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<sst xmlns="http://schemas.openxmlformats.org/spreadsheetml/2006/main" count="209" uniqueCount="174">
  <si>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</si>
  <si>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</si>
  <si>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</si>
  <si>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</si>
  <si>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</si>
  <si>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</si>
  <si>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</si>
  <si>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</si>
  <si>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</si>
  <si>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</si>
  <si>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</si>
  <si>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</si>
  <si>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</si>
  <si>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</si>
  <si>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</si>
  <si>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</si>
  <si>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</si>
  <si>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</si>
  <si>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</si>
  <si>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</si>
  <si>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</si>
  <si>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</si>
  <si>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</si>
  <si>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</si>
  <si>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</si>
  <si>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</si>
  <si>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</si>
  <si>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</si>
  <si>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</si>
  <si>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</si>
  <si>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</si>
  <si>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</si>
  <si>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</si>
  <si>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</si>
  <si>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</si>
  <si>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</si>
  <si>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</si>
  <si>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</si>
  <si>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</si>
  <si>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</si>
  <si>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</si>
  <si>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</si>
  <si>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</si>
  <si>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</si>
  <si>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</si>
  <si>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</si>
  <si>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</si>
  <si>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</si>
  <si>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</si>
  <si>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</si>
  <si>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</si>
  <si>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</si>
  <si>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</si>
  <si>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</si>
  <si>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</si>
  <si>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</si>
  <si>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</si>
  <si>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</si>
  <si>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</si>
  <si>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</si>
  <si>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</si>
  <si>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</si>
  <si>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</si>
  <si>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</si>
  <si>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</si>
  <si>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</si>
  <si>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</si>
  <si>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</si>
  <si>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</si>
  <si>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</si>
  <si>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</si>
  <si>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</si>
  <si>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</si>
  <si>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</si>
  <si>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</si>
  <si>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</si>
  <si>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</si>
  <si>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</si>
  <si>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</si>
  <si>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</si>
  <si>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</si>
  <si>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</si>
  <si>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</si>
  <si>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</si>
  <si>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</si>
  <si>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</si>
  <si>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</si>
  <si>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</si>
  <si>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</si>
  <si>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</si>
  <si>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</si>
  <si>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</si>
  <si>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</si>
  <si>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</si>
  <si>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</si>
  <si>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</si>
  <si>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</si>
  <si>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</si>
  <si>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</si>
  <si>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</si>
  <si>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</si>
  <si>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</si>
  <si>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</si>
  <si>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</si>
  <si>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</si>
  <si>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</si>
  <si>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</si>
  <si>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</si>
  <si>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</si>
  <si>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</si>
  <si>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</si>
  <si>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</si>
  <si>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</si>
  <si>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</si>
  <si>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</si>
  <si>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</si>
  <si>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</si>
  <si>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</si>
  <si>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</si>
  <si>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</si>
  <si>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</si>
  <si>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</si>
  <si>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</si>
  <si>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</si>
  <si>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</si>
  <si>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</si>
  <si>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</si>
  <si>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</si>
  <si>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</si>
  <si>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</si>
  <si>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</si>
  <si>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</si>
  <si>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</si>
  <si>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</si>
  <si>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</si>
  <si>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</si>
  <si>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</si>
  <si>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</si>
  <si>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</si>
  <si>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</si>
  <si>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</si>
  <si>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</si>
  <si>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</si>
  <si>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</si>
  <si>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</si>
  <si>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</si>
  <si>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</si>
  <si>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</si>
  <si>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</si>
  <si>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</si>
  <si>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</si>
  <si>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</si>
  <si>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</si>
  <si>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</si>
  <si>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</si>
  <si>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</si>
  <si>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</si>
  <si>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</si>
  <si>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</si>
  <si>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</si>
  <si>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</si>
  <si>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</si>
  <si>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</si>
  <si>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</si>
  <si>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</si>
  <si>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FMP - Series 196 - 37M</t>
  </si>
  <si>
    <t>DSPBR DAF - S46 - 36M</t>
  </si>
  <si>
    <t>DSPBR DAF - S49 - 42M</t>
  </si>
  <si>
    <t>FMP - Series 204 - 37M</t>
  </si>
  <si>
    <t>FMP - Series 205 - 37M</t>
  </si>
  <si>
    <t>FMP - Series 209 - 37M</t>
  </si>
  <si>
    <t>DSP BlackRock Mutual Fund: Average Assets Under Management (AAUM) as on 30.04.2017 (All figures in Rs. Crore)</t>
  </si>
  <si>
    <t>Table showing State wise /Union Territory wise contribution to AAUM of category of schemes as on 30.04.2017</t>
  </si>
  <si>
    <t>FMP - Series 210 - 36M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</si>
</sst>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43" fontId="1" fillId="33" borderId="14" xfId="42" applyFont="1" applyFill="1" applyBorder="1" applyAlignment="1">
      <alignment/>
    </xf>
    <xf numFmtId="43" fontId="0" fillId="0" borderId="0" xfId="0" applyNumberFormat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9" fillId="0" borderId="10" xfId="55" applyNumberFormat="1" applyFont="1" applyBorder="1" applyProtection="1">
      <alignment/>
      <protection locked="0"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6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vertical="center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3" fontId="0" fillId="0" borderId="36" xfId="42" applyFont="1" applyBorder="1" applyAlignment="1">
      <alignment horizontal="center"/>
    </xf>
    <xf numFmtId="43" fontId="0" fillId="0" borderId="37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3" fillId="0" borderId="38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10.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9.57421875" style="2" bestFit="1" customWidth="1"/>
    <col min="51" max="51" width="8.00390625" style="2" bestFit="1" customWidth="1"/>
    <col min="52" max="52" width="10.851562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9.57421875" style="2" bestFit="1" customWidth="1"/>
    <col min="63" max="63" width="13.421875" style="31" customWidth="1"/>
    <col min="64" max="64" width="9.140625" style="2" customWidth="1"/>
    <col min="65" max="65" width="10.57421875" style="2" bestFit="1" customWidth="1"/>
    <col min="66" max="16384" width="9.140625" style="2" customWidth="1"/>
  </cols>
  <sheetData>
    <row r="1" spans="1:256" s="1" customFormat="1" ht="19.5" thickBot="1">
      <c r="A1" s="145" t="s">
        <v>71</v>
      </c>
      <c r="B1" s="126" t="s">
        <v>30</v>
      </c>
      <c r="C1" s="131" t="s">
        <v>171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46"/>
      <c r="B2" s="127"/>
      <c r="C2" s="117" t="s">
        <v>29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  <c r="W2" s="117" t="s">
        <v>27</v>
      </c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9"/>
      <c r="AQ2" s="117" t="s">
        <v>28</v>
      </c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9"/>
      <c r="BK2" s="134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46"/>
      <c r="B3" s="127"/>
      <c r="C3" s="120" t="s">
        <v>12</v>
      </c>
      <c r="D3" s="121"/>
      <c r="E3" s="121"/>
      <c r="F3" s="121"/>
      <c r="G3" s="121"/>
      <c r="H3" s="121"/>
      <c r="I3" s="121"/>
      <c r="J3" s="121"/>
      <c r="K3" s="121"/>
      <c r="L3" s="122"/>
      <c r="M3" s="120" t="s">
        <v>13</v>
      </c>
      <c r="N3" s="121"/>
      <c r="O3" s="121"/>
      <c r="P3" s="121"/>
      <c r="Q3" s="121"/>
      <c r="R3" s="121"/>
      <c r="S3" s="121"/>
      <c r="T3" s="121"/>
      <c r="U3" s="121"/>
      <c r="V3" s="122"/>
      <c r="W3" s="120" t="s">
        <v>12</v>
      </c>
      <c r="X3" s="121"/>
      <c r="Y3" s="121"/>
      <c r="Z3" s="121"/>
      <c r="AA3" s="121"/>
      <c r="AB3" s="121"/>
      <c r="AC3" s="121"/>
      <c r="AD3" s="121"/>
      <c r="AE3" s="121"/>
      <c r="AF3" s="122"/>
      <c r="AG3" s="120" t="s">
        <v>13</v>
      </c>
      <c r="AH3" s="121"/>
      <c r="AI3" s="121"/>
      <c r="AJ3" s="121"/>
      <c r="AK3" s="121"/>
      <c r="AL3" s="121"/>
      <c r="AM3" s="121"/>
      <c r="AN3" s="121"/>
      <c r="AO3" s="121"/>
      <c r="AP3" s="122"/>
      <c r="AQ3" s="120" t="s">
        <v>12</v>
      </c>
      <c r="AR3" s="121"/>
      <c r="AS3" s="121"/>
      <c r="AT3" s="121"/>
      <c r="AU3" s="121"/>
      <c r="AV3" s="121"/>
      <c r="AW3" s="121"/>
      <c r="AX3" s="121"/>
      <c r="AY3" s="121"/>
      <c r="AZ3" s="122"/>
      <c r="BA3" s="120" t="s">
        <v>13</v>
      </c>
      <c r="BB3" s="121"/>
      <c r="BC3" s="121"/>
      <c r="BD3" s="121"/>
      <c r="BE3" s="121"/>
      <c r="BF3" s="121"/>
      <c r="BG3" s="121"/>
      <c r="BH3" s="121"/>
      <c r="BI3" s="121"/>
      <c r="BJ3" s="122"/>
      <c r="BK3" s="135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46"/>
      <c r="B4" s="127"/>
      <c r="C4" s="111" t="s">
        <v>31</v>
      </c>
      <c r="D4" s="112"/>
      <c r="E4" s="112"/>
      <c r="F4" s="112"/>
      <c r="G4" s="113"/>
      <c r="H4" s="114" t="s">
        <v>32</v>
      </c>
      <c r="I4" s="115"/>
      <c r="J4" s="115"/>
      <c r="K4" s="115"/>
      <c r="L4" s="116"/>
      <c r="M4" s="111" t="s">
        <v>31</v>
      </c>
      <c r="N4" s="112"/>
      <c r="O4" s="112"/>
      <c r="P4" s="112"/>
      <c r="Q4" s="113"/>
      <c r="R4" s="114" t="s">
        <v>32</v>
      </c>
      <c r="S4" s="115"/>
      <c r="T4" s="115"/>
      <c r="U4" s="115"/>
      <c r="V4" s="116"/>
      <c r="W4" s="111" t="s">
        <v>31</v>
      </c>
      <c r="X4" s="112"/>
      <c r="Y4" s="112"/>
      <c r="Z4" s="112"/>
      <c r="AA4" s="113"/>
      <c r="AB4" s="114" t="s">
        <v>32</v>
      </c>
      <c r="AC4" s="115"/>
      <c r="AD4" s="115"/>
      <c r="AE4" s="115"/>
      <c r="AF4" s="116"/>
      <c r="AG4" s="111" t="s">
        <v>31</v>
      </c>
      <c r="AH4" s="112"/>
      <c r="AI4" s="112"/>
      <c r="AJ4" s="112"/>
      <c r="AK4" s="113"/>
      <c r="AL4" s="114" t="s">
        <v>32</v>
      </c>
      <c r="AM4" s="115"/>
      <c r="AN4" s="115"/>
      <c r="AO4" s="115"/>
      <c r="AP4" s="116"/>
      <c r="AQ4" s="111" t="s">
        <v>31</v>
      </c>
      <c r="AR4" s="112"/>
      <c r="AS4" s="112"/>
      <c r="AT4" s="112"/>
      <c r="AU4" s="113"/>
      <c r="AV4" s="114" t="s">
        <v>32</v>
      </c>
      <c r="AW4" s="115"/>
      <c r="AX4" s="115"/>
      <c r="AY4" s="115"/>
      <c r="AZ4" s="116"/>
      <c r="BA4" s="111" t="s">
        <v>31</v>
      </c>
      <c r="BB4" s="112"/>
      <c r="BC4" s="112"/>
      <c r="BD4" s="112"/>
      <c r="BE4" s="113"/>
      <c r="BF4" s="114" t="s">
        <v>32</v>
      </c>
      <c r="BG4" s="115"/>
      <c r="BH4" s="115"/>
      <c r="BI4" s="115"/>
      <c r="BJ4" s="116"/>
      <c r="BK4" s="135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46"/>
      <c r="B5" s="127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6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28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30"/>
    </row>
    <row r="7" spans="1:63" ht="12.75">
      <c r="A7" s="11" t="s">
        <v>72</v>
      </c>
      <c r="B7" s="18" t="s">
        <v>14</v>
      </c>
      <c r="C7" s="128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30"/>
    </row>
    <row r="8" spans="1:63" ht="12.75">
      <c r="A8" s="11"/>
      <c r="B8" s="47" t="s">
        <v>94</v>
      </c>
      <c r="C8" s="45">
        <v>0</v>
      </c>
      <c r="D8" s="53">
        <v>710.165914334</v>
      </c>
      <c r="E8" s="45">
        <v>0</v>
      </c>
      <c r="F8" s="45">
        <v>0</v>
      </c>
      <c r="G8" s="45">
        <v>0</v>
      </c>
      <c r="H8" s="45">
        <v>21.389241347000002</v>
      </c>
      <c r="I8" s="45">
        <v>8503.75828633</v>
      </c>
      <c r="J8" s="45">
        <v>754.9499653379802</v>
      </c>
      <c r="K8" s="45">
        <v>0</v>
      </c>
      <c r="L8" s="45">
        <v>463.31051711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8.294483402</v>
      </c>
      <c r="S8" s="45">
        <v>141.424912023</v>
      </c>
      <c r="T8" s="45">
        <v>116.059056949</v>
      </c>
      <c r="U8" s="45">
        <v>0</v>
      </c>
      <c r="V8" s="45">
        <v>8.148122463999998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0.097912586</v>
      </c>
      <c r="AC8" s="45">
        <v>9.102541964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0.017599691</v>
      </c>
      <c r="AM8" s="45">
        <v>0.635653013</v>
      </c>
      <c r="AN8" s="45">
        <v>0</v>
      </c>
      <c r="AO8" s="45">
        <v>0</v>
      </c>
      <c r="AP8" s="45">
        <v>0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43.623964453</v>
      </c>
      <c r="AW8" s="45">
        <v>2935.355205328</v>
      </c>
      <c r="AX8" s="45">
        <v>79.61953060900001</v>
      </c>
      <c r="AY8" s="45">
        <v>0</v>
      </c>
      <c r="AZ8" s="45">
        <v>270.616193047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15.407886842999998</v>
      </c>
      <c r="BG8" s="53">
        <v>89.73419551399999</v>
      </c>
      <c r="BH8" s="45">
        <v>3.4018436490000004</v>
      </c>
      <c r="BI8" s="45">
        <v>0</v>
      </c>
      <c r="BJ8" s="45">
        <v>63.093879486</v>
      </c>
      <c r="BK8" s="91">
        <f>SUM(C8:BJ8)</f>
        <v>14238.206905479978</v>
      </c>
    </row>
    <row r="9" spans="1:63" ht="12.75">
      <c r="A9" s="11"/>
      <c r="B9" s="47" t="s">
        <v>96</v>
      </c>
      <c r="C9" s="45">
        <v>0</v>
      </c>
      <c r="D9" s="53">
        <v>2.744217334</v>
      </c>
      <c r="E9" s="45">
        <v>0</v>
      </c>
      <c r="F9" s="45">
        <v>0</v>
      </c>
      <c r="G9" s="54">
        <v>0</v>
      </c>
      <c r="H9" s="55">
        <v>9.850844102</v>
      </c>
      <c r="I9" s="45">
        <v>0.17138747899999998</v>
      </c>
      <c r="J9" s="45">
        <v>0.032681459</v>
      </c>
      <c r="K9" s="56">
        <v>0</v>
      </c>
      <c r="L9" s="54">
        <v>4.20343025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3.263913786</v>
      </c>
      <c r="S9" s="45">
        <v>0.040929025</v>
      </c>
      <c r="T9" s="45">
        <v>0</v>
      </c>
      <c r="U9" s="45">
        <v>0</v>
      </c>
      <c r="V9" s="54">
        <v>1.1193399800000001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2.4253432889999997</v>
      </c>
      <c r="AW9" s="45">
        <v>2.750942273</v>
      </c>
      <c r="AX9" s="45">
        <v>0</v>
      </c>
      <c r="AY9" s="56">
        <v>0</v>
      </c>
      <c r="AZ9" s="54">
        <v>9.431533839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0.27468449100000003</v>
      </c>
      <c r="BG9" s="53">
        <v>0.32881772200000003</v>
      </c>
      <c r="BH9" s="45">
        <v>0</v>
      </c>
      <c r="BI9" s="45">
        <v>0</v>
      </c>
      <c r="BJ9" s="45">
        <v>0.41219846</v>
      </c>
      <c r="BK9" s="91">
        <f>SUM(C9:BJ9)</f>
        <v>37.050263489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J10">SUM(D8:D9)</f>
        <v>712.9101316680001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31.240085449000002</v>
      </c>
      <c r="I10" s="92">
        <f t="shared" si="0"/>
        <v>8503.929673809</v>
      </c>
      <c r="J10" s="92">
        <f t="shared" si="0"/>
        <v>754.9826467969801</v>
      </c>
      <c r="K10" s="92">
        <f t="shared" si="0"/>
        <v>0</v>
      </c>
      <c r="L10" s="92">
        <f t="shared" si="0"/>
        <v>467.51394736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11.558397187999999</v>
      </c>
      <c r="S10" s="92">
        <f t="shared" si="0"/>
        <v>141.465841048</v>
      </c>
      <c r="T10" s="92">
        <f t="shared" si="0"/>
        <v>116.059056949</v>
      </c>
      <c r="U10" s="92">
        <f t="shared" si="0"/>
        <v>0</v>
      </c>
      <c r="V10" s="92">
        <f t="shared" si="0"/>
        <v>9.267462443999998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0.097912586</v>
      </c>
      <c r="AC10" s="92">
        <f t="shared" si="0"/>
        <v>9.102541964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0.017599691</v>
      </c>
      <c r="AM10" s="92">
        <f t="shared" si="0"/>
        <v>0.635653013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0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46.049307741999996</v>
      </c>
      <c r="AW10" s="92">
        <f t="shared" si="0"/>
        <v>2938.106147601</v>
      </c>
      <c r="AX10" s="92">
        <f t="shared" si="0"/>
        <v>79.61953060900001</v>
      </c>
      <c r="AY10" s="92">
        <f t="shared" si="0"/>
        <v>0</v>
      </c>
      <c r="AZ10" s="92">
        <f t="shared" si="0"/>
        <v>280.047726886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15.682571333999999</v>
      </c>
      <c r="BG10" s="92">
        <f t="shared" si="0"/>
        <v>90.06301323599999</v>
      </c>
      <c r="BH10" s="92">
        <f t="shared" si="0"/>
        <v>3.4018436490000004</v>
      </c>
      <c r="BI10" s="92">
        <f t="shared" si="0"/>
        <v>0</v>
      </c>
      <c r="BJ10" s="92">
        <f t="shared" si="0"/>
        <v>63.506077946</v>
      </c>
      <c r="BK10" s="92">
        <f>SUM(BK8:BK9)</f>
        <v>14275.257168968978</v>
      </c>
    </row>
    <row r="11" spans="1:63" ht="12.75">
      <c r="A11" s="11" t="s">
        <v>73</v>
      </c>
      <c r="B11" s="18" t="s">
        <v>3</v>
      </c>
      <c r="C11" s="123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5"/>
    </row>
    <row r="12" spans="1:63" ht="12.75">
      <c r="A12" s="11"/>
      <c r="B12" s="46" t="s">
        <v>95</v>
      </c>
      <c r="C12" s="45">
        <v>0</v>
      </c>
      <c r="D12" s="53">
        <v>236.51769272800001</v>
      </c>
      <c r="E12" s="45">
        <v>0</v>
      </c>
      <c r="F12" s="45">
        <v>0</v>
      </c>
      <c r="G12" s="54">
        <v>0</v>
      </c>
      <c r="H12" s="55">
        <v>1.557978123</v>
      </c>
      <c r="I12" s="45">
        <v>90.008642024</v>
      </c>
      <c r="J12" s="45">
        <v>0</v>
      </c>
      <c r="K12" s="56">
        <v>0</v>
      </c>
      <c r="L12" s="54">
        <v>72.061657814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0.700192202</v>
      </c>
      <c r="S12" s="45">
        <v>3.9597106130000004</v>
      </c>
      <c r="T12" s="45">
        <v>0</v>
      </c>
      <c r="U12" s="45">
        <v>0</v>
      </c>
      <c r="V12" s="54">
        <v>0.016683877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3.696836289</v>
      </c>
      <c r="AW12" s="45">
        <v>12.29323806</v>
      </c>
      <c r="AX12" s="45">
        <v>0</v>
      </c>
      <c r="AY12" s="56">
        <v>0</v>
      </c>
      <c r="AZ12" s="54">
        <v>38.223155497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1.214527262</v>
      </c>
      <c r="BG12" s="53">
        <v>0.27546304299999996</v>
      </c>
      <c r="BH12" s="45">
        <v>2.946866489</v>
      </c>
      <c r="BI12" s="45">
        <v>0</v>
      </c>
      <c r="BJ12" s="45">
        <v>4.470969651</v>
      </c>
      <c r="BK12" s="91">
        <f>SUM(C12:BJ12)</f>
        <v>467.943613672</v>
      </c>
    </row>
    <row r="13" spans="1:63" ht="12.75">
      <c r="A13" s="11"/>
      <c r="B13" s="47" t="s">
        <v>147</v>
      </c>
      <c r="C13" s="45">
        <v>0</v>
      </c>
      <c r="D13" s="53">
        <v>17.180908571</v>
      </c>
      <c r="E13" s="45">
        <v>0</v>
      </c>
      <c r="F13" s="45">
        <v>0</v>
      </c>
      <c r="G13" s="54">
        <v>0</v>
      </c>
      <c r="H13" s="55">
        <v>1.244671443</v>
      </c>
      <c r="I13" s="45">
        <v>3.741142035</v>
      </c>
      <c r="J13" s="45">
        <v>0</v>
      </c>
      <c r="K13" s="56">
        <v>0</v>
      </c>
      <c r="L13" s="54">
        <v>2.167427073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0.231090505</v>
      </c>
      <c r="S13" s="45">
        <v>0</v>
      </c>
      <c r="T13" s="45">
        <v>0</v>
      </c>
      <c r="U13" s="45">
        <v>0</v>
      </c>
      <c r="V13" s="54">
        <v>1.3548E-05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1.058250062</v>
      </c>
      <c r="AW13" s="45">
        <v>2.892130204</v>
      </c>
      <c r="AX13" s="45">
        <v>0</v>
      </c>
      <c r="AY13" s="56">
        <v>0</v>
      </c>
      <c r="AZ13" s="54">
        <v>1.62000381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0.133710253</v>
      </c>
      <c r="BG13" s="53">
        <v>0.010408113</v>
      </c>
      <c r="BH13" s="45">
        <v>0</v>
      </c>
      <c r="BI13" s="45">
        <v>0</v>
      </c>
      <c r="BJ13" s="45">
        <v>0.005091157</v>
      </c>
      <c r="BK13" s="91">
        <f>SUM(C13:BJ13)</f>
        <v>30.284846774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253.69860129900002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2.8026495660000004</v>
      </c>
      <c r="I14" s="93">
        <f t="shared" si="1"/>
        <v>93.74978405899999</v>
      </c>
      <c r="J14" s="93">
        <f t="shared" si="1"/>
        <v>0</v>
      </c>
      <c r="K14" s="93">
        <f t="shared" si="1"/>
        <v>0</v>
      </c>
      <c r="L14" s="93">
        <f t="shared" si="1"/>
        <v>74.229084887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0.931282707</v>
      </c>
      <c r="S14" s="93">
        <f t="shared" si="1"/>
        <v>3.9597106130000004</v>
      </c>
      <c r="T14" s="93">
        <f t="shared" si="1"/>
        <v>0</v>
      </c>
      <c r="U14" s="93">
        <f t="shared" si="1"/>
        <v>0</v>
      </c>
      <c r="V14" s="93">
        <f t="shared" si="1"/>
        <v>0.016697425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0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4.755086351</v>
      </c>
      <c r="AW14" s="93">
        <f t="shared" si="2"/>
        <v>15.185368264000001</v>
      </c>
      <c r="AX14" s="93">
        <f t="shared" si="2"/>
        <v>0</v>
      </c>
      <c r="AY14" s="93">
        <f t="shared" si="2"/>
        <v>0</v>
      </c>
      <c r="AZ14" s="93">
        <f t="shared" si="2"/>
        <v>39.843159307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1.348237515</v>
      </c>
      <c r="BG14" s="93">
        <f t="shared" si="2"/>
        <v>0.28587115599999996</v>
      </c>
      <c r="BH14" s="93">
        <f t="shared" si="2"/>
        <v>2.946866489</v>
      </c>
      <c r="BI14" s="93">
        <f t="shared" si="2"/>
        <v>0</v>
      </c>
      <c r="BJ14" s="93">
        <f t="shared" si="2"/>
        <v>4.476060808</v>
      </c>
      <c r="BK14" s="93">
        <f t="shared" si="2"/>
        <v>498.22846044600004</v>
      </c>
    </row>
    <row r="15" spans="1:63" ht="12.75">
      <c r="A15" s="11" t="s">
        <v>74</v>
      </c>
      <c r="B15" s="18" t="s">
        <v>10</v>
      </c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40"/>
    </row>
    <row r="16" spans="1:63" ht="12.75">
      <c r="A16" s="96"/>
      <c r="B16" s="3" t="s">
        <v>148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0.15522148400000002</v>
      </c>
      <c r="I16" s="45">
        <v>0</v>
      </c>
      <c r="J16" s="45">
        <v>0</v>
      </c>
      <c r="K16" s="45">
        <v>0</v>
      </c>
      <c r="L16" s="54">
        <v>0.518451298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0.037171116</v>
      </c>
      <c r="S16" s="45">
        <v>0</v>
      </c>
      <c r="T16" s="45">
        <v>0</v>
      </c>
      <c r="U16" s="45">
        <v>0</v>
      </c>
      <c r="V16" s="54">
        <v>0.057186333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16.771399315</v>
      </c>
      <c r="AW16" s="45">
        <v>14.170589580000001</v>
      </c>
      <c r="AX16" s="45">
        <v>0</v>
      </c>
      <c r="AY16" s="45">
        <v>0</v>
      </c>
      <c r="AZ16" s="54">
        <v>62.650775723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6.038527145000001</v>
      </c>
      <c r="BG16" s="53">
        <v>1.2986697</v>
      </c>
      <c r="BH16" s="45">
        <v>0</v>
      </c>
      <c r="BI16" s="45">
        <v>0</v>
      </c>
      <c r="BJ16" s="56">
        <v>8.985346243</v>
      </c>
      <c r="BK16" s="61">
        <f aca="true" t="shared" si="3" ref="BK16:BK48">SUM(C16:BJ16)</f>
        <v>110.683337937</v>
      </c>
    </row>
    <row r="17" spans="1:63" ht="12.75">
      <c r="A17" s="96"/>
      <c r="B17" s="3" t="s">
        <v>154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0.11551831399999998</v>
      </c>
      <c r="I17" s="45">
        <v>0</v>
      </c>
      <c r="J17" s="45">
        <v>0</v>
      </c>
      <c r="K17" s="45">
        <v>0</v>
      </c>
      <c r="L17" s="54">
        <v>0.739930538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0.038330998</v>
      </c>
      <c r="S17" s="45">
        <v>0</v>
      </c>
      <c r="T17" s="45">
        <v>2.076998</v>
      </c>
      <c r="U17" s="45">
        <v>0</v>
      </c>
      <c r="V17" s="54">
        <v>0.02076998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12.310298488</v>
      </c>
      <c r="AW17" s="45">
        <v>9.065121151</v>
      </c>
      <c r="AX17" s="45">
        <v>0</v>
      </c>
      <c r="AY17" s="45">
        <v>0</v>
      </c>
      <c r="AZ17" s="54">
        <v>42.509093101000005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2.977650764</v>
      </c>
      <c r="BG17" s="53">
        <v>1.665941478</v>
      </c>
      <c r="BH17" s="45">
        <v>0.7190057</v>
      </c>
      <c r="BI17" s="45">
        <v>0</v>
      </c>
      <c r="BJ17" s="56">
        <v>11.198983139000001</v>
      </c>
      <c r="BK17" s="61">
        <f t="shared" si="3"/>
        <v>83.437641651</v>
      </c>
    </row>
    <row r="18" spans="1:63" ht="12.75">
      <c r="A18" s="96"/>
      <c r="B18" s="3" t="s">
        <v>155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0.12745901099999998</v>
      </c>
      <c r="I18" s="45">
        <v>0.15430925</v>
      </c>
      <c r="J18" s="45">
        <v>0</v>
      </c>
      <c r="K18" s="45">
        <v>0</v>
      </c>
      <c r="L18" s="54">
        <v>0.33055364600000003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0.06938772700000001</v>
      </c>
      <c r="S18" s="45">
        <v>0</v>
      </c>
      <c r="T18" s="45">
        <v>2.057456666</v>
      </c>
      <c r="U18" s="45">
        <v>0</v>
      </c>
      <c r="V18" s="54">
        <v>0.010287283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16.774690386</v>
      </c>
      <c r="AW18" s="45">
        <v>15.051501754</v>
      </c>
      <c r="AX18" s="45">
        <v>0</v>
      </c>
      <c r="AY18" s="45">
        <v>0</v>
      </c>
      <c r="AZ18" s="54">
        <v>89.78843510300001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6.476853516</v>
      </c>
      <c r="BG18" s="53">
        <v>0.315516967</v>
      </c>
      <c r="BH18" s="45">
        <v>0</v>
      </c>
      <c r="BI18" s="45">
        <v>0</v>
      </c>
      <c r="BJ18" s="56">
        <v>8.440043123999999</v>
      </c>
      <c r="BK18" s="61">
        <f t="shared" si="3"/>
        <v>139.59649443300003</v>
      </c>
    </row>
    <row r="19" spans="1:63" ht="12.75">
      <c r="A19" s="96"/>
      <c r="B19" s="3" t="s">
        <v>156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0.129270887</v>
      </c>
      <c r="I19" s="45">
        <v>0</v>
      </c>
      <c r="J19" s="45">
        <v>0</v>
      </c>
      <c r="K19" s="45">
        <v>0</v>
      </c>
      <c r="L19" s="54">
        <v>0.32256280800000003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0.10140541</v>
      </c>
      <c r="S19" s="45">
        <v>3.115557</v>
      </c>
      <c r="T19" s="45">
        <v>2.077038</v>
      </c>
      <c r="U19" s="45">
        <v>0</v>
      </c>
      <c r="V19" s="54">
        <v>0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15.468766488999998</v>
      </c>
      <c r="AW19" s="45">
        <v>7.596081250000001</v>
      </c>
      <c r="AX19" s="45">
        <v>0</v>
      </c>
      <c r="AY19" s="45">
        <v>0</v>
      </c>
      <c r="AZ19" s="54">
        <v>51.819586703999995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5.480914984999999</v>
      </c>
      <c r="BG19" s="53">
        <v>1.9057665460000002</v>
      </c>
      <c r="BH19" s="45">
        <v>0</v>
      </c>
      <c r="BI19" s="45">
        <v>0</v>
      </c>
      <c r="BJ19" s="56">
        <v>11.906148178999999</v>
      </c>
      <c r="BK19" s="61">
        <f t="shared" si="3"/>
        <v>99.92309825799998</v>
      </c>
    </row>
    <row r="20" spans="1:63" ht="12.75">
      <c r="A20" s="96"/>
      <c r="B20" s="3" t="s">
        <v>159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0.10745424099999999</v>
      </c>
      <c r="I20" s="45">
        <v>0</v>
      </c>
      <c r="J20" s="45">
        <v>0</v>
      </c>
      <c r="K20" s="45">
        <v>0</v>
      </c>
      <c r="L20" s="54">
        <v>0.334725098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0.11568053</v>
      </c>
      <c r="S20" s="45">
        <v>0</v>
      </c>
      <c r="T20" s="45">
        <v>2.316436666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5.161835406</v>
      </c>
      <c r="AW20" s="45">
        <v>1.565044384</v>
      </c>
      <c r="AX20" s="45">
        <v>0</v>
      </c>
      <c r="AY20" s="45">
        <v>0</v>
      </c>
      <c r="AZ20" s="54">
        <v>15.510052118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1.827033617</v>
      </c>
      <c r="BG20" s="53">
        <v>0.02298594</v>
      </c>
      <c r="BH20" s="45">
        <v>0</v>
      </c>
      <c r="BI20" s="45">
        <v>0</v>
      </c>
      <c r="BJ20" s="56">
        <v>0.51126477</v>
      </c>
      <c r="BK20" s="61">
        <f t="shared" si="3"/>
        <v>27.472512770000005</v>
      </c>
    </row>
    <row r="21" spans="1:63" ht="12.75">
      <c r="A21" s="96"/>
      <c r="B21" s="3" t="s">
        <v>163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0.27179956899999996</v>
      </c>
      <c r="I21" s="45">
        <v>0.27909025</v>
      </c>
      <c r="J21" s="45">
        <v>0</v>
      </c>
      <c r="K21" s="45">
        <v>0</v>
      </c>
      <c r="L21" s="54">
        <v>0.418635375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0.024001763000000002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7.343306412</v>
      </c>
      <c r="AW21" s="45">
        <v>2.911657991</v>
      </c>
      <c r="AX21" s="45">
        <v>0</v>
      </c>
      <c r="AY21" s="45">
        <v>0</v>
      </c>
      <c r="AZ21" s="54">
        <v>33.018733952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2.308221005</v>
      </c>
      <c r="BG21" s="53">
        <v>0.554901667</v>
      </c>
      <c r="BH21" s="45">
        <v>0</v>
      </c>
      <c r="BI21" s="45">
        <v>0</v>
      </c>
      <c r="BJ21" s="56">
        <v>4.955874124999999</v>
      </c>
      <c r="BK21" s="61">
        <f t="shared" si="3"/>
        <v>52.086222109</v>
      </c>
    </row>
    <row r="22" spans="1:63" ht="12.75">
      <c r="A22" s="96"/>
      <c r="B22" s="3" t="s">
        <v>164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0.26060123500000004</v>
      </c>
      <c r="I22" s="45">
        <v>0.281286333</v>
      </c>
      <c r="J22" s="45">
        <v>0</v>
      </c>
      <c r="K22" s="45">
        <v>0</v>
      </c>
      <c r="L22" s="54">
        <v>0.3375436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0.057764962</v>
      </c>
      <c r="S22" s="45">
        <v>0</v>
      </c>
      <c r="T22" s="45">
        <v>0</v>
      </c>
      <c r="U22" s="45">
        <v>0</v>
      </c>
      <c r="V22" s="54">
        <v>0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8.553188662</v>
      </c>
      <c r="AW22" s="45">
        <v>2.086408334</v>
      </c>
      <c r="AX22" s="45">
        <v>0</v>
      </c>
      <c r="AY22" s="45">
        <v>0</v>
      </c>
      <c r="AZ22" s="54">
        <v>36.082724909999996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2.545933362</v>
      </c>
      <c r="BG22" s="53">
        <v>0.183336312</v>
      </c>
      <c r="BH22" s="45">
        <v>0</v>
      </c>
      <c r="BI22" s="45">
        <v>0</v>
      </c>
      <c r="BJ22" s="56">
        <v>6.340911587</v>
      </c>
      <c r="BK22" s="61">
        <f t="shared" si="3"/>
        <v>56.729699296999996</v>
      </c>
    </row>
    <row r="23" spans="1:63" ht="12.75">
      <c r="A23" s="96"/>
      <c r="B23" s="3" t="s">
        <v>167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0.08612025400000001</v>
      </c>
      <c r="I23" s="45">
        <v>0.5205295</v>
      </c>
      <c r="J23" s="45">
        <v>0</v>
      </c>
      <c r="K23" s="45">
        <v>0</v>
      </c>
      <c r="L23" s="54">
        <v>0.23944357000000002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0.05778720799999999</v>
      </c>
      <c r="S23" s="45">
        <v>0</v>
      </c>
      <c r="T23" s="45">
        <v>0</v>
      </c>
      <c r="U23" s="45">
        <v>0</v>
      </c>
      <c r="V23" s="54">
        <v>0.05205295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6.901778467000001</v>
      </c>
      <c r="AW23" s="45">
        <v>4.0806515359999995</v>
      </c>
      <c r="AX23" s="45">
        <v>0</v>
      </c>
      <c r="AY23" s="45">
        <v>0</v>
      </c>
      <c r="AZ23" s="54">
        <v>30.262945658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1.286941137</v>
      </c>
      <c r="BG23" s="53">
        <v>0</v>
      </c>
      <c r="BH23" s="45">
        <v>0</v>
      </c>
      <c r="BI23" s="45">
        <v>0</v>
      </c>
      <c r="BJ23" s="56">
        <v>2.046918859</v>
      </c>
      <c r="BK23" s="61">
        <f t="shared" si="3"/>
        <v>45.535169139000004</v>
      </c>
    </row>
    <row r="24" spans="1:63" ht="12.75">
      <c r="A24" s="96"/>
      <c r="B24" s="3" t="s">
        <v>129</v>
      </c>
      <c r="C24" s="55">
        <v>0</v>
      </c>
      <c r="D24" s="53">
        <v>47.169398171</v>
      </c>
      <c r="E24" s="45">
        <v>0</v>
      </c>
      <c r="F24" s="45">
        <v>0</v>
      </c>
      <c r="G24" s="54">
        <v>0</v>
      </c>
      <c r="H24" s="73">
        <v>0.057580762</v>
      </c>
      <c r="I24" s="45">
        <v>83.164364761</v>
      </c>
      <c r="J24" s="45">
        <v>0</v>
      </c>
      <c r="K24" s="45">
        <v>0</v>
      </c>
      <c r="L24" s="54">
        <v>17.777281728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0.01727642</v>
      </c>
      <c r="S24" s="45">
        <v>0</v>
      </c>
      <c r="T24" s="45">
        <v>0</v>
      </c>
      <c r="U24" s="45">
        <v>0</v>
      </c>
      <c r="V24" s="54">
        <v>0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13.03173667</v>
      </c>
      <c r="AS24" s="45">
        <v>0</v>
      </c>
      <c r="AT24" s="45">
        <v>0</v>
      </c>
      <c r="AU24" s="54">
        <v>0</v>
      </c>
      <c r="AV24" s="73">
        <v>0.359921802</v>
      </c>
      <c r="AW24" s="45">
        <v>12.419245047</v>
      </c>
      <c r="AX24" s="45">
        <v>0</v>
      </c>
      <c r="AY24" s="45">
        <v>0</v>
      </c>
      <c r="AZ24" s="54">
        <v>52.240748827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0.02603741</v>
      </c>
      <c r="BG24" s="53">
        <v>0</v>
      </c>
      <c r="BH24" s="45">
        <v>0</v>
      </c>
      <c r="BI24" s="45">
        <v>0</v>
      </c>
      <c r="BJ24" s="56">
        <v>0.221539523</v>
      </c>
      <c r="BK24" s="61">
        <f t="shared" si="3"/>
        <v>226.485131121</v>
      </c>
    </row>
    <row r="25" spans="1:63" ht="12.75">
      <c r="A25" s="96"/>
      <c r="B25" s="3" t="s">
        <v>130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0.004046603</v>
      </c>
      <c r="I25" s="45">
        <v>0</v>
      </c>
      <c r="J25" s="45">
        <v>0</v>
      </c>
      <c r="K25" s="45">
        <v>0</v>
      </c>
      <c r="L25" s="54">
        <v>0.56418978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</v>
      </c>
      <c r="S25" s="45">
        <v>0</v>
      </c>
      <c r="T25" s="45">
        <v>0</v>
      </c>
      <c r="U25" s="45">
        <v>0</v>
      </c>
      <c r="V25" s="54">
        <v>0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0.023289444</v>
      </c>
      <c r="AW25" s="45">
        <v>2.2008255059999997</v>
      </c>
      <c r="AX25" s="45">
        <v>0</v>
      </c>
      <c r="AY25" s="45">
        <v>0</v>
      </c>
      <c r="AZ25" s="54">
        <v>1.8338374920000002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0</v>
      </c>
      <c r="BG25" s="53">
        <v>0</v>
      </c>
      <c r="BH25" s="45">
        <v>0</v>
      </c>
      <c r="BI25" s="45">
        <v>0</v>
      </c>
      <c r="BJ25" s="56">
        <v>0.5822361</v>
      </c>
      <c r="BK25" s="61">
        <f t="shared" si="3"/>
        <v>5.208424925</v>
      </c>
    </row>
    <row r="26" spans="1:63" ht="12.75">
      <c r="A26" s="96"/>
      <c r="B26" s="3" t="s">
        <v>131</v>
      </c>
      <c r="C26" s="55">
        <v>0</v>
      </c>
      <c r="D26" s="53">
        <v>65.20943335</v>
      </c>
      <c r="E26" s="45">
        <v>0</v>
      </c>
      <c r="F26" s="45">
        <v>0</v>
      </c>
      <c r="G26" s="54">
        <v>0</v>
      </c>
      <c r="H26" s="73">
        <v>0.11044224899999999</v>
      </c>
      <c r="I26" s="45">
        <v>71.096844553</v>
      </c>
      <c r="J26" s="45">
        <v>0</v>
      </c>
      <c r="K26" s="45">
        <v>0</v>
      </c>
      <c r="L26" s="54">
        <v>65.279859538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0.009781415</v>
      </c>
      <c r="S26" s="45">
        <v>6.520943335</v>
      </c>
      <c r="T26" s="45">
        <v>0</v>
      </c>
      <c r="U26" s="45">
        <v>0</v>
      </c>
      <c r="V26" s="54">
        <v>0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0.03906197</v>
      </c>
      <c r="AW26" s="45">
        <v>1.68617504</v>
      </c>
      <c r="AX26" s="45">
        <v>0</v>
      </c>
      <c r="AY26" s="45">
        <v>0</v>
      </c>
      <c r="AZ26" s="54">
        <v>21.187850546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0.021484084</v>
      </c>
      <c r="BG26" s="53">
        <v>0</v>
      </c>
      <c r="BH26" s="45">
        <v>0</v>
      </c>
      <c r="BI26" s="45">
        <v>0</v>
      </c>
      <c r="BJ26" s="56">
        <v>0</v>
      </c>
      <c r="BK26" s="61">
        <f t="shared" si="3"/>
        <v>231.16187607999996</v>
      </c>
    </row>
    <row r="27" spans="1:63" ht="12.75">
      <c r="A27" s="96"/>
      <c r="B27" s="3" t="s">
        <v>132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0.122895448</v>
      </c>
      <c r="I27" s="45">
        <v>4.014701431000001</v>
      </c>
      <c r="J27" s="45">
        <v>0</v>
      </c>
      <c r="K27" s="45">
        <v>0</v>
      </c>
      <c r="L27" s="54">
        <v>1.802846189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0.07232437900000001</v>
      </c>
      <c r="S27" s="45">
        <v>2.153793333</v>
      </c>
      <c r="T27" s="45">
        <v>0</v>
      </c>
      <c r="U27" s="45">
        <v>0</v>
      </c>
      <c r="V27" s="54">
        <v>0.301531067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0.161677045</v>
      </c>
      <c r="AW27" s="45">
        <v>4.271592590999999</v>
      </c>
      <c r="AX27" s="45">
        <v>0</v>
      </c>
      <c r="AY27" s="45">
        <v>0</v>
      </c>
      <c r="AZ27" s="54">
        <v>13.209611973000001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0.051319794</v>
      </c>
      <c r="BG27" s="53">
        <v>0.738217987</v>
      </c>
      <c r="BH27" s="45">
        <v>0</v>
      </c>
      <c r="BI27" s="45">
        <v>0</v>
      </c>
      <c r="BJ27" s="56">
        <v>2.731136244</v>
      </c>
      <c r="BK27" s="61">
        <f t="shared" si="3"/>
        <v>29.631647481</v>
      </c>
    </row>
    <row r="28" spans="1:63" ht="12.75">
      <c r="A28" s="96"/>
      <c r="B28" s="3" t="s">
        <v>133</v>
      </c>
      <c r="C28" s="55">
        <v>0</v>
      </c>
      <c r="D28" s="53">
        <v>176.7943144</v>
      </c>
      <c r="E28" s="45">
        <v>0</v>
      </c>
      <c r="F28" s="45">
        <v>0</v>
      </c>
      <c r="G28" s="54">
        <v>0</v>
      </c>
      <c r="H28" s="73">
        <v>0.11980428500000001</v>
      </c>
      <c r="I28" s="45">
        <v>131.10653602</v>
      </c>
      <c r="J28" s="45">
        <v>0</v>
      </c>
      <c r="K28" s="45">
        <v>0</v>
      </c>
      <c r="L28" s="54">
        <v>69.10979184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</v>
      </c>
      <c r="S28" s="45">
        <v>0</v>
      </c>
      <c r="T28" s="45">
        <v>0</v>
      </c>
      <c r="U28" s="45">
        <v>0</v>
      </c>
      <c r="V28" s="54">
        <v>0.425784634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0.050405219</v>
      </c>
      <c r="AW28" s="45">
        <v>15.139531487000001</v>
      </c>
      <c r="AX28" s="45">
        <v>0</v>
      </c>
      <c r="AY28" s="45">
        <v>0</v>
      </c>
      <c r="AZ28" s="54">
        <v>87.91302010599999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0.017106982</v>
      </c>
      <c r="BG28" s="53">
        <v>0</v>
      </c>
      <c r="BH28" s="45">
        <v>0</v>
      </c>
      <c r="BI28" s="45">
        <v>0</v>
      </c>
      <c r="BJ28" s="56">
        <v>0</v>
      </c>
      <c r="BK28" s="61">
        <f t="shared" si="3"/>
        <v>480.676294973</v>
      </c>
    </row>
    <row r="29" spans="1:63" ht="12.75">
      <c r="A29" s="96"/>
      <c r="B29" s="3" t="s">
        <v>134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3">
        <v>0.087999973</v>
      </c>
      <c r="I29" s="45">
        <v>17.179106667</v>
      </c>
      <c r="J29" s="45">
        <v>0</v>
      </c>
      <c r="K29" s="45">
        <v>0</v>
      </c>
      <c r="L29" s="54">
        <v>1.088725885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0.003221083</v>
      </c>
      <c r="S29" s="45">
        <v>22.628974515</v>
      </c>
      <c r="T29" s="45">
        <v>0</v>
      </c>
      <c r="U29" s="45">
        <v>0</v>
      </c>
      <c r="V29" s="54">
        <v>0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0.21690355</v>
      </c>
      <c r="AW29" s="45">
        <v>0.794563527</v>
      </c>
      <c r="AX29" s="45">
        <v>0</v>
      </c>
      <c r="AY29" s="45">
        <v>0</v>
      </c>
      <c r="AZ29" s="54">
        <v>2.821330706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0.037862202000000005</v>
      </c>
      <c r="BG29" s="53">
        <v>0.001536444</v>
      </c>
      <c r="BH29" s="45">
        <v>0</v>
      </c>
      <c r="BI29" s="45">
        <v>0</v>
      </c>
      <c r="BJ29" s="56">
        <v>0.248016489</v>
      </c>
      <c r="BK29" s="61">
        <f t="shared" si="3"/>
        <v>45.10824104099999</v>
      </c>
    </row>
    <row r="30" spans="1:63" ht="12.75">
      <c r="A30" s="96"/>
      <c r="B30" s="3" t="s">
        <v>135</v>
      </c>
      <c r="C30" s="55">
        <v>0</v>
      </c>
      <c r="D30" s="53">
        <v>0</v>
      </c>
      <c r="E30" s="45">
        <v>0</v>
      </c>
      <c r="F30" s="45">
        <v>0</v>
      </c>
      <c r="G30" s="54">
        <v>0</v>
      </c>
      <c r="H30" s="73">
        <v>0.005535694999999999</v>
      </c>
      <c r="I30" s="45">
        <v>0</v>
      </c>
      <c r="J30" s="45">
        <v>0</v>
      </c>
      <c r="K30" s="45">
        <v>0</v>
      </c>
      <c r="L30" s="54">
        <v>5.57431643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</v>
      </c>
      <c r="S30" s="45">
        <v>0</v>
      </c>
      <c r="T30" s="45">
        <v>0</v>
      </c>
      <c r="U30" s="45">
        <v>0</v>
      </c>
      <c r="V30" s="54">
        <v>0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0.07614577500000001</v>
      </c>
      <c r="AW30" s="45">
        <v>0.706645134</v>
      </c>
      <c r="AX30" s="45">
        <v>0</v>
      </c>
      <c r="AY30" s="45">
        <v>0</v>
      </c>
      <c r="AZ30" s="54">
        <v>3.912268825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0.012848093</v>
      </c>
      <c r="BG30" s="53">
        <v>5.285976026</v>
      </c>
      <c r="BH30" s="45">
        <v>0</v>
      </c>
      <c r="BI30" s="45">
        <v>0</v>
      </c>
      <c r="BJ30" s="56">
        <v>0</v>
      </c>
      <c r="BK30" s="61">
        <f t="shared" si="3"/>
        <v>15.573735978</v>
      </c>
    </row>
    <row r="31" spans="1:63" ht="12.75">
      <c r="A31" s="96"/>
      <c r="B31" s="3" t="s">
        <v>136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3">
        <v>0.126484597</v>
      </c>
      <c r="I31" s="45">
        <v>6.599725975</v>
      </c>
      <c r="J31" s="45">
        <v>0</v>
      </c>
      <c r="K31" s="45">
        <v>0</v>
      </c>
      <c r="L31" s="54">
        <v>3.613389364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0.0012816729999999999</v>
      </c>
      <c r="S31" s="45">
        <v>0</v>
      </c>
      <c r="T31" s="45">
        <v>0</v>
      </c>
      <c r="U31" s="45">
        <v>0</v>
      </c>
      <c r="V31" s="54">
        <v>0.249021358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0.008520573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0.21455949100000002</v>
      </c>
      <c r="AW31" s="45">
        <v>1.068890347</v>
      </c>
      <c r="AX31" s="45">
        <v>0</v>
      </c>
      <c r="AY31" s="45">
        <v>0</v>
      </c>
      <c r="AZ31" s="54">
        <v>5.532375734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0.017893204</v>
      </c>
      <c r="BG31" s="53">
        <v>0.42602866699999997</v>
      </c>
      <c r="BH31" s="45">
        <v>0</v>
      </c>
      <c r="BI31" s="45">
        <v>0</v>
      </c>
      <c r="BJ31" s="56">
        <v>0.5197549730000001</v>
      </c>
      <c r="BK31" s="61">
        <f t="shared" si="3"/>
        <v>18.377925956000002</v>
      </c>
    </row>
    <row r="32" spans="1:63" ht="12.75">
      <c r="A32" s="96"/>
      <c r="B32" s="3" t="s">
        <v>137</v>
      </c>
      <c r="C32" s="55">
        <v>0</v>
      </c>
      <c r="D32" s="53">
        <v>1.706840007</v>
      </c>
      <c r="E32" s="45">
        <v>0</v>
      </c>
      <c r="F32" s="45">
        <v>0</v>
      </c>
      <c r="G32" s="54">
        <v>0</v>
      </c>
      <c r="H32" s="73">
        <v>0.007595438</v>
      </c>
      <c r="I32" s="45">
        <v>0.263855924</v>
      </c>
      <c r="J32" s="45">
        <v>0</v>
      </c>
      <c r="K32" s="45">
        <v>0</v>
      </c>
      <c r="L32" s="54">
        <v>0.9447097179999999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</v>
      </c>
      <c r="S32" s="45">
        <v>0</v>
      </c>
      <c r="T32" s="45">
        <v>0</v>
      </c>
      <c r="U32" s="45">
        <v>0</v>
      </c>
      <c r="V32" s="54">
        <v>0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0.015400549000000001</v>
      </c>
      <c r="AW32" s="45">
        <v>0.493595465</v>
      </c>
      <c r="AX32" s="45">
        <v>0</v>
      </c>
      <c r="AY32" s="45">
        <v>0</v>
      </c>
      <c r="AZ32" s="54">
        <v>0.522955885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0.000781021</v>
      </c>
      <c r="BG32" s="53">
        <v>1.2765399949999998</v>
      </c>
      <c r="BH32" s="45">
        <v>0</v>
      </c>
      <c r="BI32" s="45">
        <v>0</v>
      </c>
      <c r="BJ32" s="56">
        <v>0</v>
      </c>
      <c r="BK32" s="61">
        <f t="shared" si="3"/>
        <v>5.2322740020000005</v>
      </c>
    </row>
    <row r="33" spans="1:63" ht="12.75">
      <c r="A33" s="96"/>
      <c r="B33" s="3" t="s">
        <v>138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3">
        <v>0.23576999199999998</v>
      </c>
      <c r="I33" s="45">
        <v>7.558367865000001</v>
      </c>
      <c r="J33" s="45">
        <v>0</v>
      </c>
      <c r="K33" s="45">
        <v>0</v>
      </c>
      <c r="L33" s="54">
        <v>13.228617689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0.002770703</v>
      </c>
      <c r="S33" s="45">
        <v>18.23064354</v>
      </c>
      <c r="T33" s="45">
        <v>0</v>
      </c>
      <c r="U33" s="45">
        <v>0</v>
      </c>
      <c r="V33" s="54">
        <v>0.138483077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0.538270537</v>
      </c>
      <c r="AW33" s="45">
        <v>11.749631020999999</v>
      </c>
      <c r="AX33" s="45">
        <v>0</v>
      </c>
      <c r="AY33" s="45">
        <v>0</v>
      </c>
      <c r="AZ33" s="54">
        <v>26.740984467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0.36626212</v>
      </c>
      <c r="BG33" s="53">
        <v>5.637274956000001</v>
      </c>
      <c r="BH33" s="45">
        <v>0</v>
      </c>
      <c r="BI33" s="45">
        <v>0</v>
      </c>
      <c r="BJ33" s="56">
        <v>1.4813161769999998</v>
      </c>
      <c r="BK33" s="61">
        <f t="shared" si="3"/>
        <v>85.90839214399999</v>
      </c>
    </row>
    <row r="34" spans="1:63" ht="12.75">
      <c r="A34" s="96"/>
      <c r="B34" s="3" t="s">
        <v>139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3">
        <v>0.049635025</v>
      </c>
      <c r="I34" s="45">
        <v>0</v>
      </c>
      <c r="J34" s="45">
        <v>0</v>
      </c>
      <c r="K34" s="45">
        <v>0</v>
      </c>
      <c r="L34" s="54">
        <v>7.6970911310000005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</v>
      </c>
      <c r="S34" s="45">
        <v>0</v>
      </c>
      <c r="T34" s="45">
        <v>0</v>
      </c>
      <c r="U34" s="45">
        <v>0</v>
      </c>
      <c r="V34" s="54">
        <v>0.1661887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0.221892765</v>
      </c>
      <c r="AW34" s="45">
        <v>6.860517377000001</v>
      </c>
      <c r="AX34" s="45">
        <v>0</v>
      </c>
      <c r="AY34" s="45">
        <v>0</v>
      </c>
      <c r="AZ34" s="54">
        <v>9.548705658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0.016476795000000002</v>
      </c>
      <c r="BG34" s="53">
        <v>0.830168341</v>
      </c>
      <c r="BH34" s="45">
        <v>0</v>
      </c>
      <c r="BI34" s="45">
        <v>0</v>
      </c>
      <c r="BJ34" s="56">
        <v>0</v>
      </c>
      <c r="BK34" s="61">
        <f t="shared" si="3"/>
        <v>25.390675792</v>
      </c>
    </row>
    <row r="35" spans="1:63" ht="12.75">
      <c r="A35" s="96"/>
      <c r="B35" s="3" t="s">
        <v>140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3">
        <v>0.06479957</v>
      </c>
      <c r="I35" s="45">
        <v>1.660292001</v>
      </c>
      <c r="J35" s="45">
        <v>0</v>
      </c>
      <c r="K35" s="45">
        <v>0</v>
      </c>
      <c r="L35" s="54">
        <v>5.008547535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</v>
      </c>
      <c r="S35" s="45">
        <v>0</v>
      </c>
      <c r="T35" s="45">
        <v>0</v>
      </c>
      <c r="U35" s="45">
        <v>0</v>
      </c>
      <c r="V35" s="54">
        <v>0.23898123999999998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0.556196273</v>
      </c>
      <c r="AW35" s="45">
        <v>1.7323785489999999</v>
      </c>
      <c r="AX35" s="45">
        <v>0</v>
      </c>
      <c r="AY35" s="45">
        <v>0</v>
      </c>
      <c r="AZ35" s="54">
        <v>4.512485315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0.08856849</v>
      </c>
      <c r="BG35" s="53">
        <v>0.000740144</v>
      </c>
      <c r="BH35" s="45">
        <v>0</v>
      </c>
      <c r="BI35" s="45">
        <v>0</v>
      </c>
      <c r="BJ35" s="56">
        <v>0.026648572</v>
      </c>
      <c r="BK35" s="61">
        <f t="shared" si="3"/>
        <v>13.889637688999999</v>
      </c>
    </row>
    <row r="36" spans="1:63" ht="12.75">
      <c r="A36" s="96"/>
      <c r="B36" s="3" t="s">
        <v>145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3">
        <v>0.204966192</v>
      </c>
      <c r="I36" s="45">
        <v>1.273037333</v>
      </c>
      <c r="J36" s="45">
        <v>0</v>
      </c>
      <c r="K36" s="45">
        <v>0</v>
      </c>
      <c r="L36" s="54">
        <v>9.171597465000001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0.057286680000000006</v>
      </c>
      <c r="S36" s="45">
        <v>0</v>
      </c>
      <c r="T36" s="45">
        <v>0</v>
      </c>
      <c r="U36" s="45">
        <v>0</v>
      </c>
      <c r="V36" s="54">
        <v>0.9995993679999999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0.32730260899999997</v>
      </c>
      <c r="AW36" s="45">
        <v>6.30902237</v>
      </c>
      <c r="AX36" s="45">
        <v>0</v>
      </c>
      <c r="AY36" s="45">
        <v>0</v>
      </c>
      <c r="AZ36" s="54">
        <v>3.180163656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0.030908447999999998</v>
      </c>
      <c r="BG36" s="53">
        <v>14.44601098</v>
      </c>
      <c r="BH36" s="45">
        <v>0</v>
      </c>
      <c r="BI36" s="45">
        <v>0</v>
      </c>
      <c r="BJ36" s="56">
        <v>7.8704102</v>
      </c>
      <c r="BK36" s="61">
        <f t="shared" si="3"/>
        <v>43.87030530100001</v>
      </c>
    </row>
    <row r="37" spans="1:63" ht="12.75">
      <c r="A37" s="96"/>
      <c r="B37" s="3" t="s">
        <v>141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3">
        <v>0.089746162</v>
      </c>
      <c r="I37" s="45">
        <v>11.799447417</v>
      </c>
      <c r="J37" s="45">
        <v>0</v>
      </c>
      <c r="K37" s="45">
        <v>0</v>
      </c>
      <c r="L37" s="54">
        <v>12.112188570999999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0.005642325</v>
      </c>
      <c r="S37" s="45">
        <v>0</v>
      </c>
      <c r="T37" s="45">
        <v>0.28211625</v>
      </c>
      <c r="U37" s="45">
        <v>0</v>
      </c>
      <c r="V37" s="54">
        <v>0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0.41152297000000004</v>
      </c>
      <c r="AW37" s="45">
        <v>3.975284816</v>
      </c>
      <c r="AX37" s="45">
        <v>0</v>
      </c>
      <c r="AY37" s="45">
        <v>0</v>
      </c>
      <c r="AZ37" s="54">
        <v>2.8232468379999998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0.061350067</v>
      </c>
      <c r="BG37" s="53">
        <v>1.1275783529999999</v>
      </c>
      <c r="BH37" s="45">
        <v>0</v>
      </c>
      <c r="BI37" s="45">
        <v>0</v>
      </c>
      <c r="BJ37" s="56">
        <v>15.960665993000001</v>
      </c>
      <c r="BK37" s="61">
        <f t="shared" si="3"/>
        <v>48.64878976199999</v>
      </c>
    </row>
    <row r="38" spans="1:63" ht="12.75">
      <c r="A38" s="96"/>
      <c r="B38" s="3" t="s">
        <v>142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0.375617827</v>
      </c>
      <c r="I38" s="45">
        <v>10.336487599</v>
      </c>
      <c r="J38" s="45">
        <v>0</v>
      </c>
      <c r="K38" s="45">
        <v>0</v>
      </c>
      <c r="L38" s="54">
        <v>2.8095966850000003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0.016894355</v>
      </c>
      <c r="S38" s="45">
        <v>0</v>
      </c>
      <c r="T38" s="45">
        <v>0</v>
      </c>
      <c r="U38" s="45">
        <v>0</v>
      </c>
      <c r="V38" s="54">
        <v>0.424109141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5.60827</v>
      </c>
      <c r="AS38" s="45">
        <v>0</v>
      </c>
      <c r="AT38" s="45">
        <v>0</v>
      </c>
      <c r="AU38" s="54">
        <v>0</v>
      </c>
      <c r="AV38" s="73">
        <v>0.585747479</v>
      </c>
      <c r="AW38" s="45">
        <v>8.814666284000001</v>
      </c>
      <c r="AX38" s="45">
        <v>0</v>
      </c>
      <c r="AY38" s="45">
        <v>0</v>
      </c>
      <c r="AZ38" s="54">
        <v>6.786034084000001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0.206261443</v>
      </c>
      <c r="BG38" s="53">
        <v>2.363717806</v>
      </c>
      <c r="BH38" s="45">
        <v>0</v>
      </c>
      <c r="BI38" s="45">
        <v>0</v>
      </c>
      <c r="BJ38" s="56">
        <v>0.19068118</v>
      </c>
      <c r="BK38" s="61">
        <f t="shared" si="3"/>
        <v>38.518083883</v>
      </c>
    </row>
    <row r="39" spans="1:63" ht="12.75">
      <c r="A39" s="96"/>
      <c r="B39" s="3" t="s">
        <v>143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3">
        <v>0.211270843</v>
      </c>
      <c r="I39" s="45">
        <v>0.216759667</v>
      </c>
      <c r="J39" s="45">
        <v>0</v>
      </c>
      <c r="K39" s="45">
        <v>0</v>
      </c>
      <c r="L39" s="54">
        <v>23.677620631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0.036948470000000004</v>
      </c>
      <c r="S39" s="45">
        <v>4.158241997999999</v>
      </c>
      <c r="T39" s="45">
        <v>0</v>
      </c>
      <c r="U39" s="45">
        <v>0</v>
      </c>
      <c r="V39" s="54">
        <v>0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1.3452977050000001</v>
      </c>
      <c r="AW39" s="45">
        <v>9.053450587999999</v>
      </c>
      <c r="AX39" s="45">
        <v>0</v>
      </c>
      <c r="AY39" s="45">
        <v>0</v>
      </c>
      <c r="AZ39" s="54">
        <v>14.961955719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0.210066074</v>
      </c>
      <c r="BG39" s="53">
        <v>0.018011326</v>
      </c>
      <c r="BH39" s="45">
        <v>0</v>
      </c>
      <c r="BI39" s="45">
        <v>0</v>
      </c>
      <c r="BJ39" s="56">
        <v>1.511765606</v>
      </c>
      <c r="BK39" s="61">
        <f t="shared" si="3"/>
        <v>55.40138862699999</v>
      </c>
    </row>
    <row r="40" spans="1:63" ht="12.75">
      <c r="A40" s="96"/>
      <c r="B40" s="3" t="s">
        <v>149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3">
        <v>0.107830409</v>
      </c>
      <c r="I40" s="45">
        <v>2.154073967</v>
      </c>
      <c r="J40" s="45">
        <v>0</v>
      </c>
      <c r="K40" s="45">
        <v>0</v>
      </c>
      <c r="L40" s="54">
        <v>3.6745967659999996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0.082361651</v>
      </c>
      <c r="S40" s="45">
        <v>12.67102333</v>
      </c>
      <c r="T40" s="45">
        <v>0</v>
      </c>
      <c r="U40" s="45">
        <v>0</v>
      </c>
      <c r="V40" s="54">
        <v>0.177394326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0</v>
      </c>
      <c r="AS40" s="45">
        <v>0</v>
      </c>
      <c r="AT40" s="45">
        <v>0</v>
      </c>
      <c r="AU40" s="54">
        <v>0</v>
      </c>
      <c r="AV40" s="73">
        <v>2.004390947</v>
      </c>
      <c r="AW40" s="45">
        <v>10.019017889</v>
      </c>
      <c r="AX40" s="45">
        <v>0</v>
      </c>
      <c r="AY40" s="45">
        <v>0</v>
      </c>
      <c r="AZ40" s="54">
        <v>29.661997255000003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0.200157202</v>
      </c>
      <c r="BG40" s="53">
        <v>0.024953499</v>
      </c>
      <c r="BH40" s="45">
        <v>0</v>
      </c>
      <c r="BI40" s="45">
        <v>0</v>
      </c>
      <c r="BJ40" s="56">
        <v>0.6896695660000001</v>
      </c>
      <c r="BK40" s="61">
        <f t="shared" si="3"/>
        <v>61.46746680700001</v>
      </c>
    </row>
    <row r="41" spans="1:63" ht="12.75">
      <c r="A41" s="96"/>
      <c r="B41" s="3" t="s">
        <v>166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3">
        <v>0.382725968</v>
      </c>
      <c r="I41" s="45">
        <v>0.5336861</v>
      </c>
      <c r="J41" s="45">
        <v>0</v>
      </c>
      <c r="K41" s="45">
        <v>0</v>
      </c>
      <c r="L41" s="54">
        <v>0.0313933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0.11639369499999999</v>
      </c>
      <c r="S41" s="45">
        <v>0</v>
      </c>
      <c r="T41" s="45">
        <v>0</v>
      </c>
      <c r="U41" s="45">
        <v>0</v>
      </c>
      <c r="V41" s="54">
        <v>0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6.527107425</v>
      </c>
      <c r="AW41" s="45">
        <v>2.5268210719999997</v>
      </c>
      <c r="AX41" s="45">
        <v>0</v>
      </c>
      <c r="AY41" s="45">
        <v>0</v>
      </c>
      <c r="AZ41" s="54">
        <v>32.873833687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1.9072514919999999</v>
      </c>
      <c r="BG41" s="53">
        <v>0.02360436</v>
      </c>
      <c r="BH41" s="45">
        <v>0</v>
      </c>
      <c r="BI41" s="45">
        <v>0</v>
      </c>
      <c r="BJ41" s="56">
        <v>2.3769791149999997</v>
      </c>
      <c r="BK41" s="61">
        <f t="shared" si="3"/>
        <v>47.299796214</v>
      </c>
    </row>
    <row r="42" spans="1:63" ht="12.75">
      <c r="A42" s="96"/>
      <c r="B42" s="3" t="s">
        <v>160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3">
        <v>0.326112533</v>
      </c>
      <c r="I42" s="45">
        <v>5.363498173</v>
      </c>
      <c r="J42" s="45">
        <v>0</v>
      </c>
      <c r="K42" s="45">
        <v>0</v>
      </c>
      <c r="L42" s="54">
        <v>6.105953138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0.11341976699999999</v>
      </c>
      <c r="S42" s="45">
        <v>0.11341976699999999</v>
      </c>
      <c r="T42" s="45">
        <v>0.226839533</v>
      </c>
      <c r="U42" s="45">
        <v>0</v>
      </c>
      <c r="V42" s="54">
        <v>0.759912436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3.883081027</v>
      </c>
      <c r="AW42" s="45">
        <v>23.97898506</v>
      </c>
      <c r="AX42" s="45">
        <v>0</v>
      </c>
      <c r="AY42" s="45">
        <v>0</v>
      </c>
      <c r="AZ42" s="54">
        <v>42.026758457999996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0.8147381109999999</v>
      </c>
      <c r="BG42" s="53">
        <v>0.68898768</v>
      </c>
      <c r="BH42" s="45">
        <v>0</v>
      </c>
      <c r="BI42" s="45">
        <v>0</v>
      </c>
      <c r="BJ42" s="56">
        <v>5.6511984889999995</v>
      </c>
      <c r="BK42" s="61">
        <f t="shared" si="3"/>
        <v>90.05290417199998</v>
      </c>
    </row>
    <row r="43" spans="1:63" ht="12.75">
      <c r="A43" s="96"/>
      <c r="B43" s="3" t="s">
        <v>161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3">
        <v>0.078213458</v>
      </c>
      <c r="I43" s="45">
        <v>1.198974234</v>
      </c>
      <c r="J43" s="45">
        <v>0</v>
      </c>
      <c r="K43" s="45">
        <v>0</v>
      </c>
      <c r="L43" s="54">
        <v>5.269194071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0.07384336700000001</v>
      </c>
      <c r="S43" s="45">
        <v>0</v>
      </c>
      <c r="T43" s="45">
        <v>0</v>
      </c>
      <c r="U43" s="45">
        <v>0</v>
      </c>
      <c r="V43" s="54">
        <v>0.011205366999999999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1.7632633269999998</v>
      </c>
      <c r="AW43" s="45">
        <v>8.817184731000001</v>
      </c>
      <c r="AX43" s="45">
        <v>0</v>
      </c>
      <c r="AY43" s="45">
        <v>0</v>
      </c>
      <c r="AZ43" s="54">
        <v>30.497339731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0.339171426</v>
      </c>
      <c r="BG43" s="53">
        <v>0.60269364</v>
      </c>
      <c r="BH43" s="45">
        <v>0</v>
      </c>
      <c r="BI43" s="45">
        <v>0</v>
      </c>
      <c r="BJ43" s="56">
        <v>2.608921674</v>
      </c>
      <c r="BK43" s="61">
        <f t="shared" si="3"/>
        <v>51.260005026</v>
      </c>
    </row>
    <row r="44" spans="1:63" ht="12.75">
      <c r="A44" s="96"/>
      <c r="B44" s="3" t="s">
        <v>165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3">
        <v>0.16287478500000002</v>
      </c>
      <c r="I44" s="45">
        <v>28.378209956</v>
      </c>
      <c r="J44" s="45">
        <v>0</v>
      </c>
      <c r="K44" s="45">
        <v>0</v>
      </c>
      <c r="L44" s="54">
        <v>18.257405404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0.010906307</v>
      </c>
      <c r="S44" s="45">
        <v>7.089099336</v>
      </c>
      <c r="T44" s="45">
        <v>0</v>
      </c>
      <c r="U44" s="45">
        <v>0</v>
      </c>
      <c r="V44" s="54">
        <v>1.635946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0</v>
      </c>
      <c r="AS44" s="45">
        <v>0</v>
      </c>
      <c r="AT44" s="45">
        <v>0</v>
      </c>
      <c r="AU44" s="54">
        <v>0</v>
      </c>
      <c r="AV44" s="73">
        <v>0.36869909300000003</v>
      </c>
      <c r="AW44" s="45">
        <v>72.628426843</v>
      </c>
      <c r="AX44" s="45">
        <v>0</v>
      </c>
      <c r="AY44" s="45">
        <v>0</v>
      </c>
      <c r="AZ44" s="54">
        <v>129.736196242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0.001086967</v>
      </c>
      <c r="BG44" s="53">
        <v>0</v>
      </c>
      <c r="BH44" s="45">
        <v>0</v>
      </c>
      <c r="BI44" s="45">
        <v>0</v>
      </c>
      <c r="BJ44" s="56">
        <v>2.3967506309999997</v>
      </c>
      <c r="BK44" s="61">
        <f t="shared" si="3"/>
        <v>260.665601564</v>
      </c>
    </row>
    <row r="45" spans="1:63" ht="12.75">
      <c r="A45" s="96"/>
      <c r="B45" s="3" t="s">
        <v>168</v>
      </c>
      <c r="C45" s="55">
        <v>0</v>
      </c>
      <c r="D45" s="53">
        <v>20.18204</v>
      </c>
      <c r="E45" s="45">
        <v>0</v>
      </c>
      <c r="F45" s="45">
        <v>0</v>
      </c>
      <c r="G45" s="54">
        <v>0</v>
      </c>
      <c r="H45" s="73">
        <v>0.173464634</v>
      </c>
      <c r="I45" s="45">
        <v>107.973914</v>
      </c>
      <c r="J45" s="45">
        <v>0</v>
      </c>
      <c r="K45" s="45">
        <v>0</v>
      </c>
      <c r="L45" s="54">
        <v>3.767245088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0.026461682</v>
      </c>
      <c r="S45" s="45">
        <v>1.009102</v>
      </c>
      <c r="T45" s="45">
        <v>0</v>
      </c>
      <c r="U45" s="45">
        <v>0</v>
      </c>
      <c r="V45" s="54">
        <v>0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0.1662832</v>
      </c>
      <c r="AW45" s="45">
        <v>16.144</v>
      </c>
      <c r="AX45" s="45">
        <v>0</v>
      </c>
      <c r="AY45" s="45">
        <v>0</v>
      </c>
      <c r="AZ45" s="54">
        <v>0.424787688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0.07264799999999999</v>
      </c>
      <c r="BG45" s="53">
        <v>0</v>
      </c>
      <c r="BH45" s="45">
        <v>0</v>
      </c>
      <c r="BI45" s="45">
        <v>0</v>
      </c>
      <c r="BJ45" s="56">
        <v>0</v>
      </c>
      <c r="BK45" s="61">
        <f t="shared" si="3"/>
        <v>149.939946292</v>
      </c>
    </row>
    <row r="46" spans="1:63" ht="12.75">
      <c r="A46" s="96"/>
      <c r="B46" s="3" t="s">
        <v>169</v>
      </c>
      <c r="C46" s="55">
        <v>0</v>
      </c>
      <c r="D46" s="53">
        <v>17.134390661</v>
      </c>
      <c r="E46" s="45">
        <v>0</v>
      </c>
      <c r="F46" s="45">
        <v>0</v>
      </c>
      <c r="G46" s="54">
        <v>0</v>
      </c>
      <c r="H46" s="73">
        <v>0.0036284589999999997</v>
      </c>
      <c r="I46" s="45">
        <v>63.498035978999994</v>
      </c>
      <c r="J46" s="45">
        <v>0</v>
      </c>
      <c r="K46" s="45">
        <v>0</v>
      </c>
      <c r="L46" s="54">
        <v>3.276196286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0.005039526999999999</v>
      </c>
      <c r="S46" s="45">
        <v>5.0395266649999995</v>
      </c>
      <c r="T46" s="45">
        <v>0</v>
      </c>
      <c r="U46" s="45">
        <v>0</v>
      </c>
      <c r="V46" s="54">
        <v>0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0.12928403300000002</v>
      </c>
      <c r="AW46" s="45">
        <v>3.4263342549999996</v>
      </c>
      <c r="AX46" s="45">
        <v>0</v>
      </c>
      <c r="AY46" s="45">
        <v>0</v>
      </c>
      <c r="AZ46" s="54">
        <v>9.880458454000001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0.019651092000000002</v>
      </c>
      <c r="BG46" s="53">
        <v>0.050387417</v>
      </c>
      <c r="BH46" s="45">
        <v>0</v>
      </c>
      <c r="BI46" s="45">
        <v>0</v>
      </c>
      <c r="BJ46" s="56">
        <v>0.050387417</v>
      </c>
      <c r="BK46" s="61">
        <f t="shared" si="3"/>
        <v>102.513320245</v>
      </c>
    </row>
    <row r="47" spans="1:63" ht="12.75">
      <c r="A47" s="96"/>
      <c r="B47" s="3" t="s">
        <v>170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3">
        <v>0.276520312</v>
      </c>
      <c r="I47" s="45">
        <v>31.404531576999997</v>
      </c>
      <c r="J47" s="45">
        <v>0</v>
      </c>
      <c r="K47" s="45">
        <v>0</v>
      </c>
      <c r="L47" s="54">
        <v>12.245156615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0.061611076</v>
      </c>
      <c r="S47" s="45">
        <v>0</v>
      </c>
      <c r="T47" s="45">
        <v>0</v>
      </c>
      <c r="U47" s="45">
        <v>0</v>
      </c>
      <c r="V47" s="54">
        <v>0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0.432192345</v>
      </c>
      <c r="AW47" s="45">
        <v>9.798093067</v>
      </c>
      <c r="AX47" s="45">
        <v>0</v>
      </c>
      <c r="AY47" s="45">
        <v>0</v>
      </c>
      <c r="AZ47" s="54">
        <v>15.429708159999999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0.060946344</v>
      </c>
      <c r="BG47" s="53">
        <v>0</v>
      </c>
      <c r="BH47" s="45">
        <v>0</v>
      </c>
      <c r="BI47" s="45">
        <v>0</v>
      </c>
      <c r="BJ47" s="56">
        <v>2.13688416</v>
      </c>
      <c r="BK47" s="61">
        <f t="shared" si="3"/>
        <v>71.845643656</v>
      </c>
    </row>
    <row r="48" spans="1:63" ht="12.75">
      <c r="A48" s="96"/>
      <c r="B48" s="3" t="s">
        <v>173</v>
      </c>
      <c r="C48" s="55">
        <v>0</v>
      </c>
      <c r="D48" s="53">
        <v>0</v>
      </c>
      <c r="E48" s="45">
        <v>0</v>
      </c>
      <c r="F48" s="45">
        <v>0</v>
      </c>
      <c r="G48" s="54">
        <v>0</v>
      </c>
      <c r="H48" s="73">
        <v>0.092090018</v>
      </c>
      <c r="I48" s="45">
        <v>16.403515609</v>
      </c>
      <c r="J48" s="45">
        <v>0</v>
      </c>
      <c r="K48" s="45">
        <v>0</v>
      </c>
      <c r="L48" s="54">
        <v>0.218114446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0.018346532</v>
      </c>
      <c r="S48" s="45">
        <v>0</v>
      </c>
      <c r="T48" s="45">
        <v>0</v>
      </c>
      <c r="U48" s="45">
        <v>0</v>
      </c>
      <c r="V48" s="54">
        <v>0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0.257004345</v>
      </c>
      <c r="AW48" s="45">
        <v>0.7521935160000001</v>
      </c>
      <c r="AX48" s="45">
        <v>0</v>
      </c>
      <c r="AY48" s="45">
        <v>0</v>
      </c>
      <c r="AZ48" s="54">
        <v>2.179526579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0.055385532</v>
      </c>
      <c r="BG48" s="53">
        <v>0</v>
      </c>
      <c r="BH48" s="45">
        <v>0</v>
      </c>
      <c r="BI48" s="45">
        <v>0</v>
      </c>
      <c r="BJ48" s="56">
        <v>0.073384733</v>
      </c>
      <c r="BK48" s="61">
        <f t="shared" si="3"/>
        <v>20.049561309999998</v>
      </c>
    </row>
    <row r="49" spans="1:63" ht="12.75">
      <c r="A49" s="96"/>
      <c r="B49" s="3"/>
      <c r="C49" s="55"/>
      <c r="D49" s="53"/>
      <c r="E49" s="45"/>
      <c r="F49" s="45"/>
      <c r="G49" s="54"/>
      <c r="H49" s="73"/>
      <c r="I49" s="45"/>
      <c r="J49" s="45"/>
      <c r="K49" s="45"/>
      <c r="L49" s="54"/>
      <c r="M49" s="73"/>
      <c r="N49" s="53"/>
      <c r="O49" s="45"/>
      <c r="P49" s="45"/>
      <c r="Q49" s="54"/>
      <c r="R49" s="73"/>
      <c r="S49" s="45"/>
      <c r="T49" s="45"/>
      <c r="U49" s="45"/>
      <c r="V49" s="54"/>
      <c r="W49" s="73"/>
      <c r="X49" s="45"/>
      <c r="Y49" s="45"/>
      <c r="Z49" s="45"/>
      <c r="AA49" s="54"/>
      <c r="AB49" s="73"/>
      <c r="AC49" s="45"/>
      <c r="AD49" s="45"/>
      <c r="AE49" s="45"/>
      <c r="AF49" s="54"/>
      <c r="AG49" s="73"/>
      <c r="AH49" s="45"/>
      <c r="AI49" s="45"/>
      <c r="AJ49" s="45"/>
      <c r="AK49" s="54"/>
      <c r="AL49" s="73"/>
      <c r="AM49" s="45"/>
      <c r="AN49" s="45"/>
      <c r="AO49" s="45"/>
      <c r="AP49" s="54"/>
      <c r="AQ49" s="73"/>
      <c r="AR49" s="53"/>
      <c r="AS49" s="45"/>
      <c r="AT49" s="45"/>
      <c r="AU49" s="54"/>
      <c r="AV49" s="73"/>
      <c r="AW49" s="45"/>
      <c r="AX49" s="45"/>
      <c r="AY49" s="45"/>
      <c r="AZ49" s="54"/>
      <c r="BA49" s="73"/>
      <c r="BB49" s="53"/>
      <c r="BC49" s="45"/>
      <c r="BD49" s="45"/>
      <c r="BE49" s="54"/>
      <c r="BF49" s="73"/>
      <c r="BG49" s="53"/>
      <c r="BH49" s="45"/>
      <c r="BI49" s="45"/>
      <c r="BJ49" s="56"/>
      <c r="BK49" s="61"/>
    </row>
    <row r="50" spans="1:63" ht="12.75">
      <c r="A50" s="36"/>
      <c r="B50" s="37" t="s">
        <v>158</v>
      </c>
      <c r="C50" s="94">
        <f aca="true" t="shared" si="4" ref="C50:AH50">SUM(C16:C49)</f>
        <v>0</v>
      </c>
      <c r="D50" s="94">
        <f t="shared" si="4"/>
        <v>328.196416589</v>
      </c>
      <c r="E50" s="94">
        <f t="shared" si="4"/>
        <v>0</v>
      </c>
      <c r="F50" s="94">
        <f t="shared" si="4"/>
        <v>0</v>
      </c>
      <c r="G50" s="94">
        <f t="shared" si="4"/>
        <v>0</v>
      </c>
      <c r="H50" s="94">
        <f t="shared" si="4"/>
        <v>4.731096232</v>
      </c>
      <c r="I50" s="94">
        <f t="shared" si="4"/>
        <v>604.4131821409999</v>
      </c>
      <c r="J50" s="94">
        <f t="shared" si="4"/>
        <v>0</v>
      </c>
      <c r="K50" s="94">
        <f t="shared" si="4"/>
        <v>0</v>
      </c>
      <c r="L50" s="94">
        <f t="shared" si="4"/>
        <v>295.54747122599997</v>
      </c>
      <c r="M50" s="94">
        <f t="shared" si="4"/>
        <v>0</v>
      </c>
      <c r="N50" s="94">
        <f t="shared" si="4"/>
        <v>0</v>
      </c>
      <c r="O50" s="94">
        <f t="shared" si="4"/>
        <v>0</v>
      </c>
      <c r="P50" s="94">
        <f t="shared" si="4"/>
        <v>0</v>
      </c>
      <c r="Q50" s="94">
        <f t="shared" si="4"/>
        <v>0</v>
      </c>
      <c r="R50" s="94">
        <f t="shared" si="4"/>
        <v>1.2333408210000003</v>
      </c>
      <c r="S50" s="94">
        <f t="shared" si="4"/>
        <v>82.730324819</v>
      </c>
      <c r="T50" s="94">
        <f t="shared" si="4"/>
        <v>9.036885114999999</v>
      </c>
      <c r="U50" s="94">
        <f t="shared" si="4"/>
        <v>0</v>
      </c>
      <c r="V50" s="94">
        <f t="shared" si="4"/>
        <v>5.66845326</v>
      </c>
      <c r="W50" s="94">
        <f t="shared" si="4"/>
        <v>0</v>
      </c>
      <c r="X50" s="94">
        <f t="shared" si="4"/>
        <v>0</v>
      </c>
      <c r="Y50" s="94">
        <f t="shared" si="4"/>
        <v>0</v>
      </c>
      <c r="Z50" s="94">
        <f t="shared" si="4"/>
        <v>0</v>
      </c>
      <c r="AA50" s="94">
        <f t="shared" si="4"/>
        <v>0</v>
      </c>
      <c r="AB50" s="94">
        <f t="shared" si="4"/>
        <v>0.008520573</v>
      </c>
      <c r="AC50" s="94">
        <f t="shared" si="4"/>
        <v>0</v>
      </c>
      <c r="AD50" s="94">
        <f t="shared" si="4"/>
        <v>0</v>
      </c>
      <c r="AE50" s="94">
        <f t="shared" si="4"/>
        <v>0</v>
      </c>
      <c r="AF50" s="94">
        <f t="shared" si="4"/>
        <v>0</v>
      </c>
      <c r="AG50" s="94">
        <f t="shared" si="4"/>
        <v>0</v>
      </c>
      <c r="AH50" s="94">
        <f t="shared" si="4"/>
        <v>0</v>
      </c>
      <c r="AI50" s="94">
        <f aca="true" t="shared" si="5" ref="AI50:BK50">SUM(AI16:AI49)</f>
        <v>0</v>
      </c>
      <c r="AJ50" s="94">
        <f t="shared" si="5"/>
        <v>0</v>
      </c>
      <c r="AK50" s="94">
        <f t="shared" si="5"/>
        <v>0</v>
      </c>
      <c r="AL50" s="94">
        <f t="shared" si="5"/>
        <v>0</v>
      </c>
      <c r="AM50" s="94">
        <f t="shared" si="5"/>
        <v>0</v>
      </c>
      <c r="AN50" s="94">
        <f t="shared" si="5"/>
        <v>0</v>
      </c>
      <c r="AO50" s="94">
        <f t="shared" si="5"/>
        <v>0</v>
      </c>
      <c r="AP50" s="94">
        <f t="shared" si="5"/>
        <v>0</v>
      </c>
      <c r="AQ50" s="94">
        <f t="shared" si="5"/>
        <v>0</v>
      </c>
      <c r="AR50" s="94">
        <f t="shared" si="5"/>
        <v>18.64000667</v>
      </c>
      <c r="AS50" s="94">
        <f t="shared" si="5"/>
        <v>0</v>
      </c>
      <c r="AT50" s="94">
        <f t="shared" si="5"/>
        <v>0</v>
      </c>
      <c r="AU50" s="94">
        <f t="shared" si="5"/>
        <v>0</v>
      </c>
      <c r="AV50" s="94">
        <f t="shared" si="5"/>
        <v>109.96016455000004</v>
      </c>
      <c r="AW50" s="94">
        <f t="shared" si="5"/>
        <v>291.89412756199994</v>
      </c>
      <c r="AX50" s="94">
        <f t="shared" si="5"/>
        <v>0</v>
      </c>
      <c r="AY50" s="94">
        <f t="shared" si="5"/>
        <v>0</v>
      </c>
      <c r="AZ50" s="94">
        <f t="shared" si="5"/>
        <v>912.080529354</v>
      </c>
      <c r="BA50" s="94">
        <f t="shared" si="5"/>
        <v>0</v>
      </c>
      <c r="BB50" s="94">
        <f t="shared" si="5"/>
        <v>0</v>
      </c>
      <c r="BC50" s="94">
        <f t="shared" si="5"/>
        <v>0</v>
      </c>
      <c r="BD50" s="94">
        <f t="shared" si="5"/>
        <v>0</v>
      </c>
      <c r="BE50" s="94">
        <f t="shared" si="5"/>
        <v>0</v>
      </c>
      <c r="BF50" s="94">
        <f t="shared" si="5"/>
        <v>33.578337924</v>
      </c>
      <c r="BG50" s="94">
        <f t="shared" si="5"/>
        <v>39.489546231</v>
      </c>
      <c r="BH50" s="94">
        <f t="shared" si="5"/>
        <v>0.7190057</v>
      </c>
      <c r="BI50" s="94">
        <f t="shared" si="5"/>
        <v>0</v>
      </c>
      <c r="BJ50" s="94">
        <f t="shared" si="5"/>
        <v>101.71383686799999</v>
      </c>
      <c r="BK50" s="107">
        <f t="shared" si="5"/>
        <v>2839.641245635</v>
      </c>
    </row>
    <row r="51" spans="1:63" ht="12.75">
      <c r="A51" s="11" t="s">
        <v>75</v>
      </c>
      <c r="B51" s="18" t="s">
        <v>15</v>
      </c>
      <c r="C51" s="123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41"/>
    </row>
    <row r="52" spans="1:63" ht="12.75">
      <c r="A52" s="11"/>
      <c r="B52" s="19" t="s">
        <v>33</v>
      </c>
      <c r="C52" s="57"/>
      <c r="D52" s="58"/>
      <c r="E52" s="59"/>
      <c r="F52" s="59"/>
      <c r="G52" s="60"/>
      <c r="H52" s="57"/>
      <c r="I52" s="59"/>
      <c r="J52" s="59"/>
      <c r="K52" s="59"/>
      <c r="L52" s="60"/>
      <c r="M52" s="57"/>
      <c r="N52" s="58"/>
      <c r="O52" s="59"/>
      <c r="P52" s="59"/>
      <c r="Q52" s="60"/>
      <c r="R52" s="57"/>
      <c r="S52" s="59"/>
      <c r="T52" s="59"/>
      <c r="U52" s="59"/>
      <c r="V52" s="60"/>
      <c r="W52" s="57"/>
      <c r="X52" s="59"/>
      <c r="Y52" s="59"/>
      <c r="Z52" s="59"/>
      <c r="AA52" s="60"/>
      <c r="AB52" s="57"/>
      <c r="AC52" s="59"/>
      <c r="AD52" s="59"/>
      <c r="AE52" s="59"/>
      <c r="AF52" s="60"/>
      <c r="AG52" s="57"/>
      <c r="AH52" s="59"/>
      <c r="AI52" s="59"/>
      <c r="AJ52" s="59"/>
      <c r="AK52" s="60"/>
      <c r="AL52" s="57"/>
      <c r="AM52" s="59"/>
      <c r="AN52" s="59"/>
      <c r="AO52" s="59"/>
      <c r="AP52" s="60"/>
      <c r="AQ52" s="57"/>
      <c r="AR52" s="58"/>
      <c r="AS52" s="59"/>
      <c r="AT52" s="59"/>
      <c r="AU52" s="60"/>
      <c r="AV52" s="57"/>
      <c r="AW52" s="59"/>
      <c r="AX52" s="59"/>
      <c r="AY52" s="59"/>
      <c r="AZ52" s="60"/>
      <c r="BA52" s="57"/>
      <c r="BB52" s="58"/>
      <c r="BC52" s="59"/>
      <c r="BD52" s="59"/>
      <c r="BE52" s="60"/>
      <c r="BF52" s="57"/>
      <c r="BG52" s="58"/>
      <c r="BH52" s="59"/>
      <c r="BI52" s="59"/>
      <c r="BJ52" s="60"/>
      <c r="BK52" s="61"/>
    </row>
    <row r="53" spans="1:63" ht="12.75">
      <c r="A53" s="36"/>
      <c r="B53" s="37" t="s">
        <v>88</v>
      </c>
      <c r="C53" s="62"/>
      <c r="D53" s="63"/>
      <c r="E53" s="63"/>
      <c r="F53" s="63"/>
      <c r="G53" s="64"/>
      <c r="H53" s="62"/>
      <c r="I53" s="63"/>
      <c r="J53" s="63"/>
      <c r="K53" s="63"/>
      <c r="L53" s="64"/>
      <c r="M53" s="62"/>
      <c r="N53" s="63"/>
      <c r="O53" s="63"/>
      <c r="P53" s="63"/>
      <c r="Q53" s="64"/>
      <c r="R53" s="62"/>
      <c r="S53" s="63"/>
      <c r="T53" s="63"/>
      <c r="U53" s="63"/>
      <c r="V53" s="64"/>
      <c r="W53" s="62"/>
      <c r="X53" s="63"/>
      <c r="Y53" s="63"/>
      <c r="Z53" s="63"/>
      <c r="AA53" s="64"/>
      <c r="AB53" s="62"/>
      <c r="AC53" s="63"/>
      <c r="AD53" s="63"/>
      <c r="AE53" s="63"/>
      <c r="AF53" s="64"/>
      <c r="AG53" s="62"/>
      <c r="AH53" s="63"/>
      <c r="AI53" s="63"/>
      <c r="AJ53" s="63"/>
      <c r="AK53" s="64"/>
      <c r="AL53" s="62"/>
      <c r="AM53" s="63"/>
      <c r="AN53" s="63"/>
      <c r="AO53" s="63"/>
      <c r="AP53" s="64"/>
      <c r="AQ53" s="62"/>
      <c r="AR53" s="63"/>
      <c r="AS53" s="63"/>
      <c r="AT53" s="63"/>
      <c r="AU53" s="64"/>
      <c r="AV53" s="62"/>
      <c r="AW53" s="63"/>
      <c r="AX53" s="63"/>
      <c r="AY53" s="63"/>
      <c r="AZ53" s="64"/>
      <c r="BA53" s="62"/>
      <c r="BB53" s="63"/>
      <c r="BC53" s="63"/>
      <c r="BD53" s="63"/>
      <c r="BE53" s="64"/>
      <c r="BF53" s="62"/>
      <c r="BG53" s="63"/>
      <c r="BH53" s="63"/>
      <c r="BI53" s="63"/>
      <c r="BJ53" s="64"/>
      <c r="BK53" s="65"/>
    </row>
    <row r="54" spans="1:63" ht="12.75">
      <c r="A54" s="11" t="s">
        <v>77</v>
      </c>
      <c r="B54" s="24" t="s">
        <v>92</v>
      </c>
      <c r="C54" s="123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5"/>
    </row>
    <row r="55" spans="1:63" ht="12.75">
      <c r="A55" s="11"/>
      <c r="B55" s="19" t="s">
        <v>33</v>
      </c>
      <c r="C55" s="57"/>
      <c r="D55" s="58"/>
      <c r="E55" s="59"/>
      <c r="F55" s="59"/>
      <c r="G55" s="60"/>
      <c r="H55" s="57"/>
      <c r="I55" s="59"/>
      <c r="J55" s="59"/>
      <c r="K55" s="59"/>
      <c r="L55" s="60"/>
      <c r="M55" s="57"/>
      <c r="N55" s="58"/>
      <c r="O55" s="59"/>
      <c r="P55" s="59"/>
      <c r="Q55" s="60"/>
      <c r="R55" s="57"/>
      <c r="S55" s="59"/>
      <c r="T55" s="59"/>
      <c r="U55" s="59"/>
      <c r="V55" s="60"/>
      <c r="W55" s="57"/>
      <c r="X55" s="59"/>
      <c r="Y55" s="59"/>
      <c r="Z55" s="59"/>
      <c r="AA55" s="60"/>
      <c r="AB55" s="57"/>
      <c r="AC55" s="59"/>
      <c r="AD55" s="59"/>
      <c r="AE55" s="59"/>
      <c r="AF55" s="60"/>
      <c r="AG55" s="57"/>
      <c r="AH55" s="59"/>
      <c r="AI55" s="59"/>
      <c r="AJ55" s="59"/>
      <c r="AK55" s="60"/>
      <c r="AL55" s="57"/>
      <c r="AM55" s="59"/>
      <c r="AN55" s="59"/>
      <c r="AO55" s="59"/>
      <c r="AP55" s="60"/>
      <c r="AQ55" s="57"/>
      <c r="AR55" s="58"/>
      <c r="AS55" s="59"/>
      <c r="AT55" s="59"/>
      <c r="AU55" s="60"/>
      <c r="AV55" s="57"/>
      <c r="AW55" s="59"/>
      <c r="AX55" s="59"/>
      <c r="AY55" s="59"/>
      <c r="AZ55" s="60"/>
      <c r="BA55" s="57"/>
      <c r="BB55" s="58"/>
      <c r="BC55" s="59"/>
      <c r="BD55" s="59"/>
      <c r="BE55" s="60"/>
      <c r="BF55" s="57"/>
      <c r="BG55" s="58"/>
      <c r="BH55" s="59"/>
      <c r="BI55" s="59"/>
      <c r="BJ55" s="60"/>
      <c r="BK55" s="61"/>
    </row>
    <row r="56" spans="1:63" ht="12.75">
      <c r="A56" s="36"/>
      <c r="B56" s="37" t="s">
        <v>87</v>
      </c>
      <c r="C56" s="62"/>
      <c r="D56" s="63"/>
      <c r="E56" s="63"/>
      <c r="F56" s="63"/>
      <c r="G56" s="64"/>
      <c r="H56" s="62"/>
      <c r="I56" s="63"/>
      <c r="J56" s="63"/>
      <c r="K56" s="63"/>
      <c r="L56" s="64"/>
      <c r="M56" s="62"/>
      <c r="N56" s="63"/>
      <c r="O56" s="63"/>
      <c r="P56" s="63"/>
      <c r="Q56" s="64"/>
      <c r="R56" s="62"/>
      <c r="S56" s="63"/>
      <c r="T56" s="63"/>
      <c r="U56" s="63"/>
      <c r="V56" s="64"/>
      <c r="W56" s="62"/>
      <c r="X56" s="63"/>
      <c r="Y56" s="63"/>
      <c r="Z56" s="63"/>
      <c r="AA56" s="64"/>
      <c r="AB56" s="62"/>
      <c r="AC56" s="63"/>
      <c r="AD56" s="63"/>
      <c r="AE56" s="63"/>
      <c r="AF56" s="64"/>
      <c r="AG56" s="62"/>
      <c r="AH56" s="63"/>
      <c r="AI56" s="63"/>
      <c r="AJ56" s="63"/>
      <c r="AK56" s="64"/>
      <c r="AL56" s="62"/>
      <c r="AM56" s="63"/>
      <c r="AN56" s="63"/>
      <c r="AO56" s="63"/>
      <c r="AP56" s="64"/>
      <c r="AQ56" s="62"/>
      <c r="AR56" s="63"/>
      <c r="AS56" s="63"/>
      <c r="AT56" s="63"/>
      <c r="AU56" s="64"/>
      <c r="AV56" s="62"/>
      <c r="AW56" s="63"/>
      <c r="AX56" s="63"/>
      <c r="AY56" s="63"/>
      <c r="AZ56" s="64"/>
      <c r="BA56" s="62"/>
      <c r="BB56" s="63"/>
      <c r="BC56" s="63"/>
      <c r="BD56" s="63"/>
      <c r="BE56" s="64"/>
      <c r="BF56" s="62"/>
      <c r="BG56" s="63"/>
      <c r="BH56" s="63"/>
      <c r="BI56" s="63"/>
      <c r="BJ56" s="64"/>
      <c r="BK56" s="65"/>
    </row>
    <row r="57" spans="1:63" ht="12.75">
      <c r="A57" s="11" t="s">
        <v>78</v>
      </c>
      <c r="B57" s="18" t="s">
        <v>16</v>
      </c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1:63" ht="12.75">
      <c r="A58" s="11"/>
      <c r="B58" s="24" t="s">
        <v>97</v>
      </c>
      <c r="C58" s="73">
        <v>0</v>
      </c>
      <c r="D58" s="53">
        <v>182.903213451</v>
      </c>
      <c r="E58" s="45">
        <v>0</v>
      </c>
      <c r="F58" s="45">
        <v>0</v>
      </c>
      <c r="G58" s="54">
        <v>0</v>
      </c>
      <c r="H58" s="73">
        <v>3.8704001850000003</v>
      </c>
      <c r="I58" s="45">
        <v>814.9729659490001</v>
      </c>
      <c r="J58" s="45">
        <v>0.008376936</v>
      </c>
      <c r="K58" s="45">
        <v>0</v>
      </c>
      <c r="L58" s="54">
        <v>114.451759322</v>
      </c>
      <c r="M58" s="73">
        <v>0</v>
      </c>
      <c r="N58" s="53">
        <v>0</v>
      </c>
      <c r="O58" s="45">
        <v>0</v>
      </c>
      <c r="P58" s="45">
        <v>0</v>
      </c>
      <c r="Q58" s="54">
        <v>0</v>
      </c>
      <c r="R58" s="73">
        <v>1.932512144</v>
      </c>
      <c r="S58" s="45">
        <v>0.48924506700000003</v>
      </c>
      <c r="T58" s="45">
        <v>0</v>
      </c>
      <c r="U58" s="45">
        <v>0</v>
      </c>
      <c r="V58" s="54">
        <v>24.560653521000003</v>
      </c>
      <c r="W58" s="73">
        <v>0</v>
      </c>
      <c r="X58" s="45">
        <v>0</v>
      </c>
      <c r="Y58" s="45">
        <v>0</v>
      </c>
      <c r="Z58" s="45">
        <v>0</v>
      </c>
      <c r="AA58" s="54">
        <v>0</v>
      </c>
      <c r="AB58" s="73">
        <v>0</v>
      </c>
      <c r="AC58" s="45">
        <v>0</v>
      </c>
      <c r="AD58" s="45">
        <v>0</v>
      </c>
      <c r="AE58" s="45">
        <v>0</v>
      </c>
      <c r="AF58" s="54">
        <v>0</v>
      </c>
      <c r="AG58" s="73">
        <v>0</v>
      </c>
      <c r="AH58" s="45">
        <v>0</v>
      </c>
      <c r="AI58" s="45">
        <v>0</v>
      </c>
      <c r="AJ58" s="45">
        <v>0</v>
      </c>
      <c r="AK58" s="54">
        <v>0</v>
      </c>
      <c r="AL58" s="73">
        <v>0</v>
      </c>
      <c r="AM58" s="45">
        <v>0</v>
      </c>
      <c r="AN58" s="45">
        <v>0</v>
      </c>
      <c r="AO58" s="45">
        <v>0</v>
      </c>
      <c r="AP58" s="54">
        <v>0</v>
      </c>
      <c r="AQ58" s="73">
        <v>0</v>
      </c>
      <c r="AR58" s="53">
        <v>0</v>
      </c>
      <c r="AS58" s="45">
        <v>0</v>
      </c>
      <c r="AT58" s="45">
        <v>0</v>
      </c>
      <c r="AU58" s="54">
        <v>0</v>
      </c>
      <c r="AV58" s="73">
        <v>9.357523063</v>
      </c>
      <c r="AW58" s="45">
        <v>351.263378263</v>
      </c>
      <c r="AX58" s="45">
        <v>0</v>
      </c>
      <c r="AY58" s="45">
        <v>0</v>
      </c>
      <c r="AZ58" s="54">
        <v>116.839270884</v>
      </c>
      <c r="BA58" s="73">
        <v>0</v>
      </c>
      <c r="BB58" s="53">
        <v>0</v>
      </c>
      <c r="BC58" s="45">
        <v>0</v>
      </c>
      <c r="BD58" s="45">
        <v>0</v>
      </c>
      <c r="BE58" s="54">
        <v>0</v>
      </c>
      <c r="BF58" s="73">
        <v>3.8298504440000003</v>
      </c>
      <c r="BG58" s="53">
        <v>3.8501655350000004</v>
      </c>
      <c r="BH58" s="45">
        <v>0</v>
      </c>
      <c r="BI58" s="45">
        <v>0</v>
      </c>
      <c r="BJ58" s="54">
        <v>11.558090678</v>
      </c>
      <c r="BK58" s="49">
        <f aca="true" t="shared" si="6" ref="BK58:BK65">SUM(C58:BJ58)</f>
        <v>1639.8874054419998</v>
      </c>
    </row>
    <row r="59" spans="1:63" ht="12.75">
      <c r="A59" s="11"/>
      <c r="B59" s="24" t="s">
        <v>98</v>
      </c>
      <c r="C59" s="73">
        <v>0</v>
      </c>
      <c r="D59" s="53">
        <v>0.630207972</v>
      </c>
      <c r="E59" s="45">
        <v>0</v>
      </c>
      <c r="F59" s="45">
        <v>0</v>
      </c>
      <c r="G59" s="54">
        <v>0</v>
      </c>
      <c r="H59" s="73">
        <v>0.99556292</v>
      </c>
      <c r="I59" s="45">
        <v>5.908524776</v>
      </c>
      <c r="J59" s="45">
        <v>0</v>
      </c>
      <c r="K59" s="45">
        <v>0</v>
      </c>
      <c r="L59" s="54">
        <v>1.402297669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0.215673989</v>
      </c>
      <c r="S59" s="45">
        <v>0</v>
      </c>
      <c r="T59" s="45">
        <v>0</v>
      </c>
      <c r="U59" s="45">
        <v>0</v>
      </c>
      <c r="V59" s="54">
        <v>0.171958895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</v>
      </c>
      <c r="AC59" s="45">
        <v>0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9.9891E-05</v>
      </c>
      <c r="AM59" s="45">
        <v>0</v>
      </c>
      <c r="AN59" s="45">
        <v>0</v>
      </c>
      <c r="AO59" s="45">
        <v>0</v>
      </c>
      <c r="AP59" s="54">
        <v>0</v>
      </c>
      <c r="AQ59" s="73">
        <v>0</v>
      </c>
      <c r="AR59" s="53">
        <v>0</v>
      </c>
      <c r="AS59" s="45">
        <v>0</v>
      </c>
      <c r="AT59" s="45">
        <v>0</v>
      </c>
      <c r="AU59" s="54">
        <v>0</v>
      </c>
      <c r="AV59" s="73">
        <v>16.382947876</v>
      </c>
      <c r="AW59" s="45">
        <v>112.442788404</v>
      </c>
      <c r="AX59" s="45">
        <v>0</v>
      </c>
      <c r="AY59" s="45">
        <v>0</v>
      </c>
      <c r="AZ59" s="54">
        <v>86.96440810700001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4.83496646</v>
      </c>
      <c r="BG59" s="53">
        <v>7.7492640800000006</v>
      </c>
      <c r="BH59" s="45">
        <v>0</v>
      </c>
      <c r="BI59" s="45">
        <v>0</v>
      </c>
      <c r="BJ59" s="54">
        <v>13.019235197</v>
      </c>
      <c r="BK59" s="49">
        <f t="shared" si="6"/>
        <v>250.71793623599999</v>
      </c>
    </row>
    <row r="60" spans="1:63" ht="12.75">
      <c r="A60" s="11"/>
      <c r="B60" s="24" t="s">
        <v>103</v>
      </c>
      <c r="C60" s="73">
        <v>0</v>
      </c>
      <c r="D60" s="53">
        <v>3.126572205</v>
      </c>
      <c r="E60" s="45">
        <v>0</v>
      </c>
      <c r="F60" s="45">
        <v>0</v>
      </c>
      <c r="G60" s="54">
        <v>0</v>
      </c>
      <c r="H60" s="73">
        <v>18.235991766</v>
      </c>
      <c r="I60" s="45">
        <v>333.80918296899995</v>
      </c>
      <c r="J60" s="45">
        <v>0</v>
      </c>
      <c r="K60" s="45">
        <v>0</v>
      </c>
      <c r="L60" s="54">
        <v>256.05357157599997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5.451644636999999</v>
      </c>
      <c r="S60" s="45">
        <v>13.995946655000001</v>
      </c>
      <c r="T60" s="45">
        <v>2.758430234</v>
      </c>
      <c r="U60" s="45">
        <v>0</v>
      </c>
      <c r="V60" s="54">
        <v>26.55421897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0.012196422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0.049483807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255.46836292100005</v>
      </c>
      <c r="AW60" s="45">
        <v>1615.4389090450002</v>
      </c>
      <c r="AX60" s="45">
        <v>18.304857017</v>
      </c>
      <c r="AY60" s="45">
        <v>0</v>
      </c>
      <c r="AZ60" s="54">
        <v>2951.6714614320003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142.932681743</v>
      </c>
      <c r="BG60" s="53">
        <v>225.00682314599996</v>
      </c>
      <c r="BH60" s="45">
        <v>41.041698879</v>
      </c>
      <c r="BI60" s="45">
        <v>0</v>
      </c>
      <c r="BJ60" s="54">
        <v>583.851837941</v>
      </c>
      <c r="BK60" s="49">
        <f t="shared" si="6"/>
        <v>6493.763871365</v>
      </c>
    </row>
    <row r="61" spans="1:63" ht="12.75">
      <c r="A61" s="11"/>
      <c r="B61" s="24" t="s">
        <v>102</v>
      </c>
      <c r="C61" s="73">
        <v>0</v>
      </c>
      <c r="D61" s="53">
        <v>0.6307635469999999</v>
      </c>
      <c r="E61" s="45">
        <v>0</v>
      </c>
      <c r="F61" s="45">
        <v>0</v>
      </c>
      <c r="G61" s="54">
        <v>0</v>
      </c>
      <c r="H61" s="73">
        <v>2.2676030340000004</v>
      </c>
      <c r="I61" s="45">
        <v>0.6353147370000001</v>
      </c>
      <c r="J61" s="45">
        <v>0</v>
      </c>
      <c r="K61" s="45">
        <v>0</v>
      </c>
      <c r="L61" s="54">
        <v>1.822164839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1.003882849</v>
      </c>
      <c r="S61" s="45">
        <v>0</v>
      </c>
      <c r="T61" s="45">
        <v>0</v>
      </c>
      <c r="U61" s="45">
        <v>0</v>
      </c>
      <c r="V61" s="54">
        <v>0.233441825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0.012832377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0</v>
      </c>
      <c r="AS61" s="45">
        <v>0</v>
      </c>
      <c r="AT61" s="45">
        <v>0</v>
      </c>
      <c r="AU61" s="54">
        <v>0</v>
      </c>
      <c r="AV61" s="73">
        <v>69.653428748</v>
      </c>
      <c r="AW61" s="45">
        <v>52.776789428</v>
      </c>
      <c r="AX61" s="45">
        <v>0</v>
      </c>
      <c r="AY61" s="45">
        <v>0</v>
      </c>
      <c r="AZ61" s="54">
        <v>209.269560026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26.602094399</v>
      </c>
      <c r="BG61" s="53">
        <v>6.918496505999999</v>
      </c>
      <c r="BH61" s="45">
        <v>0</v>
      </c>
      <c r="BI61" s="45">
        <v>0</v>
      </c>
      <c r="BJ61" s="54">
        <v>65.265446151</v>
      </c>
      <c r="BK61" s="49">
        <f t="shared" si="6"/>
        <v>437.091818466</v>
      </c>
    </row>
    <row r="62" spans="1:63" ht="12.75">
      <c r="A62" s="11"/>
      <c r="B62" s="24" t="s">
        <v>101</v>
      </c>
      <c r="C62" s="73">
        <v>0</v>
      </c>
      <c r="D62" s="53">
        <v>14.232635361000002</v>
      </c>
      <c r="E62" s="45">
        <v>0</v>
      </c>
      <c r="F62" s="45">
        <v>0</v>
      </c>
      <c r="G62" s="54">
        <v>0</v>
      </c>
      <c r="H62" s="73">
        <v>20.147925122</v>
      </c>
      <c r="I62" s="45">
        <v>987.03864234</v>
      </c>
      <c r="J62" s="45">
        <v>0</v>
      </c>
      <c r="K62" s="45">
        <v>4.561551881000001</v>
      </c>
      <c r="L62" s="54">
        <v>123.26863318599999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11.866605433999998</v>
      </c>
      <c r="S62" s="45">
        <v>4.924853439</v>
      </c>
      <c r="T62" s="45">
        <v>0.659238987</v>
      </c>
      <c r="U62" s="45">
        <v>0</v>
      </c>
      <c r="V62" s="54">
        <v>15.679706033999999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0.048452177</v>
      </c>
      <c r="AC62" s="45">
        <v>0.00185116</v>
      </c>
      <c r="AD62" s="45">
        <v>0</v>
      </c>
      <c r="AE62" s="45">
        <v>0</v>
      </c>
      <c r="AF62" s="54">
        <v>0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0.035437006</v>
      </c>
      <c r="AM62" s="45">
        <v>0</v>
      </c>
      <c r="AN62" s="45">
        <v>0</v>
      </c>
      <c r="AO62" s="45">
        <v>0</v>
      </c>
      <c r="AP62" s="54">
        <v>0</v>
      </c>
      <c r="AQ62" s="73">
        <v>0</v>
      </c>
      <c r="AR62" s="53">
        <v>0</v>
      </c>
      <c r="AS62" s="45">
        <v>0</v>
      </c>
      <c r="AT62" s="45">
        <v>0</v>
      </c>
      <c r="AU62" s="54">
        <v>0</v>
      </c>
      <c r="AV62" s="73">
        <v>260.368163629</v>
      </c>
      <c r="AW62" s="45">
        <v>531.4659427610001</v>
      </c>
      <c r="AX62" s="45">
        <v>0</v>
      </c>
      <c r="AY62" s="45">
        <v>0</v>
      </c>
      <c r="AZ62" s="54">
        <v>848.7910439539997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138.51037751299995</v>
      </c>
      <c r="BG62" s="53">
        <v>43.261214126000006</v>
      </c>
      <c r="BH62" s="45">
        <v>16.412268454</v>
      </c>
      <c r="BI62" s="45">
        <v>0</v>
      </c>
      <c r="BJ62" s="54">
        <v>147.66934427900003</v>
      </c>
      <c r="BK62" s="49">
        <f t="shared" si="6"/>
        <v>3168.9438868429993</v>
      </c>
    </row>
    <row r="63" spans="1:63" ht="12.75">
      <c r="A63" s="11"/>
      <c r="B63" s="24" t="s">
        <v>99</v>
      </c>
      <c r="C63" s="73">
        <v>0</v>
      </c>
      <c r="D63" s="53">
        <v>166.89706737</v>
      </c>
      <c r="E63" s="45">
        <v>0</v>
      </c>
      <c r="F63" s="45">
        <v>0</v>
      </c>
      <c r="G63" s="54">
        <v>0</v>
      </c>
      <c r="H63" s="73">
        <v>5.294411177000001</v>
      </c>
      <c r="I63" s="45">
        <v>2151.085097747</v>
      </c>
      <c r="J63" s="45">
        <v>184.214270708</v>
      </c>
      <c r="K63" s="45">
        <v>0</v>
      </c>
      <c r="L63" s="54">
        <v>99.344452332</v>
      </c>
      <c r="M63" s="73">
        <v>0</v>
      </c>
      <c r="N63" s="53">
        <v>0</v>
      </c>
      <c r="O63" s="45">
        <v>0</v>
      </c>
      <c r="P63" s="45">
        <v>0</v>
      </c>
      <c r="Q63" s="54">
        <v>0</v>
      </c>
      <c r="R63" s="73">
        <v>1.838261197</v>
      </c>
      <c r="S63" s="45">
        <v>7.303803715000001</v>
      </c>
      <c r="T63" s="45">
        <v>0</v>
      </c>
      <c r="U63" s="45">
        <v>0</v>
      </c>
      <c r="V63" s="54">
        <v>11.530082961</v>
      </c>
      <c r="W63" s="73">
        <v>0</v>
      </c>
      <c r="X63" s="45">
        <v>0</v>
      </c>
      <c r="Y63" s="45">
        <v>0</v>
      </c>
      <c r="Z63" s="45">
        <v>0</v>
      </c>
      <c r="AA63" s="54">
        <v>0</v>
      </c>
      <c r="AB63" s="73">
        <v>0.000125605</v>
      </c>
      <c r="AC63" s="45">
        <v>0</v>
      </c>
      <c r="AD63" s="45">
        <v>0</v>
      </c>
      <c r="AE63" s="45">
        <v>0</v>
      </c>
      <c r="AF63" s="54">
        <v>0</v>
      </c>
      <c r="AG63" s="73">
        <v>0</v>
      </c>
      <c r="AH63" s="45">
        <v>0</v>
      </c>
      <c r="AI63" s="45">
        <v>0</v>
      </c>
      <c r="AJ63" s="45">
        <v>0</v>
      </c>
      <c r="AK63" s="54">
        <v>0</v>
      </c>
      <c r="AL63" s="73">
        <v>0.00064976</v>
      </c>
      <c r="AM63" s="45">
        <v>0</v>
      </c>
      <c r="AN63" s="45">
        <v>0</v>
      </c>
      <c r="AO63" s="45">
        <v>0</v>
      </c>
      <c r="AP63" s="54">
        <v>0</v>
      </c>
      <c r="AQ63" s="73">
        <v>0</v>
      </c>
      <c r="AR63" s="53">
        <v>0</v>
      </c>
      <c r="AS63" s="45">
        <v>0</v>
      </c>
      <c r="AT63" s="45">
        <v>0</v>
      </c>
      <c r="AU63" s="54">
        <v>0</v>
      </c>
      <c r="AV63" s="73">
        <v>38.361511425</v>
      </c>
      <c r="AW63" s="45">
        <v>332.407173161</v>
      </c>
      <c r="AX63" s="45">
        <v>0</v>
      </c>
      <c r="AY63" s="45">
        <v>0</v>
      </c>
      <c r="AZ63" s="54">
        <v>452.72593028499995</v>
      </c>
      <c r="BA63" s="73">
        <v>0</v>
      </c>
      <c r="BB63" s="53">
        <v>0</v>
      </c>
      <c r="BC63" s="45">
        <v>0</v>
      </c>
      <c r="BD63" s="45">
        <v>0</v>
      </c>
      <c r="BE63" s="54">
        <v>0</v>
      </c>
      <c r="BF63" s="73">
        <v>14.358684603999999</v>
      </c>
      <c r="BG63" s="53">
        <v>33.109691035</v>
      </c>
      <c r="BH63" s="45">
        <v>2.465392718</v>
      </c>
      <c r="BI63" s="45">
        <v>0</v>
      </c>
      <c r="BJ63" s="54">
        <v>60.35832948000001</v>
      </c>
      <c r="BK63" s="49">
        <f t="shared" si="6"/>
        <v>3561.2949352800006</v>
      </c>
    </row>
    <row r="64" spans="1:63" ht="12.75">
      <c r="A64" s="11"/>
      <c r="B64" s="24" t="s">
        <v>100</v>
      </c>
      <c r="C64" s="73">
        <v>0</v>
      </c>
      <c r="D64" s="53">
        <v>335.546305979</v>
      </c>
      <c r="E64" s="45">
        <v>0</v>
      </c>
      <c r="F64" s="45">
        <v>0</v>
      </c>
      <c r="G64" s="54">
        <v>0</v>
      </c>
      <c r="H64" s="73">
        <v>7.162831221999999</v>
      </c>
      <c r="I64" s="45">
        <v>741.5782144819999</v>
      </c>
      <c r="J64" s="45">
        <v>0</v>
      </c>
      <c r="K64" s="45">
        <v>0</v>
      </c>
      <c r="L64" s="54">
        <v>180.369064858</v>
      </c>
      <c r="M64" s="73">
        <v>0</v>
      </c>
      <c r="N64" s="53">
        <v>0</v>
      </c>
      <c r="O64" s="45">
        <v>0</v>
      </c>
      <c r="P64" s="45">
        <v>0</v>
      </c>
      <c r="Q64" s="54">
        <v>0</v>
      </c>
      <c r="R64" s="73">
        <v>2.755765641</v>
      </c>
      <c r="S64" s="45">
        <v>1.873636654</v>
      </c>
      <c r="T64" s="45">
        <v>0</v>
      </c>
      <c r="U64" s="45">
        <v>0</v>
      </c>
      <c r="V64" s="54">
        <v>48.909601504</v>
      </c>
      <c r="W64" s="73">
        <v>0</v>
      </c>
      <c r="X64" s="45">
        <v>0</v>
      </c>
      <c r="Y64" s="45">
        <v>0</v>
      </c>
      <c r="Z64" s="45">
        <v>0</v>
      </c>
      <c r="AA64" s="54">
        <v>0</v>
      </c>
      <c r="AB64" s="73">
        <v>0.100130282</v>
      </c>
      <c r="AC64" s="45">
        <v>0</v>
      </c>
      <c r="AD64" s="45">
        <v>0</v>
      </c>
      <c r="AE64" s="45">
        <v>0</v>
      </c>
      <c r="AF64" s="54">
        <v>0</v>
      </c>
      <c r="AG64" s="73">
        <v>0</v>
      </c>
      <c r="AH64" s="45">
        <v>0</v>
      </c>
      <c r="AI64" s="45">
        <v>0</v>
      </c>
      <c r="AJ64" s="45">
        <v>0</v>
      </c>
      <c r="AK64" s="54">
        <v>0</v>
      </c>
      <c r="AL64" s="73">
        <v>0</v>
      </c>
      <c r="AM64" s="45">
        <v>0</v>
      </c>
      <c r="AN64" s="45">
        <v>0</v>
      </c>
      <c r="AO64" s="45">
        <v>0</v>
      </c>
      <c r="AP64" s="54">
        <v>0</v>
      </c>
      <c r="AQ64" s="73">
        <v>0</v>
      </c>
      <c r="AR64" s="53">
        <v>3.8116747090000005</v>
      </c>
      <c r="AS64" s="45">
        <v>0</v>
      </c>
      <c r="AT64" s="45">
        <v>0</v>
      </c>
      <c r="AU64" s="54">
        <v>0</v>
      </c>
      <c r="AV64" s="73">
        <v>16.133236887000002</v>
      </c>
      <c r="AW64" s="45">
        <v>361.18898290199996</v>
      </c>
      <c r="AX64" s="45">
        <v>0</v>
      </c>
      <c r="AY64" s="45">
        <v>0</v>
      </c>
      <c r="AZ64" s="54">
        <v>468.29061093400003</v>
      </c>
      <c r="BA64" s="73">
        <v>0</v>
      </c>
      <c r="BB64" s="53">
        <v>0</v>
      </c>
      <c r="BC64" s="45">
        <v>0</v>
      </c>
      <c r="BD64" s="45">
        <v>0</v>
      </c>
      <c r="BE64" s="54">
        <v>0</v>
      </c>
      <c r="BF64" s="73">
        <v>5.066432088000001</v>
      </c>
      <c r="BG64" s="53">
        <v>19.755869438</v>
      </c>
      <c r="BH64" s="45">
        <v>3.148776573</v>
      </c>
      <c r="BI64" s="45">
        <v>0</v>
      </c>
      <c r="BJ64" s="54">
        <v>52.363165916999996</v>
      </c>
      <c r="BK64" s="49">
        <f t="shared" si="6"/>
        <v>2248.05430007</v>
      </c>
    </row>
    <row r="65" spans="1:63" ht="12.75">
      <c r="A65" s="11"/>
      <c r="B65" s="24" t="s">
        <v>157</v>
      </c>
      <c r="C65" s="73">
        <v>0</v>
      </c>
      <c r="D65" s="53">
        <v>295.610115614</v>
      </c>
      <c r="E65" s="45">
        <v>0</v>
      </c>
      <c r="F65" s="45">
        <v>0</v>
      </c>
      <c r="G65" s="54">
        <v>0</v>
      </c>
      <c r="H65" s="73">
        <v>10.057793295000002</v>
      </c>
      <c r="I65" s="45">
        <v>1337.636585515</v>
      </c>
      <c r="J65" s="45">
        <v>77.325038336</v>
      </c>
      <c r="K65" s="45">
        <v>0</v>
      </c>
      <c r="L65" s="54">
        <v>443.07106037700004</v>
      </c>
      <c r="M65" s="73">
        <v>0</v>
      </c>
      <c r="N65" s="53">
        <v>0</v>
      </c>
      <c r="O65" s="45">
        <v>0</v>
      </c>
      <c r="P65" s="45">
        <v>0</v>
      </c>
      <c r="Q65" s="54">
        <v>0</v>
      </c>
      <c r="R65" s="73">
        <v>4.31784073</v>
      </c>
      <c r="S65" s="45">
        <v>50.483451988</v>
      </c>
      <c r="T65" s="45">
        <v>0.46712349000000003</v>
      </c>
      <c r="U65" s="45">
        <v>0</v>
      </c>
      <c r="V65" s="54">
        <v>9.015705248</v>
      </c>
      <c r="W65" s="73">
        <v>0</v>
      </c>
      <c r="X65" s="45">
        <v>0</v>
      </c>
      <c r="Y65" s="45">
        <v>0</v>
      </c>
      <c r="Z65" s="45">
        <v>0</v>
      </c>
      <c r="AA65" s="54">
        <v>0</v>
      </c>
      <c r="AB65" s="73">
        <v>0</v>
      </c>
      <c r="AC65" s="45">
        <v>0</v>
      </c>
      <c r="AD65" s="45">
        <v>0</v>
      </c>
      <c r="AE65" s="45">
        <v>0</v>
      </c>
      <c r="AF65" s="54">
        <v>0</v>
      </c>
      <c r="AG65" s="73">
        <v>0</v>
      </c>
      <c r="AH65" s="45">
        <v>0</v>
      </c>
      <c r="AI65" s="45">
        <v>0</v>
      </c>
      <c r="AJ65" s="45">
        <v>0</v>
      </c>
      <c r="AK65" s="54">
        <v>0</v>
      </c>
      <c r="AL65" s="73">
        <v>0.045899534000000006</v>
      </c>
      <c r="AM65" s="45">
        <v>0</v>
      </c>
      <c r="AN65" s="45">
        <v>0</v>
      </c>
      <c r="AO65" s="45">
        <v>0</v>
      </c>
      <c r="AP65" s="54">
        <v>0.11568550500000001</v>
      </c>
      <c r="AQ65" s="73">
        <v>0</v>
      </c>
      <c r="AR65" s="53">
        <v>0</v>
      </c>
      <c r="AS65" s="45">
        <v>0</v>
      </c>
      <c r="AT65" s="45">
        <v>0</v>
      </c>
      <c r="AU65" s="54">
        <v>0</v>
      </c>
      <c r="AV65" s="73">
        <v>19.301174024</v>
      </c>
      <c r="AW65" s="45">
        <v>914.275313064</v>
      </c>
      <c r="AX65" s="45">
        <v>9.350331281999999</v>
      </c>
      <c r="AY65" s="45">
        <v>0</v>
      </c>
      <c r="AZ65" s="54">
        <v>528.261450524</v>
      </c>
      <c r="BA65" s="73">
        <v>0</v>
      </c>
      <c r="BB65" s="53">
        <v>0</v>
      </c>
      <c r="BC65" s="45">
        <v>0</v>
      </c>
      <c r="BD65" s="45">
        <v>0</v>
      </c>
      <c r="BE65" s="54">
        <v>0</v>
      </c>
      <c r="BF65" s="73">
        <v>10.163433746</v>
      </c>
      <c r="BG65" s="53">
        <v>86.153893354</v>
      </c>
      <c r="BH65" s="45">
        <v>0.802109959</v>
      </c>
      <c r="BI65" s="45">
        <v>0</v>
      </c>
      <c r="BJ65" s="54">
        <v>21.309437064</v>
      </c>
      <c r="BK65" s="49">
        <f t="shared" si="6"/>
        <v>3817.763442649</v>
      </c>
    </row>
    <row r="66" spans="1:63" ht="12.75">
      <c r="A66" s="36"/>
      <c r="B66" s="37" t="s">
        <v>86</v>
      </c>
      <c r="C66" s="82">
        <f>SUM(C58:C65)</f>
        <v>0</v>
      </c>
      <c r="D66" s="82">
        <f>SUM(D58:D65)</f>
        <v>999.5768814990001</v>
      </c>
      <c r="E66" s="82">
        <f aca="true" t="shared" si="7" ref="E66:BJ66">SUM(E58:E65)</f>
        <v>0</v>
      </c>
      <c r="F66" s="82">
        <f t="shared" si="7"/>
        <v>0</v>
      </c>
      <c r="G66" s="82">
        <f t="shared" si="7"/>
        <v>0</v>
      </c>
      <c r="H66" s="82">
        <f t="shared" si="7"/>
        <v>68.032518721</v>
      </c>
      <c r="I66" s="82">
        <f t="shared" si="7"/>
        <v>6372.664528515</v>
      </c>
      <c r="J66" s="82">
        <f t="shared" si="7"/>
        <v>261.54768598</v>
      </c>
      <c r="K66" s="82">
        <f t="shared" si="7"/>
        <v>4.561551881000001</v>
      </c>
      <c r="L66" s="82">
        <f t="shared" si="7"/>
        <v>1219.783004159</v>
      </c>
      <c r="M66" s="82">
        <f t="shared" si="7"/>
        <v>0</v>
      </c>
      <c r="N66" s="82">
        <f t="shared" si="7"/>
        <v>0</v>
      </c>
      <c r="O66" s="82">
        <f t="shared" si="7"/>
        <v>0</v>
      </c>
      <c r="P66" s="82">
        <f t="shared" si="7"/>
        <v>0</v>
      </c>
      <c r="Q66" s="82">
        <f t="shared" si="7"/>
        <v>0</v>
      </c>
      <c r="R66" s="82">
        <f t="shared" si="7"/>
        <v>29.382186621</v>
      </c>
      <c r="S66" s="82">
        <f t="shared" si="7"/>
        <v>79.070937518</v>
      </c>
      <c r="T66" s="82">
        <f t="shared" si="7"/>
        <v>3.8847927110000002</v>
      </c>
      <c r="U66" s="82">
        <f t="shared" si="7"/>
        <v>0</v>
      </c>
      <c r="V66" s="82">
        <f t="shared" si="7"/>
        <v>136.655368958</v>
      </c>
      <c r="W66" s="82">
        <f t="shared" si="7"/>
        <v>0</v>
      </c>
      <c r="X66" s="82">
        <f t="shared" si="7"/>
        <v>0</v>
      </c>
      <c r="Y66" s="82">
        <f t="shared" si="7"/>
        <v>0</v>
      </c>
      <c r="Z66" s="82">
        <f t="shared" si="7"/>
        <v>0</v>
      </c>
      <c r="AA66" s="82">
        <f t="shared" si="7"/>
        <v>0</v>
      </c>
      <c r="AB66" s="82">
        <f t="shared" si="7"/>
        <v>0.160904486</v>
      </c>
      <c r="AC66" s="82">
        <f t="shared" si="7"/>
        <v>0.00185116</v>
      </c>
      <c r="AD66" s="82">
        <f t="shared" si="7"/>
        <v>0</v>
      </c>
      <c r="AE66" s="82">
        <f t="shared" si="7"/>
        <v>0</v>
      </c>
      <c r="AF66" s="82">
        <f t="shared" si="7"/>
        <v>0</v>
      </c>
      <c r="AG66" s="82">
        <f t="shared" si="7"/>
        <v>0</v>
      </c>
      <c r="AH66" s="82">
        <f t="shared" si="7"/>
        <v>0</v>
      </c>
      <c r="AI66" s="82">
        <f t="shared" si="7"/>
        <v>0</v>
      </c>
      <c r="AJ66" s="82">
        <f t="shared" si="7"/>
        <v>0</v>
      </c>
      <c r="AK66" s="82">
        <f t="shared" si="7"/>
        <v>0</v>
      </c>
      <c r="AL66" s="82">
        <f t="shared" si="7"/>
        <v>0.144402375</v>
      </c>
      <c r="AM66" s="82">
        <f t="shared" si="7"/>
        <v>0</v>
      </c>
      <c r="AN66" s="82">
        <f t="shared" si="7"/>
        <v>0</v>
      </c>
      <c r="AO66" s="82">
        <f t="shared" si="7"/>
        <v>0</v>
      </c>
      <c r="AP66" s="82">
        <f t="shared" si="7"/>
        <v>0.11568550500000001</v>
      </c>
      <c r="AQ66" s="82">
        <f t="shared" si="7"/>
        <v>0</v>
      </c>
      <c r="AR66" s="82">
        <f t="shared" si="7"/>
        <v>3.8116747090000005</v>
      </c>
      <c r="AS66" s="82">
        <f t="shared" si="7"/>
        <v>0</v>
      </c>
      <c r="AT66" s="82">
        <f t="shared" si="7"/>
        <v>0</v>
      </c>
      <c r="AU66" s="82">
        <f t="shared" si="7"/>
        <v>0</v>
      </c>
      <c r="AV66" s="82">
        <f t="shared" si="7"/>
        <v>685.0263485730001</v>
      </c>
      <c r="AW66" s="82">
        <f t="shared" si="7"/>
        <v>4271.259277028001</v>
      </c>
      <c r="AX66" s="82">
        <f t="shared" si="7"/>
        <v>27.655188299</v>
      </c>
      <c r="AY66" s="82">
        <f t="shared" si="7"/>
        <v>0</v>
      </c>
      <c r="AZ66" s="82">
        <f t="shared" si="7"/>
        <v>5662.813736146</v>
      </c>
      <c r="BA66" s="82">
        <f t="shared" si="7"/>
        <v>0</v>
      </c>
      <c r="BB66" s="82">
        <f t="shared" si="7"/>
        <v>0</v>
      </c>
      <c r="BC66" s="82">
        <f t="shared" si="7"/>
        <v>0</v>
      </c>
      <c r="BD66" s="82">
        <f t="shared" si="7"/>
        <v>0</v>
      </c>
      <c r="BE66" s="82">
        <f t="shared" si="7"/>
        <v>0</v>
      </c>
      <c r="BF66" s="82">
        <f t="shared" si="7"/>
        <v>346.29852099699997</v>
      </c>
      <c r="BG66" s="82">
        <f t="shared" si="7"/>
        <v>425.8054172199999</v>
      </c>
      <c r="BH66" s="82">
        <f t="shared" si="7"/>
        <v>63.870246583</v>
      </c>
      <c r="BI66" s="82">
        <f t="shared" si="7"/>
        <v>0</v>
      </c>
      <c r="BJ66" s="82">
        <f t="shared" si="7"/>
        <v>955.3948867070001</v>
      </c>
      <c r="BK66" s="66">
        <f>SUM(BK58:BK65)</f>
        <v>21617.517596351</v>
      </c>
    </row>
    <row r="67" spans="1:63" ht="12.75">
      <c r="A67" s="36"/>
      <c r="B67" s="38" t="s">
        <v>76</v>
      </c>
      <c r="C67" s="66">
        <f aca="true" t="shared" si="8" ref="C67:AH67">+C66+C50+C14+C10</f>
        <v>0</v>
      </c>
      <c r="D67" s="74">
        <f t="shared" si="8"/>
        <v>2294.382031055</v>
      </c>
      <c r="E67" s="74">
        <f t="shared" si="8"/>
        <v>0</v>
      </c>
      <c r="F67" s="74">
        <f t="shared" si="8"/>
        <v>0</v>
      </c>
      <c r="G67" s="75">
        <f t="shared" si="8"/>
        <v>0</v>
      </c>
      <c r="H67" s="66">
        <f t="shared" si="8"/>
        <v>106.806349968</v>
      </c>
      <c r="I67" s="74">
        <f t="shared" si="8"/>
        <v>15574.757168524</v>
      </c>
      <c r="J67" s="74">
        <f t="shared" si="8"/>
        <v>1016.5303327769801</v>
      </c>
      <c r="K67" s="74">
        <f t="shared" si="8"/>
        <v>4.561551881000001</v>
      </c>
      <c r="L67" s="75">
        <f t="shared" si="8"/>
        <v>2057.0735076319997</v>
      </c>
      <c r="M67" s="66">
        <f t="shared" si="8"/>
        <v>0</v>
      </c>
      <c r="N67" s="74">
        <f t="shared" si="8"/>
        <v>0</v>
      </c>
      <c r="O67" s="74">
        <f t="shared" si="8"/>
        <v>0</v>
      </c>
      <c r="P67" s="74">
        <f t="shared" si="8"/>
        <v>0</v>
      </c>
      <c r="Q67" s="75">
        <f t="shared" si="8"/>
        <v>0</v>
      </c>
      <c r="R67" s="66">
        <f t="shared" si="8"/>
        <v>43.105207336999996</v>
      </c>
      <c r="S67" s="74">
        <f t="shared" si="8"/>
        <v>307.226813998</v>
      </c>
      <c r="T67" s="74">
        <f t="shared" si="8"/>
        <v>128.980734775</v>
      </c>
      <c r="U67" s="74">
        <f t="shared" si="8"/>
        <v>0</v>
      </c>
      <c r="V67" s="75">
        <f t="shared" si="8"/>
        <v>151.60798208699998</v>
      </c>
      <c r="W67" s="66">
        <f t="shared" si="8"/>
        <v>0</v>
      </c>
      <c r="X67" s="66">
        <f t="shared" si="8"/>
        <v>0</v>
      </c>
      <c r="Y67" s="66">
        <f t="shared" si="8"/>
        <v>0</v>
      </c>
      <c r="Z67" s="66">
        <f t="shared" si="8"/>
        <v>0</v>
      </c>
      <c r="AA67" s="66">
        <f t="shared" si="8"/>
        <v>0</v>
      </c>
      <c r="AB67" s="66">
        <f t="shared" si="8"/>
        <v>0.267337645</v>
      </c>
      <c r="AC67" s="74">
        <f t="shared" si="8"/>
        <v>9.104393124</v>
      </c>
      <c r="AD67" s="74">
        <f t="shared" si="8"/>
        <v>0</v>
      </c>
      <c r="AE67" s="74">
        <f t="shared" si="8"/>
        <v>0</v>
      </c>
      <c r="AF67" s="75">
        <f t="shared" si="8"/>
        <v>0</v>
      </c>
      <c r="AG67" s="66">
        <f t="shared" si="8"/>
        <v>0</v>
      </c>
      <c r="AH67" s="74">
        <f t="shared" si="8"/>
        <v>0</v>
      </c>
      <c r="AI67" s="74">
        <f aca="true" t="shared" si="9" ref="AI67:BK67">+AI66+AI50+AI14+AI10</f>
        <v>0</v>
      </c>
      <c r="AJ67" s="74">
        <f t="shared" si="9"/>
        <v>0</v>
      </c>
      <c r="AK67" s="75">
        <f t="shared" si="9"/>
        <v>0</v>
      </c>
      <c r="AL67" s="66">
        <f t="shared" si="9"/>
        <v>0.162002066</v>
      </c>
      <c r="AM67" s="74">
        <f t="shared" si="9"/>
        <v>0.635653013</v>
      </c>
      <c r="AN67" s="74">
        <f t="shared" si="9"/>
        <v>0</v>
      </c>
      <c r="AO67" s="74">
        <f t="shared" si="9"/>
        <v>0</v>
      </c>
      <c r="AP67" s="75">
        <f t="shared" si="9"/>
        <v>0.11568550500000001</v>
      </c>
      <c r="AQ67" s="66">
        <f t="shared" si="9"/>
        <v>0</v>
      </c>
      <c r="AR67" s="74">
        <f t="shared" si="9"/>
        <v>22.451681379000004</v>
      </c>
      <c r="AS67" s="74">
        <f t="shared" si="9"/>
        <v>0</v>
      </c>
      <c r="AT67" s="74">
        <f t="shared" si="9"/>
        <v>0</v>
      </c>
      <c r="AU67" s="75">
        <f t="shared" si="9"/>
        <v>0</v>
      </c>
      <c r="AV67" s="66">
        <f t="shared" si="9"/>
        <v>845.7909072160002</v>
      </c>
      <c r="AW67" s="74">
        <f t="shared" si="9"/>
        <v>7516.444920455001</v>
      </c>
      <c r="AX67" s="74">
        <f t="shared" si="9"/>
        <v>107.27471890800001</v>
      </c>
      <c r="AY67" s="74">
        <f t="shared" si="9"/>
        <v>0</v>
      </c>
      <c r="AZ67" s="75">
        <f t="shared" si="9"/>
        <v>6894.785151693</v>
      </c>
      <c r="BA67" s="66">
        <f t="shared" si="9"/>
        <v>0</v>
      </c>
      <c r="BB67" s="74">
        <f t="shared" si="9"/>
        <v>0</v>
      </c>
      <c r="BC67" s="74">
        <f t="shared" si="9"/>
        <v>0</v>
      </c>
      <c r="BD67" s="74">
        <f t="shared" si="9"/>
        <v>0</v>
      </c>
      <c r="BE67" s="75">
        <f t="shared" si="9"/>
        <v>0</v>
      </c>
      <c r="BF67" s="66">
        <f t="shared" si="9"/>
        <v>396.90766776999993</v>
      </c>
      <c r="BG67" s="74">
        <f t="shared" si="9"/>
        <v>555.6438478429999</v>
      </c>
      <c r="BH67" s="74">
        <f t="shared" si="9"/>
        <v>70.937962421</v>
      </c>
      <c r="BI67" s="74">
        <f t="shared" si="9"/>
        <v>0</v>
      </c>
      <c r="BJ67" s="75">
        <f t="shared" si="9"/>
        <v>1125.0908623290002</v>
      </c>
      <c r="BK67" s="66">
        <f t="shared" si="9"/>
        <v>39230.64447140098</v>
      </c>
    </row>
    <row r="68" spans="1:63" ht="3.75" customHeight="1">
      <c r="A68" s="11"/>
      <c r="B68" s="20"/>
      <c r="C68" s="137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9"/>
    </row>
    <row r="69" spans="1:63" ht="3.75" customHeight="1">
      <c r="A69" s="11"/>
      <c r="B69" s="20"/>
      <c r="C69" s="25"/>
      <c r="D69" s="33"/>
      <c r="E69" s="26"/>
      <c r="F69" s="26"/>
      <c r="G69" s="26"/>
      <c r="H69" s="26"/>
      <c r="I69" s="26"/>
      <c r="J69" s="26"/>
      <c r="K69" s="26"/>
      <c r="L69" s="26"/>
      <c r="M69" s="26"/>
      <c r="N69" s="33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33"/>
      <c r="AS69" s="26"/>
      <c r="AT69" s="26"/>
      <c r="AU69" s="26"/>
      <c r="AV69" s="26"/>
      <c r="AW69" s="26"/>
      <c r="AX69" s="26"/>
      <c r="AY69" s="26"/>
      <c r="AZ69" s="26"/>
      <c r="BA69" s="26"/>
      <c r="BB69" s="33"/>
      <c r="BC69" s="26"/>
      <c r="BD69" s="26"/>
      <c r="BE69" s="26"/>
      <c r="BF69" s="26"/>
      <c r="BG69" s="33"/>
      <c r="BH69" s="26"/>
      <c r="BI69" s="26"/>
      <c r="BJ69" s="26"/>
      <c r="BK69" s="29"/>
    </row>
    <row r="70" spans="1:63" ht="12.75">
      <c r="A70" s="11" t="s">
        <v>1</v>
      </c>
      <c r="B70" s="17" t="s">
        <v>7</v>
      </c>
      <c r="C70" s="137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9"/>
    </row>
    <row r="71" spans="1:256" s="4" customFormat="1" ht="12.75">
      <c r="A71" s="11" t="s">
        <v>72</v>
      </c>
      <c r="B71" s="24" t="s">
        <v>2</v>
      </c>
      <c r="C71" s="142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4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4" customFormat="1" ht="12.75">
      <c r="A72" s="11"/>
      <c r="B72" s="24" t="s">
        <v>104</v>
      </c>
      <c r="C72" s="77">
        <v>0</v>
      </c>
      <c r="D72" s="53">
        <v>0.7114496490000001</v>
      </c>
      <c r="E72" s="78">
        <v>0</v>
      </c>
      <c r="F72" s="78">
        <v>0</v>
      </c>
      <c r="G72" s="79">
        <v>0</v>
      </c>
      <c r="H72" s="77">
        <v>111.030156082</v>
      </c>
      <c r="I72" s="78">
        <v>0.017855376000000003</v>
      </c>
      <c r="J72" s="78">
        <v>0</v>
      </c>
      <c r="K72" s="78">
        <v>0</v>
      </c>
      <c r="L72" s="79">
        <v>5.720350262</v>
      </c>
      <c r="M72" s="67">
        <v>0</v>
      </c>
      <c r="N72" s="68">
        <v>0</v>
      </c>
      <c r="O72" s="67">
        <v>0</v>
      </c>
      <c r="P72" s="67">
        <v>0</v>
      </c>
      <c r="Q72" s="67">
        <v>0</v>
      </c>
      <c r="R72" s="77">
        <v>68.90804119299999</v>
      </c>
      <c r="S72" s="78">
        <v>0</v>
      </c>
      <c r="T72" s="78">
        <v>0</v>
      </c>
      <c r="U72" s="78">
        <v>0</v>
      </c>
      <c r="V72" s="79">
        <v>1.530508416</v>
      </c>
      <c r="W72" s="77">
        <v>0</v>
      </c>
      <c r="X72" s="78">
        <v>0</v>
      </c>
      <c r="Y72" s="78">
        <v>0</v>
      </c>
      <c r="Z72" s="78">
        <v>0</v>
      </c>
      <c r="AA72" s="79">
        <v>0</v>
      </c>
      <c r="AB72" s="77">
        <v>1.084601894</v>
      </c>
      <c r="AC72" s="78">
        <v>0</v>
      </c>
      <c r="AD72" s="78">
        <v>0</v>
      </c>
      <c r="AE72" s="78">
        <v>0</v>
      </c>
      <c r="AF72" s="79">
        <v>0.010573086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77">
        <v>0.649069193</v>
      </c>
      <c r="AM72" s="78">
        <v>0</v>
      </c>
      <c r="AN72" s="78">
        <v>0</v>
      </c>
      <c r="AO72" s="78">
        <v>0</v>
      </c>
      <c r="AP72" s="79">
        <v>0</v>
      </c>
      <c r="AQ72" s="77">
        <v>0</v>
      </c>
      <c r="AR72" s="80">
        <v>0</v>
      </c>
      <c r="AS72" s="78">
        <v>0</v>
      </c>
      <c r="AT72" s="78">
        <v>0</v>
      </c>
      <c r="AU72" s="79">
        <v>0</v>
      </c>
      <c r="AV72" s="77">
        <v>1267.723179067</v>
      </c>
      <c r="AW72" s="78">
        <v>9.13442384</v>
      </c>
      <c r="AX72" s="78">
        <v>0</v>
      </c>
      <c r="AY72" s="78">
        <v>0</v>
      </c>
      <c r="AZ72" s="79">
        <v>203.92529942200002</v>
      </c>
      <c r="BA72" s="77">
        <v>0</v>
      </c>
      <c r="BB72" s="80">
        <v>0</v>
      </c>
      <c r="BC72" s="78">
        <v>0</v>
      </c>
      <c r="BD72" s="78">
        <v>0</v>
      </c>
      <c r="BE72" s="79">
        <v>0</v>
      </c>
      <c r="BF72" s="77">
        <v>772.652589486</v>
      </c>
      <c r="BG72" s="80">
        <v>15.951680104</v>
      </c>
      <c r="BH72" s="78">
        <v>1.126511224</v>
      </c>
      <c r="BI72" s="78">
        <v>0</v>
      </c>
      <c r="BJ72" s="79">
        <v>70.94494935899999</v>
      </c>
      <c r="BK72" s="98">
        <f>SUM(C72:BJ72)</f>
        <v>2531.1212376529998</v>
      </c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4" customFormat="1" ht="12.75">
      <c r="A73" s="36"/>
      <c r="B73" s="37" t="s">
        <v>81</v>
      </c>
      <c r="C73" s="50">
        <f>SUM(C72)</f>
        <v>0</v>
      </c>
      <c r="D73" s="71">
        <f>SUM(D72)</f>
        <v>0.7114496490000001</v>
      </c>
      <c r="E73" s="71">
        <f aca="true" t="shared" si="10" ref="E73:BJ73">SUM(E72)</f>
        <v>0</v>
      </c>
      <c r="F73" s="71">
        <f t="shared" si="10"/>
        <v>0</v>
      </c>
      <c r="G73" s="69">
        <f t="shared" si="10"/>
        <v>0</v>
      </c>
      <c r="H73" s="50">
        <f t="shared" si="10"/>
        <v>111.030156082</v>
      </c>
      <c r="I73" s="71">
        <f t="shared" si="10"/>
        <v>0.017855376000000003</v>
      </c>
      <c r="J73" s="71">
        <f t="shared" si="10"/>
        <v>0</v>
      </c>
      <c r="K73" s="71">
        <f t="shared" si="10"/>
        <v>0</v>
      </c>
      <c r="L73" s="69">
        <f t="shared" si="10"/>
        <v>5.720350262</v>
      </c>
      <c r="M73" s="51">
        <f t="shared" si="10"/>
        <v>0</v>
      </c>
      <c r="N73" s="51">
        <f t="shared" si="10"/>
        <v>0</v>
      </c>
      <c r="O73" s="51">
        <f t="shared" si="10"/>
        <v>0</v>
      </c>
      <c r="P73" s="51">
        <f t="shared" si="10"/>
        <v>0</v>
      </c>
      <c r="Q73" s="76">
        <f t="shared" si="10"/>
        <v>0</v>
      </c>
      <c r="R73" s="50">
        <f t="shared" si="10"/>
        <v>68.90804119299999</v>
      </c>
      <c r="S73" s="71">
        <f t="shared" si="10"/>
        <v>0</v>
      </c>
      <c r="T73" s="71">
        <f t="shared" si="10"/>
        <v>0</v>
      </c>
      <c r="U73" s="71">
        <f t="shared" si="10"/>
        <v>0</v>
      </c>
      <c r="V73" s="69">
        <f t="shared" si="10"/>
        <v>1.530508416</v>
      </c>
      <c r="W73" s="50">
        <f t="shared" si="10"/>
        <v>0</v>
      </c>
      <c r="X73" s="71">
        <f t="shared" si="10"/>
        <v>0</v>
      </c>
      <c r="Y73" s="71">
        <f t="shared" si="10"/>
        <v>0</v>
      </c>
      <c r="Z73" s="71">
        <f t="shared" si="10"/>
        <v>0</v>
      </c>
      <c r="AA73" s="69">
        <f t="shared" si="10"/>
        <v>0</v>
      </c>
      <c r="AB73" s="50">
        <f t="shared" si="10"/>
        <v>1.084601894</v>
      </c>
      <c r="AC73" s="71">
        <f t="shared" si="10"/>
        <v>0</v>
      </c>
      <c r="AD73" s="71">
        <f t="shared" si="10"/>
        <v>0</v>
      </c>
      <c r="AE73" s="71">
        <f t="shared" si="10"/>
        <v>0</v>
      </c>
      <c r="AF73" s="69">
        <f t="shared" si="10"/>
        <v>0.010573086</v>
      </c>
      <c r="AG73" s="51">
        <f t="shared" si="10"/>
        <v>0</v>
      </c>
      <c r="AH73" s="51">
        <f t="shared" si="10"/>
        <v>0</v>
      </c>
      <c r="AI73" s="51">
        <f t="shared" si="10"/>
        <v>0</v>
      </c>
      <c r="AJ73" s="51">
        <f t="shared" si="10"/>
        <v>0</v>
      </c>
      <c r="AK73" s="76">
        <f t="shared" si="10"/>
        <v>0</v>
      </c>
      <c r="AL73" s="50">
        <f t="shared" si="10"/>
        <v>0.649069193</v>
      </c>
      <c r="AM73" s="71">
        <f t="shared" si="10"/>
        <v>0</v>
      </c>
      <c r="AN73" s="71">
        <f t="shared" si="10"/>
        <v>0</v>
      </c>
      <c r="AO73" s="71">
        <f t="shared" si="10"/>
        <v>0</v>
      </c>
      <c r="AP73" s="69">
        <f t="shared" si="10"/>
        <v>0</v>
      </c>
      <c r="AQ73" s="50">
        <f t="shared" si="10"/>
        <v>0</v>
      </c>
      <c r="AR73" s="71">
        <f t="shared" si="10"/>
        <v>0</v>
      </c>
      <c r="AS73" s="71">
        <f t="shared" si="10"/>
        <v>0</v>
      </c>
      <c r="AT73" s="71">
        <f t="shared" si="10"/>
        <v>0</v>
      </c>
      <c r="AU73" s="69">
        <f t="shared" si="10"/>
        <v>0</v>
      </c>
      <c r="AV73" s="50">
        <f t="shared" si="10"/>
        <v>1267.723179067</v>
      </c>
      <c r="AW73" s="71">
        <f t="shared" si="10"/>
        <v>9.13442384</v>
      </c>
      <c r="AX73" s="71">
        <f t="shared" si="10"/>
        <v>0</v>
      </c>
      <c r="AY73" s="71">
        <f t="shared" si="10"/>
        <v>0</v>
      </c>
      <c r="AZ73" s="69">
        <f t="shared" si="10"/>
        <v>203.92529942200002</v>
      </c>
      <c r="BA73" s="50">
        <f t="shared" si="10"/>
        <v>0</v>
      </c>
      <c r="BB73" s="71">
        <f t="shared" si="10"/>
        <v>0</v>
      </c>
      <c r="BC73" s="71">
        <f t="shared" si="10"/>
        <v>0</v>
      </c>
      <c r="BD73" s="71">
        <f t="shared" si="10"/>
        <v>0</v>
      </c>
      <c r="BE73" s="69">
        <f t="shared" si="10"/>
        <v>0</v>
      </c>
      <c r="BF73" s="50">
        <f t="shared" si="10"/>
        <v>772.652589486</v>
      </c>
      <c r="BG73" s="71">
        <f t="shared" si="10"/>
        <v>15.951680104</v>
      </c>
      <c r="BH73" s="71">
        <f t="shared" si="10"/>
        <v>1.126511224</v>
      </c>
      <c r="BI73" s="71">
        <f t="shared" si="10"/>
        <v>0</v>
      </c>
      <c r="BJ73" s="69">
        <f t="shared" si="10"/>
        <v>70.94494935899999</v>
      </c>
      <c r="BK73" s="52">
        <f>SUM(BK72:BK72)</f>
        <v>2531.1212376529998</v>
      </c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63" ht="12.75">
      <c r="A74" s="11" t="s">
        <v>73</v>
      </c>
      <c r="B74" s="18" t="s">
        <v>17</v>
      </c>
      <c r="C74" s="123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5"/>
    </row>
    <row r="75" spans="1:63" ht="12.75">
      <c r="A75" s="11"/>
      <c r="B75" s="24" t="s">
        <v>105</v>
      </c>
      <c r="C75" s="73">
        <v>0</v>
      </c>
      <c r="D75" s="53">
        <v>31.895127352999996</v>
      </c>
      <c r="E75" s="45">
        <v>0</v>
      </c>
      <c r="F75" s="45">
        <v>0</v>
      </c>
      <c r="G75" s="54">
        <v>0</v>
      </c>
      <c r="H75" s="73">
        <v>45.464165957999995</v>
      </c>
      <c r="I75" s="45">
        <v>211.51426963999998</v>
      </c>
      <c r="J75" s="45">
        <v>0</v>
      </c>
      <c r="K75" s="45">
        <v>0</v>
      </c>
      <c r="L75" s="54">
        <v>66.066911127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14.461142042999999</v>
      </c>
      <c r="S75" s="45">
        <v>14.216492447</v>
      </c>
      <c r="T75" s="45">
        <v>0</v>
      </c>
      <c r="U75" s="45">
        <v>0</v>
      </c>
      <c r="V75" s="54">
        <v>3.353456497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0.21687224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0.15134177</v>
      </c>
      <c r="AM75" s="45">
        <v>0</v>
      </c>
      <c r="AN75" s="45">
        <v>0</v>
      </c>
      <c r="AO75" s="45">
        <v>0</v>
      </c>
      <c r="AP75" s="54">
        <v>0.073377132</v>
      </c>
      <c r="AQ75" s="73">
        <v>0</v>
      </c>
      <c r="AR75" s="53">
        <v>0.283301667</v>
      </c>
      <c r="AS75" s="45">
        <v>0</v>
      </c>
      <c r="AT75" s="45">
        <v>0</v>
      </c>
      <c r="AU75" s="54">
        <v>0</v>
      </c>
      <c r="AV75" s="73">
        <v>1007.7552366259999</v>
      </c>
      <c r="AW75" s="45">
        <v>94.739174194</v>
      </c>
      <c r="AX75" s="45">
        <v>0</v>
      </c>
      <c r="AY75" s="45">
        <v>0</v>
      </c>
      <c r="AZ75" s="54">
        <v>466.907467393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312.987217438</v>
      </c>
      <c r="BG75" s="53">
        <v>17.438650166000002</v>
      </c>
      <c r="BH75" s="45">
        <v>0</v>
      </c>
      <c r="BI75" s="45">
        <v>0</v>
      </c>
      <c r="BJ75" s="54">
        <v>64.690227008</v>
      </c>
      <c r="BK75" s="49">
        <f aca="true" t="shared" si="11" ref="BK75:BK86">SUM(C75:BJ75)</f>
        <v>2352.2144306990003</v>
      </c>
    </row>
    <row r="76" spans="1:63" ht="12.75">
      <c r="A76" s="11"/>
      <c r="B76" s="104" t="s">
        <v>162</v>
      </c>
      <c r="C76" s="73">
        <v>0</v>
      </c>
      <c r="D76" s="53">
        <v>190.367208623</v>
      </c>
      <c r="E76" s="45">
        <v>0</v>
      </c>
      <c r="F76" s="45">
        <v>0</v>
      </c>
      <c r="G76" s="54">
        <v>0</v>
      </c>
      <c r="H76" s="73">
        <v>1.5014068960000002</v>
      </c>
      <c r="I76" s="45">
        <v>2.1220816829999998</v>
      </c>
      <c r="J76" s="45">
        <v>0</v>
      </c>
      <c r="K76" s="45">
        <v>0</v>
      </c>
      <c r="L76" s="54">
        <v>138.35948560699998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0.7262351770000001</v>
      </c>
      <c r="S76" s="45">
        <v>1.7587636510000002</v>
      </c>
      <c r="T76" s="45">
        <v>0</v>
      </c>
      <c r="U76" s="45">
        <v>0</v>
      </c>
      <c r="V76" s="54">
        <v>1.514931764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0.007244453999999999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7.7437E-05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0</v>
      </c>
      <c r="AS76" s="45">
        <v>0</v>
      </c>
      <c r="AT76" s="45">
        <v>0</v>
      </c>
      <c r="AU76" s="54">
        <v>0</v>
      </c>
      <c r="AV76" s="73">
        <v>46.84575195</v>
      </c>
      <c r="AW76" s="45">
        <v>43.985741278999996</v>
      </c>
      <c r="AX76" s="45">
        <v>0</v>
      </c>
      <c r="AY76" s="45">
        <v>0</v>
      </c>
      <c r="AZ76" s="54">
        <v>194.12039407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29.691809780999996</v>
      </c>
      <c r="BG76" s="53">
        <v>6.996469445000001</v>
      </c>
      <c r="BH76" s="45">
        <v>0.1970225</v>
      </c>
      <c r="BI76" s="45">
        <v>0</v>
      </c>
      <c r="BJ76" s="54">
        <v>47.407828507999994</v>
      </c>
      <c r="BK76" s="49">
        <f t="shared" si="11"/>
        <v>705.6024528249999</v>
      </c>
    </row>
    <row r="77" spans="1:63" ht="12.75">
      <c r="A77" s="11"/>
      <c r="B77" s="24" t="s">
        <v>106</v>
      </c>
      <c r="C77" s="73">
        <v>0</v>
      </c>
      <c r="D77" s="53">
        <v>151.93113756099999</v>
      </c>
      <c r="E77" s="45">
        <v>0</v>
      </c>
      <c r="F77" s="45">
        <v>0</v>
      </c>
      <c r="G77" s="54">
        <v>0</v>
      </c>
      <c r="H77" s="73">
        <v>20.193216731</v>
      </c>
      <c r="I77" s="45">
        <v>252.13300490499998</v>
      </c>
      <c r="J77" s="45">
        <v>0</v>
      </c>
      <c r="K77" s="45">
        <v>0</v>
      </c>
      <c r="L77" s="54">
        <v>109.815686556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6.303811971</v>
      </c>
      <c r="S77" s="45">
        <v>6.208290836</v>
      </c>
      <c r="T77" s="45">
        <v>0</v>
      </c>
      <c r="U77" s="45">
        <v>0</v>
      </c>
      <c r="V77" s="54">
        <v>44.558643126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0.027709719</v>
      </c>
      <c r="AC77" s="45">
        <v>0</v>
      </c>
      <c r="AD77" s="45">
        <v>0</v>
      </c>
      <c r="AE77" s="45">
        <v>0</v>
      </c>
      <c r="AF77" s="54">
        <v>0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0.07285353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30.848819166000002</v>
      </c>
      <c r="AS77" s="45">
        <v>0</v>
      </c>
      <c r="AT77" s="45">
        <v>0</v>
      </c>
      <c r="AU77" s="54">
        <v>0</v>
      </c>
      <c r="AV77" s="73">
        <v>372.022539466</v>
      </c>
      <c r="AW77" s="45">
        <v>256.360132481</v>
      </c>
      <c r="AX77" s="45">
        <v>0</v>
      </c>
      <c r="AY77" s="45">
        <v>0</v>
      </c>
      <c r="AZ77" s="54">
        <v>855.939454066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123.36031333500001</v>
      </c>
      <c r="BG77" s="53">
        <v>26.330864473</v>
      </c>
      <c r="BH77" s="45">
        <v>0</v>
      </c>
      <c r="BI77" s="45">
        <v>0</v>
      </c>
      <c r="BJ77" s="54">
        <v>87.550550593</v>
      </c>
      <c r="BK77" s="49">
        <f t="shared" si="11"/>
        <v>2343.657028515</v>
      </c>
    </row>
    <row r="78" spans="1:63" ht="12.75">
      <c r="A78" s="11"/>
      <c r="B78" s="24" t="s">
        <v>107</v>
      </c>
      <c r="C78" s="73">
        <v>0</v>
      </c>
      <c r="D78" s="53">
        <v>0.794390229</v>
      </c>
      <c r="E78" s="45">
        <v>0</v>
      </c>
      <c r="F78" s="45">
        <v>0</v>
      </c>
      <c r="G78" s="54">
        <v>0</v>
      </c>
      <c r="H78" s="73">
        <v>451.943345481</v>
      </c>
      <c r="I78" s="45">
        <v>20.854034573</v>
      </c>
      <c r="J78" s="45">
        <v>0</v>
      </c>
      <c r="K78" s="45">
        <v>0</v>
      </c>
      <c r="L78" s="54">
        <v>135.46279855600002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188.145165233</v>
      </c>
      <c r="S78" s="45">
        <v>8.95635657</v>
      </c>
      <c r="T78" s="45">
        <v>0</v>
      </c>
      <c r="U78" s="45">
        <v>0</v>
      </c>
      <c r="V78" s="54">
        <v>27.162241123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1.156061914</v>
      </c>
      <c r="AC78" s="45">
        <v>0</v>
      </c>
      <c r="AD78" s="45">
        <v>0</v>
      </c>
      <c r="AE78" s="45">
        <v>0</v>
      </c>
      <c r="AF78" s="54">
        <v>0.0007734840000000001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1.4745978309999999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5.91507</v>
      </c>
      <c r="AS78" s="45">
        <v>0</v>
      </c>
      <c r="AT78" s="45">
        <v>0</v>
      </c>
      <c r="AU78" s="54">
        <v>0</v>
      </c>
      <c r="AV78" s="73">
        <v>2437.3860464329996</v>
      </c>
      <c r="AW78" s="45">
        <v>166.813643864</v>
      </c>
      <c r="AX78" s="45">
        <v>0</v>
      </c>
      <c r="AY78" s="45">
        <v>0</v>
      </c>
      <c r="AZ78" s="54">
        <v>980.4730521790001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1093.738079414</v>
      </c>
      <c r="BG78" s="53">
        <v>30.372028307999997</v>
      </c>
      <c r="BH78" s="45">
        <v>0</v>
      </c>
      <c r="BI78" s="45">
        <v>0</v>
      </c>
      <c r="BJ78" s="54">
        <v>123.09020873200001</v>
      </c>
      <c r="BK78" s="49">
        <f t="shared" si="11"/>
        <v>5673.737893924</v>
      </c>
    </row>
    <row r="79" spans="1:63" ht="25.5">
      <c r="A79" s="11"/>
      <c r="B79" s="24" t="s">
        <v>108</v>
      </c>
      <c r="C79" s="73">
        <v>0</v>
      </c>
      <c r="D79" s="53">
        <v>0.82926002</v>
      </c>
      <c r="E79" s="45">
        <v>0</v>
      </c>
      <c r="F79" s="45">
        <v>0</v>
      </c>
      <c r="G79" s="54">
        <v>0</v>
      </c>
      <c r="H79" s="73">
        <v>18.044825540999998</v>
      </c>
      <c r="I79" s="45">
        <v>1.888743146</v>
      </c>
      <c r="J79" s="45">
        <v>0</v>
      </c>
      <c r="K79" s="45">
        <v>0</v>
      </c>
      <c r="L79" s="54">
        <v>23.380648604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10.867029862999999</v>
      </c>
      <c r="S79" s="45">
        <v>0.497202159</v>
      </c>
      <c r="T79" s="45">
        <v>0</v>
      </c>
      <c r="U79" s="45">
        <v>0</v>
      </c>
      <c r="V79" s="54">
        <v>3.86625251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0.090845486</v>
      </c>
      <c r="AC79" s="45">
        <v>0</v>
      </c>
      <c r="AD79" s="45">
        <v>0</v>
      </c>
      <c r="AE79" s="45">
        <v>0</v>
      </c>
      <c r="AF79" s="54">
        <v>0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0.069640739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0</v>
      </c>
      <c r="AS79" s="45">
        <v>0</v>
      </c>
      <c r="AT79" s="45">
        <v>0</v>
      </c>
      <c r="AU79" s="54">
        <v>0</v>
      </c>
      <c r="AV79" s="73">
        <v>70.665731467</v>
      </c>
      <c r="AW79" s="45">
        <v>4.405815472</v>
      </c>
      <c r="AX79" s="45">
        <v>0</v>
      </c>
      <c r="AY79" s="45">
        <v>0</v>
      </c>
      <c r="AZ79" s="54">
        <v>31.475775459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40.414936460999996</v>
      </c>
      <c r="BG79" s="53">
        <v>0.368470152</v>
      </c>
      <c r="BH79" s="45">
        <v>0</v>
      </c>
      <c r="BI79" s="45">
        <v>0</v>
      </c>
      <c r="BJ79" s="54">
        <v>6.148337223</v>
      </c>
      <c r="BK79" s="49">
        <f t="shared" si="11"/>
        <v>213.01351430199998</v>
      </c>
    </row>
    <row r="80" spans="1:63" ht="12.75">
      <c r="A80" s="11"/>
      <c r="B80" s="24" t="s">
        <v>109</v>
      </c>
      <c r="C80" s="73">
        <v>0</v>
      </c>
      <c r="D80" s="53">
        <v>96.242985624</v>
      </c>
      <c r="E80" s="45">
        <v>0</v>
      </c>
      <c r="F80" s="45">
        <v>0</v>
      </c>
      <c r="G80" s="54">
        <v>0</v>
      </c>
      <c r="H80" s="73">
        <v>23.703510243</v>
      </c>
      <c r="I80" s="45">
        <v>25.278908944999998</v>
      </c>
      <c r="J80" s="45">
        <v>0</v>
      </c>
      <c r="K80" s="45">
        <v>0</v>
      </c>
      <c r="L80" s="54">
        <v>81.807256876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8.545073367</v>
      </c>
      <c r="S80" s="45">
        <v>3.1670075719999997</v>
      </c>
      <c r="T80" s="45">
        <v>0</v>
      </c>
      <c r="U80" s="45">
        <v>0</v>
      </c>
      <c r="V80" s="54">
        <v>5.429480055000001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0.05679712</v>
      </c>
      <c r="AC80" s="45">
        <v>0</v>
      </c>
      <c r="AD80" s="45">
        <v>0</v>
      </c>
      <c r="AE80" s="45">
        <v>0</v>
      </c>
      <c r="AF80" s="54">
        <v>0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0.075333239</v>
      </c>
      <c r="AM80" s="45">
        <v>0</v>
      </c>
      <c r="AN80" s="45">
        <v>0</v>
      </c>
      <c r="AO80" s="45">
        <v>0</v>
      </c>
      <c r="AP80" s="54">
        <v>0</v>
      </c>
      <c r="AQ80" s="73">
        <v>0</v>
      </c>
      <c r="AR80" s="53">
        <v>0</v>
      </c>
      <c r="AS80" s="45">
        <v>0</v>
      </c>
      <c r="AT80" s="45">
        <v>0</v>
      </c>
      <c r="AU80" s="54">
        <v>0</v>
      </c>
      <c r="AV80" s="73">
        <v>555.786005842</v>
      </c>
      <c r="AW80" s="45">
        <v>192.10128297400001</v>
      </c>
      <c r="AX80" s="45">
        <v>0</v>
      </c>
      <c r="AY80" s="45">
        <v>0</v>
      </c>
      <c r="AZ80" s="54">
        <v>817.1538213160001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206.60655607799998</v>
      </c>
      <c r="BG80" s="53">
        <v>32.594847412</v>
      </c>
      <c r="BH80" s="45">
        <v>0</v>
      </c>
      <c r="BI80" s="45">
        <v>0</v>
      </c>
      <c r="BJ80" s="54">
        <v>142.65892202100002</v>
      </c>
      <c r="BK80" s="49">
        <f t="shared" si="11"/>
        <v>2191.2077886839998</v>
      </c>
    </row>
    <row r="81" spans="1:63" ht="12.75">
      <c r="A81" s="11"/>
      <c r="B81" s="24" t="s">
        <v>110</v>
      </c>
      <c r="C81" s="73">
        <v>0</v>
      </c>
      <c r="D81" s="53">
        <v>27.082490510000003</v>
      </c>
      <c r="E81" s="45">
        <v>0</v>
      </c>
      <c r="F81" s="45">
        <v>0</v>
      </c>
      <c r="G81" s="54">
        <v>0</v>
      </c>
      <c r="H81" s="73">
        <v>72.812999424</v>
      </c>
      <c r="I81" s="45">
        <v>28.520066988</v>
      </c>
      <c r="J81" s="45">
        <v>3.014518869</v>
      </c>
      <c r="K81" s="45">
        <v>0</v>
      </c>
      <c r="L81" s="54">
        <v>124.150464347</v>
      </c>
      <c r="M81" s="73">
        <v>0</v>
      </c>
      <c r="N81" s="53">
        <v>0</v>
      </c>
      <c r="O81" s="45">
        <v>0</v>
      </c>
      <c r="P81" s="45">
        <v>0</v>
      </c>
      <c r="Q81" s="54">
        <v>0</v>
      </c>
      <c r="R81" s="73">
        <v>31.960524175000003</v>
      </c>
      <c r="S81" s="45">
        <v>9.461115621</v>
      </c>
      <c r="T81" s="45">
        <v>0</v>
      </c>
      <c r="U81" s="45">
        <v>0</v>
      </c>
      <c r="V81" s="54">
        <v>13.704656454</v>
      </c>
      <c r="W81" s="73">
        <v>0</v>
      </c>
      <c r="X81" s="45">
        <v>0</v>
      </c>
      <c r="Y81" s="45">
        <v>0</v>
      </c>
      <c r="Z81" s="45">
        <v>0</v>
      </c>
      <c r="AA81" s="54">
        <v>0</v>
      </c>
      <c r="AB81" s="73">
        <v>0.47996336799999995</v>
      </c>
      <c r="AC81" s="45">
        <v>0</v>
      </c>
      <c r="AD81" s="45">
        <v>0</v>
      </c>
      <c r="AE81" s="45">
        <v>0</v>
      </c>
      <c r="AF81" s="54">
        <v>0.088641073</v>
      </c>
      <c r="AG81" s="73">
        <v>0</v>
      </c>
      <c r="AH81" s="45">
        <v>0</v>
      </c>
      <c r="AI81" s="45">
        <v>0</v>
      </c>
      <c r="AJ81" s="45">
        <v>0</v>
      </c>
      <c r="AK81" s="54">
        <v>0</v>
      </c>
      <c r="AL81" s="73">
        <v>0.377196719</v>
      </c>
      <c r="AM81" s="45">
        <v>0</v>
      </c>
      <c r="AN81" s="45">
        <v>0</v>
      </c>
      <c r="AO81" s="45">
        <v>0</v>
      </c>
      <c r="AP81" s="54">
        <v>0</v>
      </c>
      <c r="AQ81" s="73">
        <v>0</v>
      </c>
      <c r="AR81" s="53">
        <v>0</v>
      </c>
      <c r="AS81" s="45">
        <v>0</v>
      </c>
      <c r="AT81" s="45">
        <v>0</v>
      </c>
      <c r="AU81" s="54">
        <v>0</v>
      </c>
      <c r="AV81" s="73">
        <v>1257.4617111119999</v>
      </c>
      <c r="AW81" s="45">
        <v>240.32419802900003</v>
      </c>
      <c r="AX81" s="45">
        <v>0</v>
      </c>
      <c r="AY81" s="45">
        <v>0</v>
      </c>
      <c r="AZ81" s="54">
        <v>1016.661097341</v>
      </c>
      <c r="BA81" s="73">
        <v>0</v>
      </c>
      <c r="BB81" s="53">
        <v>0</v>
      </c>
      <c r="BC81" s="45">
        <v>0</v>
      </c>
      <c r="BD81" s="45">
        <v>0</v>
      </c>
      <c r="BE81" s="54">
        <v>0</v>
      </c>
      <c r="BF81" s="73">
        <v>582.6163976930001</v>
      </c>
      <c r="BG81" s="53">
        <v>45.89390817</v>
      </c>
      <c r="BH81" s="45">
        <v>0</v>
      </c>
      <c r="BI81" s="45">
        <v>0</v>
      </c>
      <c r="BJ81" s="54">
        <v>163.828510841</v>
      </c>
      <c r="BK81" s="49">
        <f t="shared" si="11"/>
        <v>3618.438460734</v>
      </c>
    </row>
    <row r="82" spans="1:63" ht="12.75">
      <c r="A82" s="11"/>
      <c r="B82" s="24" t="s">
        <v>111</v>
      </c>
      <c r="C82" s="73">
        <v>0</v>
      </c>
      <c r="D82" s="53">
        <v>64.301899535</v>
      </c>
      <c r="E82" s="45">
        <v>0</v>
      </c>
      <c r="F82" s="45">
        <v>0</v>
      </c>
      <c r="G82" s="54">
        <v>0</v>
      </c>
      <c r="H82" s="73">
        <v>18.777911190999998</v>
      </c>
      <c r="I82" s="45">
        <v>58.33733161799999</v>
      </c>
      <c r="J82" s="45">
        <v>3.039075469</v>
      </c>
      <c r="K82" s="45">
        <v>0</v>
      </c>
      <c r="L82" s="54">
        <v>71.91374702999998</v>
      </c>
      <c r="M82" s="73">
        <v>0</v>
      </c>
      <c r="N82" s="53">
        <v>0</v>
      </c>
      <c r="O82" s="45">
        <v>0</v>
      </c>
      <c r="P82" s="45">
        <v>0</v>
      </c>
      <c r="Q82" s="54">
        <v>0</v>
      </c>
      <c r="R82" s="73">
        <v>5.217293249</v>
      </c>
      <c r="S82" s="45">
        <v>0.045786708</v>
      </c>
      <c r="T82" s="45">
        <v>0</v>
      </c>
      <c r="U82" s="45">
        <v>0</v>
      </c>
      <c r="V82" s="54">
        <v>1.5942483969999999</v>
      </c>
      <c r="W82" s="73">
        <v>0</v>
      </c>
      <c r="X82" s="45">
        <v>0</v>
      </c>
      <c r="Y82" s="45">
        <v>0</v>
      </c>
      <c r="Z82" s="45">
        <v>0</v>
      </c>
      <c r="AA82" s="54">
        <v>0</v>
      </c>
      <c r="AB82" s="73">
        <v>0.807942565</v>
      </c>
      <c r="AC82" s="45">
        <v>0</v>
      </c>
      <c r="AD82" s="45">
        <v>0</v>
      </c>
      <c r="AE82" s="45">
        <v>0</v>
      </c>
      <c r="AF82" s="54">
        <v>0</v>
      </c>
      <c r="AG82" s="73">
        <v>0</v>
      </c>
      <c r="AH82" s="45">
        <v>0</v>
      </c>
      <c r="AI82" s="45">
        <v>0</v>
      </c>
      <c r="AJ82" s="45">
        <v>0</v>
      </c>
      <c r="AK82" s="54">
        <v>0</v>
      </c>
      <c r="AL82" s="73">
        <v>0.445094819</v>
      </c>
      <c r="AM82" s="45">
        <v>0</v>
      </c>
      <c r="AN82" s="45">
        <v>0</v>
      </c>
      <c r="AO82" s="45">
        <v>0</v>
      </c>
      <c r="AP82" s="54">
        <v>0</v>
      </c>
      <c r="AQ82" s="73">
        <v>0</v>
      </c>
      <c r="AR82" s="53">
        <v>0</v>
      </c>
      <c r="AS82" s="45">
        <v>0</v>
      </c>
      <c r="AT82" s="45">
        <v>0</v>
      </c>
      <c r="AU82" s="54">
        <v>0</v>
      </c>
      <c r="AV82" s="73">
        <v>690.28756723</v>
      </c>
      <c r="AW82" s="45">
        <v>117.48693181899999</v>
      </c>
      <c r="AX82" s="45">
        <v>0.024667185</v>
      </c>
      <c r="AY82" s="45">
        <v>0</v>
      </c>
      <c r="AZ82" s="54">
        <v>272.92686706</v>
      </c>
      <c r="BA82" s="73">
        <v>0</v>
      </c>
      <c r="BB82" s="53">
        <v>0</v>
      </c>
      <c r="BC82" s="45">
        <v>0</v>
      </c>
      <c r="BD82" s="45">
        <v>0</v>
      </c>
      <c r="BE82" s="54">
        <v>0</v>
      </c>
      <c r="BF82" s="73">
        <v>210.794474042</v>
      </c>
      <c r="BG82" s="53">
        <v>10.268839992</v>
      </c>
      <c r="BH82" s="45">
        <v>0</v>
      </c>
      <c r="BI82" s="45">
        <v>0</v>
      </c>
      <c r="BJ82" s="54">
        <v>25.995724868</v>
      </c>
      <c r="BK82" s="49">
        <f t="shared" si="11"/>
        <v>1552.265402777</v>
      </c>
    </row>
    <row r="83" spans="1:63" ht="12.75">
      <c r="A83" s="11"/>
      <c r="B83" s="24" t="s">
        <v>112</v>
      </c>
      <c r="C83" s="73">
        <v>0</v>
      </c>
      <c r="D83" s="53">
        <v>0.49221250499999997</v>
      </c>
      <c r="E83" s="45">
        <v>0</v>
      </c>
      <c r="F83" s="45">
        <v>0</v>
      </c>
      <c r="G83" s="54">
        <v>0</v>
      </c>
      <c r="H83" s="73">
        <v>1.825645298</v>
      </c>
      <c r="I83" s="45">
        <v>0.026446393</v>
      </c>
      <c r="J83" s="45">
        <v>0</v>
      </c>
      <c r="K83" s="45">
        <v>0</v>
      </c>
      <c r="L83" s="54">
        <v>0.5105495369999999</v>
      </c>
      <c r="M83" s="73">
        <v>0</v>
      </c>
      <c r="N83" s="53">
        <v>0</v>
      </c>
      <c r="O83" s="45">
        <v>0</v>
      </c>
      <c r="P83" s="45">
        <v>0</v>
      </c>
      <c r="Q83" s="54">
        <v>0</v>
      </c>
      <c r="R83" s="73">
        <v>0.35225454000000006</v>
      </c>
      <c r="S83" s="45">
        <v>0</v>
      </c>
      <c r="T83" s="45">
        <v>0</v>
      </c>
      <c r="U83" s="45">
        <v>0</v>
      </c>
      <c r="V83" s="54">
        <v>0.012968878999999999</v>
      </c>
      <c r="W83" s="73">
        <v>0</v>
      </c>
      <c r="X83" s="45">
        <v>0</v>
      </c>
      <c r="Y83" s="45">
        <v>0</v>
      </c>
      <c r="Z83" s="45">
        <v>0</v>
      </c>
      <c r="AA83" s="54">
        <v>0</v>
      </c>
      <c r="AB83" s="73">
        <v>0.0030713319999999995</v>
      </c>
      <c r="AC83" s="45">
        <v>0</v>
      </c>
      <c r="AD83" s="45">
        <v>0</v>
      </c>
      <c r="AE83" s="45">
        <v>0</v>
      </c>
      <c r="AF83" s="54">
        <v>0</v>
      </c>
      <c r="AG83" s="73">
        <v>0</v>
      </c>
      <c r="AH83" s="45">
        <v>0</v>
      </c>
      <c r="AI83" s="45">
        <v>0</v>
      </c>
      <c r="AJ83" s="45">
        <v>0</v>
      </c>
      <c r="AK83" s="54">
        <v>0</v>
      </c>
      <c r="AL83" s="73">
        <v>0.007741125999999999</v>
      </c>
      <c r="AM83" s="45">
        <v>0</v>
      </c>
      <c r="AN83" s="45">
        <v>0</v>
      </c>
      <c r="AO83" s="45">
        <v>0</v>
      </c>
      <c r="AP83" s="54">
        <v>0</v>
      </c>
      <c r="AQ83" s="73">
        <v>0</v>
      </c>
      <c r="AR83" s="53">
        <v>0</v>
      </c>
      <c r="AS83" s="45">
        <v>0</v>
      </c>
      <c r="AT83" s="45">
        <v>0</v>
      </c>
      <c r="AU83" s="54">
        <v>0</v>
      </c>
      <c r="AV83" s="73">
        <v>20.057089294999997</v>
      </c>
      <c r="AW83" s="45">
        <v>5.981337062000001</v>
      </c>
      <c r="AX83" s="45">
        <v>0</v>
      </c>
      <c r="AY83" s="45">
        <v>0</v>
      </c>
      <c r="AZ83" s="54">
        <v>4.396283489</v>
      </c>
      <c r="BA83" s="73">
        <v>0</v>
      </c>
      <c r="BB83" s="53">
        <v>0</v>
      </c>
      <c r="BC83" s="45">
        <v>0</v>
      </c>
      <c r="BD83" s="45">
        <v>0</v>
      </c>
      <c r="BE83" s="54">
        <v>0</v>
      </c>
      <c r="BF83" s="73">
        <v>5.988734497</v>
      </c>
      <c r="BG83" s="53">
        <v>0.22558477400000004</v>
      </c>
      <c r="BH83" s="45">
        <v>0</v>
      </c>
      <c r="BI83" s="45">
        <v>0</v>
      </c>
      <c r="BJ83" s="54">
        <v>0.618018051</v>
      </c>
      <c r="BK83" s="49">
        <f t="shared" si="11"/>
        <v>40.497936777999996</v>
      </c>
    </row>
    <row r="84" spans="1:63" ht="12.75">
      <c r="A84" s="11"/>
      <c r="B84" s="24" t="s">
        <v>113</v>
      </c>
      <c r="C84" s="73">
        <v>0</v>
      </c>
      <c r="D84" s="53">
        <v>185.79999455</v>
      </c>
      <c r="E84" s="45">
        <v>0</v>
      </c>
      <c r="F84" s="45">
        <v>0</v>
      </c>
      <c r="G84" s="54">
        <v>0</v>
      </c>
      <c r="H84" s="73">
        <v>70.565881889</v>
      </c>
      <c r="I84" s="45">
        <v>387.35643224</v>
      </c>
      <c r="J84" s="45">
        <v>0</v>
      </c>
      <c r="K84" s="45">
        <v>0</v>
      </c>
      <c r="L84" s="54">
        <v>234.365611632</v>
      </c>
      <c r="M84" s="73">
        <v>0</v>
      </c>
      <c r="N84" s="53">
        <v>0</v>
      </c>
      <c r="O84" s="45">
        <v>0</v>
      </c>
      <c r="P84" s="45">
        <v>0</v>
      </c>
      <c r="Q84" s="54">
        <v>0</v>
      </c>
      <c r="R84" s="73">
        <v>28.639568978</v>
      </c>
      <c r="S84" s="45">
        <v>0</v>
      </c>
      <c r="T84" s="45">
        <v>0</v>
      </c>
      <c r="U84" s="45">
        <v>0</v>
      </c>
      <c r="V84" s="54">
        <v>4.981068505</v>
      </c>
      <c r="W84" s="73">
        <v>0</v>
      </c>
      <c r="X84" s="45">
        <v>0</v>
      </c>
      <c r="Y84" s="45">
        <v>0</v>
      </c>
      <c r="Z84" s="45">
        <v>0</v>
      </c>
      <c r="AA84" s="54">
        <v>0</v>
      </c>
      <c r="AB84" s="73">
        <v>0.611019759</v>
      </c>
      <c r="AC84" s="45">
        <v>0</v>
      </c>
      <c r="AD84" s="45">
        <v>0</v>
      </c>
      <c r="AE84" s="45">
        <v>0</v>
      </c>
      <c r="AF84" s="54">
        <v>0.005929719</v>
      </c>
      <c r="AG84" s="73">
        <v>0</v>
      </c>
      <c r="AH84" s="45">
        <v>0</v>
      </c>
      <c r="AI84" s="45">
        <v>0</v>
      </c>
      <c r="AJ84" s="45">
        <v>0</v>
      </c>
      <c r="AK84" s="54">
        <v>0</v>
      </c>
      <c r="AL84" s="73">
        <v>0.296992178</v>
      </c>
      <c r="AM84" s="45">
        <v>0</v>
      </c>
      <c r="AN84" s="45">
        <v>0</v>
      </c>
      <c r="AO84" s="45">
        <v>0</v>
      </c>
      <c r="AP84" s="54">
        <v>0</v>
      </c>
      <c r="AQ84" s="73">
        <v>0</v>
      </c>
      <c r="AR84" s="53">
        <v>80.302092325</v>
      </c>
      <c r="AS84" s="45">
        <v>0</v>
      </c>
      <c r="AT84" s="45">
        <v>0</v>
      </c>
      <c r="AU84" s="54">
        <v>0</v>
      </c>
      <c r="AV84" s="73">
        <v>1389.93031711</v>
      </c>
      <c r="AW84" s="45">
        <v>90.955093128</v>
      </c>
      <c r="AX84" s="45">
        <v>0.108931924</v>
      </c>
      <c r="AY84" s="45">
        <v>0</v>
      </c>
      <c r="AZ84" s="54">
        <v>486.87387528600004</v>
      </c>
      <c r="BA84" s="73">
        <v>0</v>
      </c>
      <c r="BB84" s="53">
        <v>0</v>
      </c>
      <c r="BC84" s="45">
        <v>0</v>
      </c>
      <c r="BD84" s="45">
        <v>0</v>
      </c>
      <c r="BE84" s="54">
        <v>0</v>
      </c>
      <c r="BF84" s="73">
        <v>454.623415718</v>
      </c>
      <c r="BG84" s="53">
        <v>13.703499726999999</v>
      </c>
      <c r="BH84" s="45">
        <v>0</v>
      </c>
      <c r="BI84" s="45">
        <v>0</v>
      </c>
      <c r="BJ84" s="54">
        <v>52.889658305000005</v>
      </c>
      <c r="BK84" s="49">
        <f t="shared" si="11"/>
        <v>3482.009382973</v>
      </c>
    </row>
    <row r="85" spans="1:63" ht="12.75">
      <c r="A85" s="11"/>
      <c r="B85" s="24" t="s">
        <v>150</v>
      </c>
      <c r="C85" s="73">
        <v>0</v>
      </c>
      <c r="D85" s="53">
        <v>0</v>
      </c>
      <c r="E85" s="45">
        <v>0</v>
      </c>
      <c r="F85" s="45">
        <v>0</v>
      </c>
      <c r="G85" s="54">
        <v>0</v>
      </c>
      <c r="H85" s="73">
        <v>3.1421660449999997</v>
      </c>
      <c r="I85" s="45">
        <v>0.23561632700000001</v>
      </c>
      <c r="J85" s="45">
        <v>0</v>
      </c>
      <c r="K85" s="45">
        <v>0</v>
      </c>
      <c r="L85" s="54">
        <v>6.645198618</v>
      </c>
      <c r="M85" s="73">
        <v>0</v>
      </c>
      <c r="N85" s="53">
        <v>0</v>
      </c>
      <c r="O85" s="45">
        <v>0</v>
      </c>
      <c r="P85" s="45">
        <v>0</v>
      </c>
      <c r="Q85" s="54">
        <v>0</v>
      </c>
      <c r="R85" s="73">
        <v>0.733841641</v>
      </c>
      <c r="S85" s="45">
        <v>0</v>
      </c>
      <c r="T85" s="45">
        <v>0</v>
      </c>
      <c r="U85" s="45">
        <v>0</v>
      </c>
      <c r="V85" s="54">
        <v>0.777432605</v>
      </c>
      <c r="W85" s="73">
        <v>0</v>
      </c>
      <c r="X85" s="45">
        <v>0</v>
      </c>
      <c r="Y85" s="45">
        <v>0</v>
      </c>
      <c r="Z85" s="45">
        <v>0</v>
      </c>
      <c r="AA85" s="54">
        <v>0</v>
      </c>
      <c r="AB85" s="73">
        <v>0</v>
      </c>
      <c r="AC85" s="45">
        <v>0</v>
      </c>
      <c r="AD85" s="45">
        <v>0</v>
      </c>
      <c r="AE85" s="45">
        <v>0</v>
      </c>
      <c r="AF85" s="54">
        <v>0</v>
      </c>
      <c r="AG85" s="73">
        <v>0</v>
      </c>
      <c r="AH85" s="45">
        <v>0</v>
      </c>
      <c r="AI85" s="45">
        <v>0</v>
      </c>
      <c r="AJ85" s="45">
        <v>0</v>
      </c>
      <c r="AK85" s="54">
        <v>0</v>
      </c>
      <c r="AL85" s="73">
        <v>0</v>
      </c>
      <c r="AM85" s="45">
        <v>0</v>
      </c>
      <c r="AN85" s="45">
        <v>0</v>
      </c>
      <c r="AO85" s="45">
        <v>0</v>
      </c>
      <c r="AP85" s="54">
        <v>0</v>
      </c>
      <c r="AQ85" s="73">
        <v>0</v>
      </c>
      <c r="AR85" s="53">
        <v>0</v>
      </c>
      <c r="AS85" s="45">
        <v>0</v>
      </c>
      <c r="AT85" s="45">
        <v>0</v>
      </c>
      <c r="AU85" s="54">
        <v>0</v>
      </c>
      <c r="AV85" s="73">
        <v>192.018671245</v>
      </c>
      <c r="AW85" s="45">
        <v>94.027874246</v>
      </c>
      <c r="AX85" s="45">
        <v>0</v>
      </c>
      <c r="AY85" s="45">
        <v>0</v>
      </c>
      <c r="AZ85" s="54">
        <v>495.64630362800006</v>
      </c>
      <c r="BA85" s="73">
        <v>0</v>
      </c>
      <c r="BB85" s="53">
        <v>0</v>
      </c>
      <c r="BC85" s="45">
        <v>0</v>
      </c>
      <c r="BD85" s="45">
        <v>0</v>
      </c>
      <c r="BE85" s="54">
        <v>0</v>
      </c>
      <c r="BF85" s="73">
        <v>74.012810198</v>
      </c>
      <c r="BG85" s="53">
        <v>18.452159192000003</v>
      </c>
      <c r="BH85" s="45">
        <v>0</v>
      </c>
      <c r="BI85" s="45">
        <v>0</v>
      </c>
      <c r="BJ85" s="54">
        <v>54.005447633</v>
      </c>
      <c r="BK85" s="49">
        <f t="shared" si="11"/>
        <v>939.697521378</v>
      </c>
    </row>
    <row r="86" spans="1:63" ht="12.75">
      <c r="A86" s="36"/>
      <c r="B86" s="37" t="s">
        <v>82</v>
      </c>
      <c r="C86" s="81">
        <f aca="true" t="shared" si="12" ref="C86:AH86">SUM(C75:C85)</f>
        <v>0</v>
      </c>
      <c r="D86" s="81">
        <f t="shared" si="12"/>
        <v>749.73670651</v>
      </c>
      <c r="E86" s="81">
        <f t="shared" si="12"/>
        <v>0</v>
      </c>
      <c r="F86" s="81">
        <f t="shared" si="12"/>
        <v>0</v>
      </c>
      <c r="G86" s="81">
        <f t="shared" si="12"/>
        <v>0</v>
      </c>
      <c r="H86" s="81">
        <f t="shared" si="12"/>
        <v>727.9750746970001</v>
      </c>
      <c r="I86" s="81">
        <f t="shared" si="12"/>
        <v>988.266936458</v>
      </c>
      <c r="J86" s="81">
        <f t="shared" si="12"/>
        <v>6.053594338</v>
      </c>
      <c r="K86" s="81">
        <f t="shared" si="12"/>
        <v>0</v>
      </c>
      <c r="L86" s="81">
        <f t="shared" si="12"/>
        <v>992.4783584899999</v>
      </c>
      <c r="M86" s="81">
        <f t="shared" si="12"/>
        <v>0</v>
      </c>
      <c r="N86" s="81">
        <f t="shared" si="12"/>
        <v>0</v>
      </c>
      <c r="O86" s="81">
        <f t="shared" si="12"/>
        <v>0</v>
      </c>
      <c r="P86" s="81">
        <f t="shared" si="12"/>
        <v>0</v>
      </c>
      <c r="Q86" s="81">
        <f t="shared" si="12"/>
        <v>0</v>
      </c>
      <c r="R86" s="81">
        <f t="shared" si="12"/>
        <v>295.95194023700003</v>
      </c>
      <c r="S86" s="81">
        <f t="shared" si="12"/>
        <v>44.311015564</v>
      </c>
      <c r="T86" s="81">
        <f t="shared" si="12"/>
        <v>0</v>
      </c>
      <c r="U86" s="81">
        <f t="shared" si="12"/>
        <v>0</v>
      </c>
      <c r="V86" s="81">
        <f t="shared" si="12"/>
        <v>106.955379915</v>
      </c>
      <c r="W86" s="81">
        <f t="shared" si="12"/>
        <v>0</v>
      </c>
      <c r="X86" s="81">
        <f t="shared" si="12"/>
        <v>0</v>
      </c>
      <c r="Y86" s="81">
        <f t="shared" si="12"/>
        <v>0</v>
      </c>
      <c r="Z86" s="81">
        <f t="shared" si="12"/>
        <v>0</v>
      </c>
      <c r="AA86" s="81">
        <f t="shared" si="12"/>
        <v>0</v>
      </c>
      <c r="AB86" s="81">
        <f t="shared" si="12"/>
        <v>3.457527957</v>
      </c>
      <c r="AC86" s="81">
        <f t="shared" si="12"/>
        <v>0</v>
      </c>
      <c r="AD86" s="81">
        <f t="shared" si="12"/>
        <v>0</v>
      </c>
      <c r="AE86" s="81">
        <f t="shared" si="12"/>
        <v>0</v>
      </c>
      <c r="AF86" s="81">
        <f t="shared" si="12"/>
        <v>0.095344276</v>
      </c>
      <c r="AG86" s="81">
        <f t="shared" si="12"/>
        <v>0</v>
      </c>
      <c r="AH86" s="81">
        <f t="shared" si="12"/>
        <v>0</v>
      </c>
      <c r="AI86" s="81">
        <f aca="true" t="shared" si="13" ref="AI86:BJ86">SUM(AI75:AI85)</f>
        <v>0</v>
      </c>
      <c r="AJ86" s="81">
        <f t="shared" si="13"/>
        <v>0</v>
      </c>
      <c r="AK86" s="81">
        <f t="shared" si="13"/>
        <v>0</v>
      </c>
      <c r="AL86" s="81">
        <f t="shared" si="13"/>
        <v>2.9708693879999997</v>
      </c>
      <c r="AM86" s="81">
        <f t="shared" si="13"/>
        <v>0</v>
      </c>
      <c r="AN86" s="81">
        <f t="shared" si="13"/>
        <v>0</v>
      </c>
      <c r="AO86" s="81">
        <f t="shared" si="13"/>
        <v>0</v>
      </c>
      <c r="AP86" s="81">
        <f t="shared" si="13"/>
        <v>0.073377132</v>
      </c>
      <c r="AQ86" s="81">
        <f t="shared" si="13"/>
        <v>0</v>
      </c>
      <c r="AR86" s="81">
        <f t="shared" si="13"/>
        <v>117.349283158</v>
      </c>
      <c r="AS86" s="81">
        <f t="shared" si="13"/>
        <v>0</v>
      </c>
      <c r="AT86" s="81">
        <f t="shared" si="13"/>
        <v>0</v>
      </c>
      <c r="AU86" s="81">
        <f t="shared" si="13"/>
        <v>0</v>
      </c>
      <c r="AV86" s="81">
        <f t="shared" si="13"/>
        <v>8040.216667776</v>
      </c>
      <c r="AW86" s="81">
        <f t="shared" si="13"/>
        <v>1307.181224548</v>
      </c>
      <c r="AX86" s="81">
        <f t="shared" si="13"/>
        <v>0.133599109</v>
      </c>
      <c r="AY86" s="81">
        <f t="shared" si="13"/>
        <v>0</v>
      </c>
      <c r="AZ86" s="81">
        <f t="shared" si="13"/>
        <v>5622.574391287001</v>
      </c>
      <c r="BA86" s="81">
        <f t="shared" si="13"/>
        <v>0</v>
      </c>
      <c r="BB86" s="81">
        <f t="shared" si="13"/>
        <v>0</v>
      </c>
      <c r="BC86" s="81">
        <f t="shared" si="13"/>
        <v>0</v>
      </c>
      <c r="BD86" s="81">
        <f t="shared" si="13"/>
        <v>0</v>
      </c>
      <c r="BE86" s="81">
        <f t="shared" si="13"/>
        <v>0</v>
      </c>
      <c r="BF86" s="81">
        <f t="shared" si="13"/>
        <v>3134.834744655</v>
      </c>
      <c r="BG86" s="81">
        <f t="shared" si="13"/>
        <v>202.64532181100003</v>
      </c>
      <c r="BH86" s="81">
        <f t="shared" si="13"/>
        <v>0.1970225</v>
      </c>
      <c r="BI86" s="81">
        <f t="shared" si="13"/>
        <v>0</v>
      </c>
      <c r="BJ86" s="81">
        <f t="shared" si="13"/>
        <v>768.8834337830001</v>
      </c>
      <c r="BK86" s="105">
        <f t="shared" si="11"/>
        <v>23112.341813589002</v>
      </c>
    </row>
    <row r="87" spans="1:63" ht="12.75">
      <c r="A87" s="36"/>
      <c r="B87" s="38" t="s">
        <v>80</v>
      </c>
      <c r="C87" s="50">
        <f aca="true" t="shared" si="14" ref="C87:AH87">+C86+C73</f>
        <v>0</v>
      </c>
      <c r="D87" s="71">
        <f t="shared" si="14"/>
        <v>750.448156159</v>
      </c>
      <c r="E87" s="71">
        <f t="shared" si="14"/>
        <v>0</v>
      </c>
      <c r="F87" s="71">
        <f t="shared" si="14"/>
        <v>0</v>
      </c>
      <c r="G87" s="69">
        <f t="shared" si="14"/>
        <v>0</v>
      </c>
      <c r="H87" s="50">
        <f t="shared" si="14"/>
        <v>839.005230779</v>
      </c>
      <c r="I87" s="71">
        <f t="shared" si="14"/>
        <v>988.2847918340001</v>
      </c>
      <c r="J87" s="71">
        <f t="shared" si="14"/>
        <v>6.053594338</v>
      </c>
      <c r="K87" s="71">
        <f t="shared" si="14"/>
        <v>0</v>
      </c>
      <c r="L87" s="69">
        <f t="shared" si="14"/>
        <v>998.1987087519999</v>
      </c>
      <c r="M87" s="50">
        <f t="shared" si="14"/>
        <v>0</v>
      </c>
      <c r="N87" s="71">
        <f t="shared" si="14"/>
        <v>0</v>
      </c>
      <c r="O87" s="71">
        <f t="shared" si="14"/>
        <v>0</v>
      </c>
      <c r="P87" s="71">
        <f t="shared" si="14"/>
        <v>0</v>
      </c>
      <c r="Q87" s="69">
        <f t="shared" si="14"/>
        <v>0</v>
      </c>
      <c r="R87" s="50">
        <f t="shared" si="14"/>
        <v>364.85998143</v>
      </c>
      <c r="S87" s="71">
        <f t="shared" si="14"/>
        <v>44.311015564</v>
      </c>
      <c r="T87" s="71">
        <f t="shared" si="14"/>
        <v>0</v>
      </c>
      <c r="U87" s="71">
        <f t="shared" si="14"/>
        <v>0</v>
      </c>
      <c r="V87" s="69">
        <f t="shared" si="14"/>
        <v>108.485888331</v>
      </c>
      <c r="W87" s="50">
        <f t="shared" si="14"/>
        <v>0</v>
      </c>
      <c r="X87" s="71">
        <f t="shared" si="14"/>
        <v>0</v>
      </c>
      <c r="Y87" s="71">
        <f t="shared" si="14"/>
        <v>0</v>
      </c>
      <c r="Z87" s="71">
        <f t="shared" si="14"/>
        <v>0</v>
      </c>
      <c r="AA87" s="69">
        <f t="shared" si="14"/>
        <v>0</v>
      </c>
      <c r="AB87" s="50">
        <f t="shared" si="14"/>
        <v>4.542129851</v>
      </c>
      <c r="AC87" s="71">
        <f t="shared" si="14"/>
        <v>0</v>
      </c>
      <c r="AD87" s="71">
        <f t="shared" si="14"/>
        <v>0</v>
      </c>
      <c r="AE87" s="71">
        <f t="shared" si="14"/>
        <v>0</v>
      </c>
      <c r="AF87" s="69">
        <f t="shared" si="14"/>
        <v>0.105917362</v>
      </c>
      <c r="AG87" s="50">
        <f t="shared" si="14"/>
        <v>0</v>
      </c>
      <c r="AH87" s="71">
        <f t="shared" si="14"/>
        <v>0</v>
      </c>
      <c r="AI87" s="71">
        <f aca="true" t="shared" si="15" ref="AI87:BK87">+AI86+AI73</f>
        <v>0</v>
      </c>
      <c r="AJ87" s="71">
        <f t="shared" si="15"/>
        <v>0</v>
      </c>
      <c r="AK87" s="69">
        <f t="shared" si="15"/>
        <v>0</v>
      </c>
      <c r="AL87" s="50">
        <f t="shared" si="15"/>
        <v>3.6199385809999995</v>
      </c>
      <c r="AM87" s="71">
        <f t="shared" si="15"/>
        <v>0</v>
      </c>
      <c r="AN87" s="71">
        <f t="shared" si="15"/>
        <v>0</v>
      </c>
      <c r="AO87" s="71">
        <f t="shared" si="15"/>
        <v>0</v>
      </c>
      <c r="AP87" s="69">
        <f t="shared" si="15"/>
        <v>0.073377132</v>
      </c>
      <c r="AQ87" s="50">
        <f t="shared" si="15"/>
        <v>0</v>
      </c>
      <c r="AR87" s="71">
        <f t="shared" si="15"/>
        <v>117.349283158</v>
      </c>
      <c r="AS87" s="71">
        <f t="shared" si="15"/>
        <v>0</v>
      </c>
      <c r="AT87" s="71">
        <f t="shared" si="15"/>
        <v>0</v>
      </c>
      <c r="AU87" s="69">
        <f t="shared" si="15"/>
        <v>0</v>
      </c>
      <c r="AV87" s="50">
        <f t="shared" si="15"/>
        <v>9307.939846842999</v>
      </c>
      <c r="AW87" s="71">
        <f t="shared" si="15"/>
        <v>1316.315648388</v>
      </c>
      <c r="AX87" s="71">
        <f t="shared" si="15"/>
        <v>0.133599109</v>
      </c>
      <c r="AY87" s="71">
        <f t="shared" si="15"/>
        <v>0</v>
      </c>
      <c r="AZ87" s="69">
        <f t="shared" si="15"/>
        <v>5826.499690709001</v>
      </c>
      <c r="BA87" s="50">
        <f t="shared" si="15"/>
        <v>0</v>
      </c>
      <c r="BB87" s="71">
        <f t="shared" si="15"/>
        <v>0</v>
      </c>
      <c r="BC87" s="71">
        <f t="shared" si="15"/>
        <v>0</v>
      </c>
      <c r="BD87" s="71">
        <f t="shared" si="15"/>
        <v>0</v>
      </c>
      <c r="BE87" s="69">
        <f t="shared" si="15"/>
        <v>0</v>
      </c>
      <c r="BF87" s="50">
        <f t="shared" si="15"/>
        <v>3907.4873341410002</v>
      </c>
      <c r="BG87" s="71">
        <f t="shared" si="15"/>
        <v>218.59700191500002</v>
      </c>
      <c r="BH87" s="71">
        <f t="shared" si="15"/>
        <v>1.3235337239999998</v>
      </c>
      <c r="BI87" s="71">
        <f t="shared" si="15"/>
        <v>0</v>
      </c>
      <c r="BJ87" s="69">
        <f t="shared" si="15"/>
        <v>839.8283831420001</v>
      </c>
      <c r="BK87" s="52">
        <f t="shared" si="15"/>
        <v>25643.463051242</v>
      </c>
    </row>
    <row r="88" spans="1:63" ht="3" customHeight="1">
      <c r="A88" s="11"/>
      <c r="B88" s="18"/>
      <c r="C88" s="123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5"/>
    </row>
    <row r="89" spans="1:63" ht="12.75">
      <c r="A89" s="11" t="s">
        <v>18</v>
      </c>
      <c r="B89" s="17" t="s">
        <v>8</v>
      </c>
      <c r="C89" s="123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5"/>
    </row>
    <row r="90" spans="1:63" ht="12.75">
      <c r="A90" s="11" t="s">
        <v>72</v>
      </c>
      <c r="B90" s="18" t="s">
        <v>19</v>
      </c>
      <c r="C90" s="123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5"/>
    </row>
    <row r="91" spans="1:63" ht="12.75">
      <c r="A91" s="11"/>
      <c r="B91" s="24" t="s">
        <v>114</v>
      </c>
      <c r="C91" s="73">
        <v>0</v>
      </c>
      <c r="D91" s="53">
        <v>169.987817109</v>
      </c>
      <c r="E91" s="45">
        <v>0</v>
      </c>
      <c r="F91" s="45">
        <v>0</v>
      </c>
      <c r="G91" s="54">
        <v>0</v>
      </c>
      <c r="H91" s="73">
        <v>22.375369526999997</v>
      </c>
      <c r="I91" s="45">
        <v>16.892051775</v>
      </c>
      <c r="J91" s="45">
        <v>0</v>
      </c>
      <c r="K91" s="45">
        <v>0</v>
      </c>
      <c r="L91" s="54">
        <v>174.57807442</v>
      </c>
      <c r="M91" s="73">
        <v>0</v>
      </c>
      <c r="N91" s="53">
        <v>0</v>
      </c>
      <c r="O91" s="45">
        <v>0</v>
      </c>
      <c r="P91" s="45">
        <v>0</v>
      </c>
      <c r="Q91" s="54">
        <v>0</v>
      </c>
      <c r="R91" s="73">
        <v>8.851564602</v>
      </c>
      <c r="S91" s="45">
        <v>5.562767893</v>
      </c>
      <c r="T91" s="45">
        <v>0</v>
      </c>
      <c r="U91" s="45">
        <v>0</v>
      </c>
      <c r="V91" s="54">
        <v>7.201872422999999</v>
      </c>
      <c r="W91" s="73">
        <v>0</v>
      </c>
      <c r="X91" s="45">
        <v>0</v>
      </c>
      <c r="Y91" s="45">
        <v>0</v>
      </c>
      <c r="Z91" s="45">
        <v>0</v>
      </c>
      <c r="AA91" s="54">
        <v>0</v>
      </c>
      <c r="AB91" s="73">
        <v>0.031100185</v>
      </c>
      <c r="AC91" s="45">
        <v>0</v>
      </c>
      <c r="AD91" s="45">
        <v>0</v>
      </c>
      <c r="AE91" s="45">
        <v>0</v>
      </c>
      <c r="AF91" s="54">
        <v>0.30549446</v>
      </c>
      <c r="AG91" s="73">
        <v>0</v>
      </c>
      <c r="AH91" s="45">
        <v>0</v>
      </c>
      <c r="AI91" s="45">
        <v>0</v>
      </c>
      <c r="AJ91" s="45">
        <v>0</v>
      </c>
      <c r="AK91" s="54">
        <v>0</v>
      </c>
      <c r="AL91" s="73">
        <v>0.050246511</v>
      </c>
      <c r="AM91" s="45">
        <v>0</v>
      </c>
      <c r="AN91" s="45">
        <v>0</v>
      </c>
      <c r="AO91" s="45">
        <v>0</v>
      </c>
      <c r="AP91" s="54">
        <v>0.42131957699999995</v>
      </c>
      <c r="AQ91" s="73">
        <v>0</v>
      </c>
      <c r="AR91" s="53">
        <v>0</v>
      </c>
      <c r="AS91" s="45">
        <v>0</v>
      </c>
      <c r="AT91" s="45">
        <v>0</v>
      </c>
      <c r="AU91" s="54">
        <v>0</v>
      </c>
      <c r="AV91" s="73">
        <v>604.6214265279998</v>
      </c>
      <c r="AW91" s="45">
        <v>315.344841605</v>
      </c>
      <c r="AX91" s="45">
        <v>0</v>
      </c>
      <c r="AY91" s="45">
        <v>0</v>
      </c>
      <c r="AZ91" s="54">
        <v>1658.8909756999997</v>
      </c>
      <c r="BA91" s="73">
        <v>0</v>
      </c>
      <c r="BB91" s="53">
        <v>0</v>
      </c>
      <c r="BC91" s="45">
        <v>0</v>
      </c>
      <c r="BD91" s="45">
        <v>0</v>
      </c>
      <c r="BE91" s="54">
        <v>0</v>
      </c>
      <c r="BF91" s="73">
        <v>329.093093879</v>
      </c>
      <c r="BG91" s="53">
        <v>60.878433359000006</v>
      </c>
      <c r="BH91" s="45">
        <v>0.218177127</v>
      </c>
      <c r="BI91" s="45">
        <v>0</v>
      </c>
      <c r="BJ91" s="54">
        <v>421.52929682100006</v>
      </c>
      <c r="BK91" s="61">
        <f>SUM(C91:BJ91)</f>
        <v>3796.833923501</v>
      </c>
    </row>
    <row r="92" spans="1:63" ht="12.75">
      <c r="A92" s="36"/>
      <c r="B92" s="38" t="s">
        <v>79</v>
      </c>
      <c r="C92" s="50">
        <f aca="true" t="shared" si="16" ref="C92:AH92">SUM(C91:C91)</f>
        <v>0</v>
      </c>
      <c r="D92" s="71">
        <f t="shared" si="16"/>
        <v>169.987817109</v>
      </c>
      <c r="E92" s="71">
        <f t="shared" si="16"/>
        <v>0</v>
      </c>
      <c r="F92" s="71">
        <f t="shared" si="16"/>
        <v>0</v>
      </c>
      <c r="G92" s="69">
        <f t="shared" si="16"/>
        <v>0</v>
      </c>
      <c r="H92" s="50">
        <f t="shared" si="16"/>
        <v>22.375369526999997</v>
      </c>
      <c r="I92" s="71">
        <f t="shared" si="16"/>
        <v>16.892051775</v>
      </c>
      <c r="J92" s="71">
        <f t="shared" si="16"/>
        <v>0</v>
      </c>
      <c r="K92" s="71">
        <f t="shared" si="16"/>
        <v>0</v>
      </c>
      <c r="L92" s="69">
        <f t="shared" si="16"/>
        <v>174.57807442</v>
      </c>
      <c r="M92" s="50">
        <f t="shared" si="16"/>
        <v>0</v>
      </c>
      <c r="N92" s="71">
        <f t="shared" si="16"/>
        <v>0</v>
      </c>
      <c r="O92" s="71">
        <f t="shared" si="16"/>
        <v>0</v>
      </c>
      <c r="P92" s="71">
        <f t="shared" si="16"/>
        <v>0</v>
      </c>
      <c r="Q92" s="69">
        <f t="shared" si="16"/>
        <v>0</v>
      </c>
      <c r="R92" s="50">
        <f t="shared" si="16"/>
        <v>8.851564602</v>
      </c>
      <c r="S92" s="71">
        <f t="shared" si="16"/>
        <v>5.562767893</v>
      </c>
      <c r="T92" s="71">
        <f t="shared" si="16"/>
        <v>0</v>
      </c>
      <c r="U92" s="71">
        <f t="shared" si="16"/>
        <v>0</v>
      </c>
      <c r="V92" s="69">
        <f t="shared" si="16"/>
        <v>7.201872422999999</v>
      </c>
      <c r="W92" s="50">
        <f t="shared" si="16"/>
        <v>0</v>
      </c>
      <c r="X92" s="71">
        <f t="shared" si="16"/>
        <v>0</v>
      </c>
      <c r="Y92" s="71">
        <f t="shared" si="16"/>
        <v>0</v>
      </c>
      <c r="Z92" s="71">
        <f t="shared" si="16"/>
        <v>0</v>
      </c>
      <c r="AA92" s="69">
        <f t="shared" si="16"/>
        <v>0</v>
      </c>
      <c r="AB92" s="50">
        <f t="shared" si="16"/>
        <v>0.031100185</v>
      </c>
      <c r="AC92" s="71">
        <f t="shared" si="16"/>
        <v>0</v>
      </c>
      <c r="AD92" s="71">
        <f t="shared" si="16"/>
        <v>0</v>
      </c>
      <c r="AE92" s="71">
        <f t="shared" si="16"/>
        <v>0</v>
      </c>
      <c r="AF92" s="69">
        <f t="shared" si="16"/>
        <v>0.30549446</v>
      </c>
      <c r="AG92" s="50">
        <f t="shared" si="16"/>
        <v>0</v>
      </c>
      <c r="AH92" s="71">
        <f t="shared" si="16"/>
        <v>0</v>
      </c>
      <c r="AI92" s="71">
        <f aca="true" t="shared" si="17" ref="AI92:BJ92">SUM(AI91:AI91)</f>
        <v>0</v>
      </c>
      <c r="AJ92" s="71">
        <f t="shared" si="17"/>
        <v>0</v>
      </c>
      <c r="AK92" s="69">
        <f t="shared" si="17"/>
        <v>0</v>
      </c>
      <c r="AL92" s="50">
        <f t="shared" si="17"/>
        <v>0.050246511</v>
      </c>
      <c r="AM92" s="71">
        <f t="shared" si="17"/>
        <v>0</v>
      </c>
      <c r="AN92" s="71">
        <f t="shared" si="17"/>
        <v>0</v>
      </c>
      <c r="AO92" s="71">
        <f t="shared" si="17"/>
        <v>0</v>
      </c>
      <c r="AP92" s="69">
        <f t="shared" si="17"/>
        <v>0.42131957699999995</v>
      </c>
      <c r="AQ92" s="50">
        <f t="shared" si="17"/>
        <v>0</v>
      </c>
      <c r="AR92" s="71">
        <f>SUM(AR91:AR91)</f>
        <v>0</v>
      </c>
      <c r="AS92" s="71">
        <f t="shared" si="17"/>
        <v>0</v>
      </c>
      <c r="AT92" s="71">
        <f t="shared" si="17"/>
        <v>0</v>
      </c>
      <c r="AU92" s="69">
        <f t="shared" si="17"/>
        <v>0</v>
      </c>
      <c r="AV92" s="50">
        <f t="shared" si="17"/>
        <v>604.6214265279998</v>
      </c>
      <c r="AW92" s="71">
        <f t="shared" si="17"/>
        <v>315.344841605</v>
      </c>
      <c r="AX92" s="71">
        <f t="shared" si="17"/>
        <v>0</v>
      </c>
      <c r="AY92" s="71">
        <f t="shared" si="17"/>
        <v>0</v>
      </c>
      <c r="AZ92" s="69">
        <f t="shared" si="17"/>
        <v>1658.8909756999997</v>
      </c>
      <c r="BA92" s="50">
        <f t="shared" si="17"/>
        <v>0</v>
      </c>
      <c r="BB92" s="71">
        <f t="shared" si="17"/>
        <v>0</v>
      </c>
      <c r="BC92" s="71">
        <f t="shared" si="17"/>
        <v>0</v>
      </c>
      <c r="BD92" s="71">
        <f t="shared" si="17"/>
        <v>0</v>
      </c>
      <c r="BE92" s="69">
        <f t="shared" si="17"/>
        <v>0</v>
      </c>
      <c r="BF92" s="50">
        <f t="shared" si="17"/>
        <v>329.093093879</v>
      </c>
      <c r="BG92" s="71">
        <f t="shared" si="17"/>
        <v>60.878433359000006</v>
      </c>
      <c r="BH92" s="71">
        <f t="shared" si="17"/>
        <v>0.218177127</v>
      </c>
      <c r="BI92" s="71">
        <f t="shared" si="17"/>
        <v>0</v>
      </c>
      <c r="BJ92" s="69">
        <f t="shared" si="17"/>
        <v>421.52929682100006</v>
      </c>
      <c r="BK92" s="102">
        <f>SUM(BK91:BK91)</f>
        <v>3796.833923501</v>
      </c>
    </row>
    <row r="93" spans="1:63" ht="2.25" customHeight="1">
      <c r="A93" s="11"/>
      <c r="B93" s="18"/>
      <c r="C93" s="123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5"/>
    </row>
    <row r="94" spans="1:63" ht="12.75">
      <c r="A94" s="11" t="s">
        <v>4</v>
      </c>
      <c r="B94" s="17" t="s">
        <v>9</v>
      </c>
      <c r="C94" s="123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5"/>
    </row>
    <row r="95" spans="1:63" ht="12.75">
      <c r="A95" s="11" t="s">
        <v>72</v>
      </c>
      <c r="B95" s="18" t="s">
        <v>20</v>
      </c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5"/>
    </row>
    <row r="96" spans="1:63" ht="12.75">
      <c r="A96" s="11"/>
      <c r="B96" s="19" t="s">
        <v>33</v>
      </c>
      <c r="C96" s="57"/>
      <c r="D96" s="58"/>
      <c r="E96" s="59"/>
      <c r="F96" s="59"/>
      <c r="G96" s="60"/>
      <c r="H96" s="57"/>
      <c r="I96" s="59"/>
      <c r="J96" s="59"/>
      <c r="K96" s="59"/>
      <c r="L96" s="60"/>
      <c r="M96" s="57"/>
      <c r="N96" s="58"/>
      <c r="O96" s="59"/>
      <c r="P96" s="59"/>
      <c r="Q96" s="60"/>
      <c r="R96" s="57"/>
      <c r="S96" s="59"/>
      <c r="T96" s="59"/>
      <c r="U96" s="59"/>
      <c r="V96" s="60"/>
      <c r="W96" s="57"/>
      <c r="X96" s="59"/>
      <c r="Y96" s="59"/>
      <c r="Z96" s="59"/>
      <c r="AA96" s="60"/>
      <c r="AB96" s="57"/>
      <c r="AC96" s="59"/>
      <c r="AD96" s="59"/>
      <c r="AE96" s="59"/>
      <c r="AF96" s="60"/>
      <c r="AG96" s="57"/>
      <c r="AH96" s="59"/>
      <c r="AI96" s="59"/>
      <c r="AJ96" s="59"/>
      <c r="AK96" s="60"/>
      <c r="AL96" s="57"/>
      <c r="AM96" s="59"/>
      <c r="AN96" s="59"/>
      <c r="AO96" s="59"/>
      <c r="AP96" s="60"/>
      <c r="AQ96" s="57"/>
      <c r="AR96" s="58"/>
      <c r="AS96" s="59"/>
      <c r="AT96" s="59"/>
      <c r="AU96" s="60"/>
      <c r="AV96" s="57"/>
      <c r="AW96" s="59"/>
      <c r="AX96" s="59"/>
      <c r="AY96" s="59"/>
      <c r="AZ96" s="60"/>
      <c r="BA96" s="57"/>
      <c r="BB96" s="58"/>
      <c r="BC96" s="59"/>
      <c r="BD96" s="59"/>
      <c r="BE96" s="60"/>
      <c r="BF96" s="57"/>
      <c r="BG96" s="58"/>
      <c r="BH96" s="59"/>
      <c r="BI96" s="59"/>
      <c r="BJ96" s="60"/>
      <c r="BK96" s="61"/>
    </row>
    <row r="97" spans="1:256" s="39" customFormat="1" ht="12.75">
      <c r="A97" s="36"/>
      <c r="B97" s="37" t="s">
        <v>81</v>
      </c>
      <c r="C97" s="62"/>
      <c r="D97" s="63"/>
      <c r="E97" s="63"/>
      <c r="F97" s="63"/>
      <c r="G97" s="64"/>
      <c r="H97" s="62"/>
      <c r="I97" s="63"/>
      <c r="J97" s="63"/>
      <c r="K97" s="63"/>
      <c r="L97" s="64"/>
      <c r="M97" s="62"/>
      <c r="N97" s="63"/>
      <c r="O97" s="63"/>
      <c r="P97" s="63"/>
      <c r="Q97" s="64"/>
      <c r="R97" s="62"/>
      <c r="S97" s="63"/>
      <c r="T97" s="63"/>
      <c r="U97" s="63"/>
      <c r="V97" s="64"/>
      <c r="W97" s="62"/>
      <c r="X97" s="63"/>
      <c r="Y97" s="63"/>
      <c r="Z97" s="63"/>
      <c r="AA97" s="64"/>
      <c r="AB97" s="62"/>
      <c r="AC97" s="63"/>
      <c r="AD97" s="63"/>
      <c r="AE97" s="63"/>
      <c r="AF97" s="64"/>
      <c r="AG97" s="62"/>
      <c r="AH97" s="63"/>
      <c r="AI97" s="63"/>
      <c r="AJ97" s="63"/>
      <c r="AK97" s="64"/>
      <c r="AL97" s="62"/>
      <c r="AM97" s="63"/>
      <c r="AN97" s="63"/>
      <c r="AO97" s="63"/>
      <c r="AP97" s="64"/>
      <c r="AQ97" s="62"/>
      <c r="AR97" s="63"/>
      <c r="AS97" s="63"/>
      <c r="AT97" s="63"/>
      <c r="AU97" s="64"/>
      <c r="AV97" s="62"/>
      <c r="AW97" s="63"/>
      <c r="AX97" s="63"/>
      <c r="AY97" s="63"/>
      <c r="AZ97" s="64"/>
      <c r="BA97" s="62"/>
      <c r="BB97" s="63"/>
      <c r="BC97" s="63"/>
      <c r="BD97" s="63"/>
      <c r="BE97" s="64"/>
      <c r="BF97" s="62"/>
      <c r="BG97" s="63"/>
      <c r="BH97" s="63"/>
      <c r="BI97" s="63"/>
      <c r="BJ97" s="64"/>
      <c r="BK97" s="65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63" ht="12.75">
      <c r="A98" s="11" t="s">
        <v>73</v>
      </c>
      <c r="B98" s="18" t="s">
        <v>21</v>
      </c>
      <c r="C98" s="123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5"/>
    </row>
    <row r="99" spans="1:63" ht="12.75">
      <c r="A99" s="11"/>
      <c r="B99" s="19" t="s">
        <v>33</v>
      </c>
      <c r="C99" s="57"/>
      <c r="D99" s="58"/>
      <c r="E99" s="59"/>
      <c r="F99" s="59"/>
      <c r="G99" s="60"/>
      <c r="H99" s="57"/>
      <c r="I99" s="59"/>
      <c r="J99" s="59"/>
      <c r="K99" s="59"/>
      <c r="L99" s="60"/>
      <c r="M99" s="57"/>
      <c r="N99" s="58"/>
      <c r="O99" s="59"/>
      <c r="P99" s="59"/>
      <c r="Q99" s="60"/>
      <c r="R99" s="57"/>
      <c r="S99" s="59"/>
      <c r="T99" s="59"/>
      <c r="U99" s="59"/>
      <c r="V99" s="60"/>
      <c r="W99" s="57"/>
      <c r="X99" s="59"/>
      <c r="Y99" s="59"/>
      <c r="Z99" s="59"/>
      <c r="AA99" s="60"/>
      <c r="AB99" s="57"/>
      <c r="AC99" s="59"/>
      <c r="AD99" s="59"/>
      <c r="AE99" s="59"/>
      <c r="AF99" s="60"/>
      <c r="AG99" s="57"/>
      <c r="AH99" s="59"/>
      <c r="AI99" s="59"/>
      <c r="AJ99" s="59"/>
      <c r="AK99" s="60"/>
      <c r="AL99" s="57"/>
      <c r="AM99" s="59"/>
      <c r="AN99" s="59"/>
      <c r="AO99" s="59"/>
      <c r="AP99" s="60"/>
      <c r="AQ99" s="57"/>
      <c r="AR99" s="58"/>
      <c r="AS99" s="59"/>
      <c r="AT99" s="59"/>
      <c r="AU99" s="60"/>
      <c r="AV99" s="57"/>
      <c r="AW99" s="59"/>
      <c r="AX99" s="59"/>
      <c r="AY99" s="59"/>
      <c r="AZ99" s="60"/>
      <c r="BA99" s="57"/>
      <c r="BB99" s="58"/>
      <c r="BC99" s="59"/>
      <c r="BD99" s="59"/>
      <c r="BE99" s="60"/>
      <c r="BF99" s="57"/>
      <c r="BG99" s="58"/>
      <c r="BH99" s="59"/>
      <c r="BI99" s="59"/>
      <c r="BJ99" s="60"/>
      <c r="BK99" s="61"/>
    </row>
    <row r="100" spans="1:256" s="39" customFormat="1" ht="12.75">
      <c r="A100" s="36"/>
      <c r="B100" s="38" t="s">
        <v>82</v>
      </c>
      <c r="C100" s="62"/>
      <c r="D100" s="63"/>
      <c r="E100" s="63"/>
      <c r="F100" s="63"/>
      <c r="G100" s="64"/>
      <c r="H100" s="62"/>
      <c r="I100" s="63"/>
      <c r="J100" s="63"/>
      <c r="K100" s="63"/>
      <c r="L100" s="64"/>
      <c r="M100" s="62"/>
      <c r="N100" s="63"/>
      <c r="O100" s="63"/>
      <c r="P100" s="63"/>
      <c r="Q100" s="64"/>
      <c r="R100" s="62"/>
      <c r="S100" s="63"/>
      <c r="T100" s="63"/>
      <c r="U100" s="63"/>
      <c r="V100" s="64"/>
      <c r="W100" s="62"/>
      <c r="X100" s="63"/>
      <c r="Y100" s="63"/>
      <c r="Z100" s="63"/>
      <c r="AA100" s="64"/>
      <c r="AB100" s="62"/>
      <c r="AC100" s="63"/>
      <c r="AD100" s="63"/>
      <c r="AE100" s="63"/>
      <c r="AF100" s="64"/>
      <c r="AG100" s="62"/>
      <c r="AH100" s="63"/>
      <c r="AI100" s="63"/>
      <c r="AJ100" s="63"/>
      <c r="AK100" s="64"/>
      <c r="AL100" s="62"/>
      <c r="AM100" s="63"/>
      <c r="AN100" s="63"/>
      <c r="AO100" s="63"/>
      <c r="AP100" s="64"/>
      <c r="AQ100" s="62"/>
      <c r="AR100" s="63"/>
      <c r="AS100" s="63"/>
      <c r="AT100" s="63"/>
      <c r="AU100" s="64"/>
      <c r="AV100" s="62"/>
      <c r="AW100" s="63"/>
      <c r="AX100" s="63"/>
      <c r="AY100" s="63"/>
      <c r="AZ100" s="64"/>
      <c r="BA100" s="62"/>
      <c r="BB100" s="63"/>
      <c r="BC100" s="63"/>
      <c r="BD100" s="63"/>
      <c r="BE100" s="64"/>
      <c r="BF100" s="62"/>
      <c r="BG100" s="63"/>
      <c r="BH100" s="63"/>
      <c r="BI100" s="63"/>
      <c r="BJ100" s="64"/>
      <c r="BK100" s="65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39" customFormat="1" ht="12.75">
      <c r="A101" s="36"/>
      <c r="B101" s="38" t="s">
        <v>80</v>
      </c>
      <c r="C101" s="62"/>
      <c r="D101" s="63"/>
      <c r="E101" s="63"/>
      <c r="F101" s="63"/>
      <c r="G101" s="64"/>
      <c r="H101" s="62"/>
      <c r="I101" s="63"/>
      <c r="J101" s="63"/>
      <c r="K101" s="63"/>
      <c r="L101" s="64"/>
      <c r="M101" s="62"/>
      <c r="N101" s="63"/>
      <c r="O101" s="63"/>
      <c r="P101" s="63"/>
      <c r="Q101" s="64"/>
      <c r="R101" s="62"/>
      <c r="S101" s="63"/>
      <c r="T101" s="63"/>
      <c r="U101" s="63"/>
      <c r="V101" s="64"/>
      <c r="W101" s="62"/>
      <c r="X101" s="63"/>
      <c r="Y101" s="63"/>
      <c r="Z101" s="63"/>
      <c r="AA101" s="64"/>
      <c r="AB101" s="62"/>
      <c r="AC101" s="63"/>
      <c r="AD101" s="63"/>
      <c r="AE101" s="63"/>
      <c r="AF101" s="64"/>
      <c r="AG101" s="62"/>
      <c r="AH101" s="63"/>
      <c r="AI101" s="63"/>
      <c r="AJ101" s="63"/>
      <c r="AK101" s="64"/>
      <c r="AL101" s="62"/>
      <c r="AM101" s="63"/>
      <c r="AN101" s="63"/>
      <c r="AO101" s="63"/>
      <c r="AP101" s="64"/>
      <c r="AQ101" s="62"/>
      <c r="AR101" s="63"/>
      <c r="AS101" s="63"/>
      <c r="AT101" s="63"/>
      <c r="AU101" s="64"/>
      <c r="AV101" s="62"/>
      <c r="AW101" s="63"/>
      <c r="AX101" s="63"/>
      <c r="AY101" s="63"/>
      <c r="AZ101" s="64"/>
      <c r="BA101" s="62"/>
      <c r="BB101" s="63"/>
      <c r="BC101" s="63"/>
      <c r="BD101" s="63"/>
      <c r="BE101" s="64"/>
      <c r="BF101" s="62"/>
      <c r="BG101" s="63"/>
      <c r="BH101" s="63"/>
      <c r="BI101" s="63"/>
      <c r="BJ101" s="64"/>
      <c r="BK101" s="65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63" ht="4.5" customHeight="1">
      <c r="A102" s="11"/>
      <c r="B102" s="18"/>
      <c r="C102" s="123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5"/>
    </row>
    <row r="103" spans="1:63" ht="12.75">
      <c r="A103" s="11" t="s">
        <v>22</v>
      </c>
      <c r="B103" s="17" t="s">
        <v>23</v>
      </c>
      <c r="C103" s="123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5"/>
    </row>
    <row r="104" spans="1:63" ht="12.75">
      <c r="A104" s="11" t="s">
        <v>72</v>
      </c>
      <c r="B104" s="18" t="s">
        <v>24</v>
      </c>
      <c r="C104" s="123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5"/>
    </row>
    <row r="105" spans="1:63" ht="12.75">
      <c r="A105" s="11"/>
      <c r="B105" s="24" t="s">
        <v>115</v>
      </c>
      <c r="C105" s="73">
        <v>0</v>
      </c>
      <c r="D105" s="53">
        <v>62.857336594</v>
      </c>
      <c r="E105" s="45">
        <v>0</v>
      </c>
      <c r="F105" s="45">
        <v>0</v>
      </c>
      <c r="G105" s="54">
        <v>0</v>
      </c>
      <c r="H105" s="73">
        <v>1.9339765230000001</v>
      </c>
      <c r="I105" s="45">
        <v>1.228503152</v>
      </c>
      <c r="J105" s="45">
        <v>0</v>
      </c>
      <c r="K105" s="45">
        <v>0</v>
      </c>
      <c r="L105" s="54">
        <v>12.947998353000001</v>
      </c>
      <c r="M105" s="73">
        <v>0</v>
      </c>
      <c r="N105" s="53">
        <v>0</v>
      </c>
      <c r="O105" s="45">
        <v>0</v>
      </c>
      <c r="P105" s="45">
        <v>0</v>
      </c>
      <c r="Q105" s="54">
        <v>0</v>
      </c>
      <c r="R105" s="73">
        <v>0.45267734299999995</v>
      </c>
      <c r="S105" s="45">
        <v>0</v>
      </c>
      <c r="T105" s="45">
        <v>0</v>
      </c>
      <c r="U105" s="45">
        <v>0</v>
      </c>
      <c r="V105" s="54">
        <v>7.894820606000001</v>
      </c>
      <c r="W105" s="73">
        <v>0</v>
      </c>
      <c r="X105" s="45">
        <v>0</v>
      </c>
      <c r="Y105" s="45">
        <v>0</v>
      </c>
      <c r="Z105" s="45">
        <v>0</v>
      </c>
      <c r="AA105" s="54">
        <v>0</v>
      </c>
      <c r="AB105" s="73">
        <v>0</v>
      </c>
      <c r="AC105" s="45">
        <v>0</v>
      </c>
      <c r="AD105" s="45">
        <v>0</v>
      </c>
      <c r="AE105" s="45">
        <v>0</v>
      </c>
      <c r="AF105" s="54">
        <v>0</v>
      </c>
      <c r="AG105" s="73">
        <v>0</v>
      </c>
      <c r="AH105" s="45">
        <v>0</v>
      </c>
      <c r="AI105" s="45">
        <v>0</v>
      </c>
      <c r="AJ105" s="45">
        <v>0</v>
      </c>
      <c r="AK105" s="54">
        <v>0</v>
      </c>
      <c r="AL105" s="73">
        <v>0.000118924</v>
      </c>
      <c r="AM105" s="45">
        <v>0</v>
      </c>
      <c r="AN105" s="45">
        <v>0</v>
      </c>
      <c r="AO105" s="45">
        <v>0</v>
      </c>
      <c r="AP105" s="54">
        <v>0</v>
      </c>
      <c r="AQ105" s="73">
        <v>0</v>
      </c>
      <c r="AR105" s="53">
        <v>0</v>
      </c>
      <c r="AS105" s="45">
        <v>0</v>
      </c>
      <c r="AT105" s="45">
        <v>0</v>
      </c>
      <c r="AU105" s="54">
        <v>0</v>
      </c>
      <c r="AV105" s="73">
        <v>7.394765874</v>
      </c>
      <c r="AW105" s="45">
        <v>37.430850305</v>
      </c>
      <c r="AX105" s="45">
        <v>0</v>
      </c>
      <c r="AY105" s="45">
        <v>0</v>
      </c>
      <c r="AZ105" s="54">
        <v>28.721378571</v>
      </c>
      <c r="BA105" s="73">
        <v>0</v>
      </c>
      <c r="BB105" s="53">
        <v>0</v>
      </c>
      <c r="BC105" s="45">
        <v>0</v>
      </c>
      <c r="BD105" s="45">
        <v>0</v>
      </c>
      <c r="BE105" s="54">
        <v>0</v>
      </c>
      <c r="BF105" s="73">
        <v>1.7762603780000001</v>
      </c>
      <c r="BG105" s="53">
        <v>1.362602435</v>
      </c>
      <c r="BH105" s="45">
        <v>0</v>
      </c>
      <c r="BI105" s="45">
        <v>0</v>
      </c>
      <c r="BJ105" s="54">
        <v>1.7942951770000002</v>
      </c>
      <c r="BK105" s="61">
        <f aca="true" t="shared" si="18" ref="BK105:BK110">SUM(C105:BJ105)</f>
        <v>165.79558423500004</v>
      </c>
    </row>
    <row r="106" spans="1:63" ht="12.75">
      <c r="A106" s="11"/>
      <c r="B106" s="24" t="s">
        <v>116</v>
      </c>
      <c r="C106" s="73">
        <v>0</v>
      </c>
      <c r="D106" s="53">
        <v>0.378833938</v>
      </c>
      <c r="E106" s="45">
        <v>0</v>
      </c>
      <c r="F106" s="45">
        <v>0</v>
      </c>
      <c r="G106" s="54">
        <v>0</v>
      </c>
      <c r="H106" s="73">
        <v>0.441208904</v>
      </c>
      <c r="I106" s="45">
        <v>0</v>
      </c>
      <c r="J106" s="45">
        <v>0</v>
      </c>
      <c r="K106" s="45">
        <v>0</v>
      </c>
      <c r="L106" s="54">
        <v>0.47950917699999995</v>
      </c>
      <c r="M106" s="73">
        <v>0</v>
      </c>
      <c r="N106" s="53">
        <v>0</v>
      </c>
      <c r="O106" s="45">
        <v>0</v>
      </c>
      <c r="P106" s="45">
        <v>0</v>
      </c>
      <c r="Q106" s="54">
        <v>0</v>
      </c>
      <c r="R106" s="73">
        <v>0.15342751100000002</v>
      </c>
      <c r="S106" s="45">
        <v>0</v>
      </c>
      <c r="T106" s="45">
        <v>0</v>
      </c>
      <c r="U106" s="45">
        <v>0</v>
      </c>
      <c r="V106" s="54">
        <v>0.07562319</v>
      </c>
      <c r="W106" s="73">
        <v>0</v>
      </c>
      <c r="X106" s="45">
        <v>0</v>
      </c>
      <c r="Y106" s="45">
        <v>0</v>
      </c>
      <c r="Z106" s="45">
        <v>0</v>
      </c>
      <c r="AA106" s="54">
        <v>0</v>
      </c>
      <c r="AB106" s="73">
        <v>0</v>
      </c>
      <c r="AC106" s="45">
        <v>0</v>
      </c>
      <c r="AD106" s="45">
        <v>0</v>
      </c>
      <c r="AE106" s="45">
        <v>0</v>
      </c>
      <c r="AF106" s="54">
        <v>0</v>
      </c>
      <c r="AG106" s="73">
        <v>0</v>
      </c>
      <c r="AH106" s="45">
        <v>0</v>
      </c>
      <c r="AI106" s="45">
        <v>0</v>
      </c>
      <c r="AJ106" s="45">
        <v>0</v>
      </c>
      <c r="AK106" s="54">
        <v>0</v>
      </c>
      <c r="AL106" s="73">
        <v>0</v>
      </c>
      <c r="AM106" s="45">
        <v>0</v>
      </c>
      <c r="AN106" s="45">
        <v>0</v>
      </c>
      <c r="AO106" s="45">
        <v>0</v>
      </c>
      <c r="AP106" s="54">
        <v>0</v>
      </c>
      <c r="AQ106" s="73">
        <v>0</v>
      </c>
      <c r="AR106" s="53">
        <v>10.970957498</v>
      </c>
      <c r="AS106" s="45">
        <v>0</v>
      </c>
      <c r="AT106" s="45">
        <v>0</v>
      </c>
      <c r="AU106" s="54">
        <v>0</v>
      </c>
      <c r="AV106" s="73">
        <v>3.0988474970000004</v>
      </c>
      <c r="AW106" s="45">
        <v>0.338804038</v>
      </c>
      <c r="AX106" s="45">
        <v>0</v>
      </c>
      <c r="AY106" s="45">
        <v>0</v>
      </c>
      <c r="AZ106" s="54">
        <v>8.536154769</v>
      </c>
      <c r="BA106" s="73">
        <v>0</v>
      </c>
      <c r="BB106" s="53">
        <v>0</v>
      </c>
      <c r="BC106" s="45">
        <v>0</v>
      </c>
      <c r="BD106" s="45">
        <v>0</v>
      </c>
      <c r="BE106" s="54">
        <v>0</v>
      </c>
      <c r="BF106" s="73">
        <v>1.065552109</v>
      </c>
      <c r="BG106" s="53">
        <v>0.010508272</v>
      </c>
      <c r="BH106" s="45">
        <v>0</v>
      </c>
      <c r="BI106" s="45">
        <v>0</v>
      </c>
      <c r="BJ106" s="54">
        <v>0.35439960600000003</v>
      </c>
      <c r="BK106" s="61">
        <f t="shared" si="18"/>
        <v>25.903826508999998</v>
      </c>
    </row>
    <row r="107" spans="1:63" ht="12.75">
      <c r="A107" s="11"/>
      <c r="B107" s="24" t="s">
        <v>117</v>
      </c>
      <c r="C107" s="73">
        <v>0</v>
      </c>
      <c r="D107" s="53">
        <v>0.45148137</v>
      </c>
      <c r="E107" s="45">
        <v>0</v>
      </c>
      <c r="F107" s="45">
        <v>0</v>
      </c>
      <c r="G107" s="54">
        <v>0</v>
      </c>
      <c r="H107" s="73">
        <v>0.671228185</v>
      </c>
      <c r="I107" s="45">
        <v>0</v>
      </c>
      <c r="J107" s="45">
        <v>0</v>
      </c>
      <c r="K107" s="45">
        <v>0</v>
      </c>
      <c r="L107" s="54">
        <v>0.986649993</v>
      </c>
      <c r="M107" s="73">
        <v>0</v>
      </c>
      <c r="N107" s="53">
        <v>0</v>
      </c>
      <c r="O107" s="45">
        <v>0</v>
      </c>
      <c r="P107" s="45">
        <v>0</v>
      </c>
      <c r="Q107" s="54">
        <v>0</v>
      </c>
      <c r="R107" s="73">
        <v>0.26143730299999995</v>
      </c>
      <c r="S107" s="45">
        <v>0.09896417099999999</v>
      </c>
      <c r="T107" s="45">
        <v>0</v>
      </c>
      <c r="U107" s="45">
        <v>0</v>
      </c>
      <c r="V107" s="54">
        <v>0.402148516</v>
      </c>
      <c r="W107" s="73">
        <v>0</v>
      </c>
      <c r="X107" s="45">
        <v>0</v>
      </c>
      <c r="Y107" s="45">
        <v>0</v>
      </c>
      <c r="Z107" s="45">
        <v>0</v>
      </c>
      <c r="AA107" s="54">
        <v>0</v>
      </c>
      <c r="AB107" s="73">
        <v>0</v>
      </c>
      <c r="AC107" s="45">
        <v>0</v>
      </c>
      <c r="AD107" s="45">
        <v>0</v>
      </c>
      <c r="AE107" s="45">
        <v>0</v>
      </c>
      <c r="AF107" s="54">
        <v>0</v>
      </c>
      <c r="AG107" s="73">
        <v>0</v>
      </c>
      <c r="AH107" s="45">
        <v>0</v>
      </c>
      <c r="AI107" s="45">
        <v>0</v>
      </c>
      <c r="AJ107" s="45">
        <v>0</v>
      </c>
      <c r="AK107" s="54">
        <v>0</v>
      </c>
      <c r="AL107" s="73">
        <v>0.0005954020000000001</v>
      </c>
      <c r="AM107" s="45">
        <v>0</v>
      </c>
      <c r="AN107" s="45">
        <v>0</v>
      </c>
      <c r="AO107" s="45">
        <v>0</v>
      </c>
      <c r="AP107" s="54">
        <v>0</v>
      </c>
      <c r="AQ107" s="73">
        <v>0</v>
      </c>
      <c r="AR107" s="53">
        <v>0</v>
      </c>
      <c r="AS107" s="45">
        <v>0</v>
      </c>
      <c r="AT107" s="45">
        <v>0</v>
      </c>
      <c r="AU107" s="54">
        <v>0</v>
      </c>
      <c r="AV107" s="73">
        <v>7.982208029</v>
      </c>
      <c r="AW107" s="45">
        <v>0.642144048</v>
      </c>
      <c r="AX107" s="45">
        <v>0</v>
      </c>
      <c r="AY107" s="45">
        <v>0</v>
      </c>
      <c r="AZ107" s="54">
        <v>5.703815406</v>
      </c>
      <c r="BA107" s="73">
        <v>0</v>
      </c>
      <c r="BB107" s="53">
        <v>0</v>
      </c>
      <c r="BC107" s="45">
        <v>0</v>
      </c>
      <c r="BD107" s="45">
        <v>0</v>
      </c>
      <c r="BE107" s="54">
        <v>0</v>
      </c>
      <c r="BF107" s="73">
        <v>2.368299629</v>
      </c>
      <c r="BG107" s="53">
        <v>0.022701991</v>
      </c>
      <c r="BH107" s="45">
        <v>0</v>
      </c>
      <c r="BI107" s="45">
        <v>0</v>
      </c>
      <c r="BJ107" s="54">
        <v>0.319248321</v>
      </c>
      <c r="BK107" s="61">
        <f t="shared" si="18"/>
        <v>19.910922364</v>
      </c>
    </row>
    <row r="108" spans="1:63" ht="12.75">
      <c r="A108" s="11"/>
      <c r="B108" s="24" t="s">
        <v>118</v>
      </c>
      <c r="C108" s="73">
        <v>0</v>
      </c>
      <c r="D108" s="53">
        <v>0.704994637</v>
      </c>
      <c r="E108" s="45">
        <v>0</v>
      </c>
      <c r="F108" s="45">
        <v>0</v>
      </c>
      <c r="G108" s="54">
        <v>0</v>
      </c>
      <c r="H108" s="73">
        <v>6.003589728</v>
      </c>
      <c r="I108" s="45">
        <v>5.0443927109999995</v>
      </c>
      <c r="J108" s="45">
        <v>0</v>
      </c>
      <c r="K108" s="45">
        <v>0</v>
      </c>
      <c r="L108" s="54">
        <v>29.514723016</v>
      </c>
      <c r="M108" s="73">
        <v>0</v>
      </c>
      <c r="N108" s="53">
        <v>0</v>
      </c>
      <c r="O108" s="45">
        <v>0</v>
      </c>
      <c r="P108" s="45">
        <v>0</v>
      </c>
      <c r="Q108" s="54">
        <v>0</v>
      </c>
      <c r="R108" s="73">
        <v>1.946364169</v>
      </c>
      <c r="S108" s="45">
        <v>0</v>
      </c>
      <c r="T108" s="45">
        <v>0</v>
      </c>
      <c r="U108" s="45">
        <v>0</v>
      </c>
      <c r="V108" s="54">
        <v>0.7575533889999999</v>
      </c>
      <c r="W108" s="73">
        <v>0</v>
      </c>
      <c r="X108" s="45">
        <v>0</v>
      </c>
      <c r="Y108" s="45">
        <v>0</v>
      </c>
      <c r="Z108" s="45">
        <v>0</v>
      </c>
      <c r="AA108" s="54">
        <v>0</v>
      </c>
      <c r="AB108" s="73">
        <v>0.06217896900000001</v>
      </c>
      <c r="AC108" s="45">
        <v>0</v>
      </c>
      <c r="AD108" s="45">
        <v>0</v>
      </c>
      <c r="AE108" s="45">
        <v>0</v>
      </c>
      <c r="AF108" s="54">
        <v>0</v>
      </c>
      <c r="AG108" s="73">
        <v>0</v>
      </c>
      <c r="AH108" s="45">
        <v>0</v>
      </c>
      <c r="AI108" s="45">
        <v>0</v>
      </c>
      <c r="AJ108" s="45">
        <v>0</v>
      </c>
      <c r="AK108" s="54">
        <v>0</v>
      </c>
      <c r="AL108" s="73">
        <v>0.054488811</v>
      </c>
      <c r="AM108" s="45">
        <v>0</v>
      </c>
      <c r="AN108" s="45">
        <v>0</v>
      </c>
      <c r="AO108" s="45">
        <v>0</v>
      </c>
      <c r="AP108" s="54">
        <v>0</v>
      </c>
      <c r="AQ108" s="73">
        <v>0</v>
      </c>
      <c r="AR108" s="53">
        <v>17.733004869</v>
      </c>
      <c r="AS108" s="45">
        <v>0</v>
      </c>
      <c r="AT108" s="45">
        <v>0</v>
      </c>
      <c r="AU108" s="54">
        <v>0</v>
      </c>
      <c r="AV108" s="73">
        <v>76.937870538</v>
      </c>
      <c r="AW108" s="45">
        <v>12.346489862999999</v>
      </c>
      <c r="AX108" s="45">
        <v>0</v>
      </c>
      <c r="AY108" s="45">
        <v>0</v>
      </c>
      <c r="AZ108" s="54">
        <v>124.82758369599999</v>
      </c>
      <c r="BA108" s="73">
        <v>0</v>
      </c>
      <c r="BB108" s="53">
        <v>0</v>
      </c>
      <c r="BC108" s="45">
        <v>0</v>
      </c>
      <c r="BD108" s="45">
        <v>0</v>
      </c>
      <c r="BE108" s="54">
        <v>0</v>
      </c>
      <c r="BF108" s="73">
        <v>24.23946482</v>
      </c>
      <c r="BG108" s="53">
        <v>1.17076007</v>
      </c>
      <c r="BH108" s="45">
        <v>0</v>
      </c>
      <c r="BI108" s="45">
        <v>0</v>
      </c>
      <c r="BJ108" s="54">
        <v>11.168662176999998</v>
      </c>
      <c r="BK108" s="61">
        <f t="shared" si="18"/>
        <v>312.51212146299997</v>
      </c>
    </row>
    <row r="109" spans="1:63" ht="12.75">
      <c r="A109" s="11"/>
      <c r="B109" s="24" t="s">
        <v>119</v>
      </c>
      <c r="C109" s="73">
        <v>0</v>
      </c>
      <c r="D109" s="53">
        <v>6.925073022</v>
      </c>
      <c r="E109" s="45">
        <v>0</v>
      </c>
      <c r="F109" s="45">
        <v>0</v>
      </c>
      <c r="G109" s="54">
        <v>0</v>
      </c>
      <c r="H109" s="73">
        <v>1.025418</v>
      </c>
      <c r="I109" s="45">
        <v>0.000552804</v>
      </c>
      <c r="J109" s="45">
        <v>0</v>
      </c>
      <c r="K109" s="45">
        <v>0</v>
      </c>
      <c r="L109" s="54">
        <v>5.9230344850000005</v>
      </c>
      <c r="M109" s="73">
        <v>0</v>
      </c>
      <c r="N109" s="53">
        <v>0</v>
      </c>
      <c r="O109" s="45">
        <v>0</v>
      </c>
      <c r="P109" s="45">
        <v>0</v>
      </c>
      <c r="Q109" s="54">
        <v>0</v>
      </c>
      <c r="R109" s="73">
        <v>0.591106621</v>
      </c>
      <c r="S109" s="45">
        <v>0</v>
      </c>
      <c r="T109" s="45">
        <v>0</v>
      </c>
      <c r="U109" s="45">
        <v>0</v>
      </c>
      <c r="V109" s="54">
        <v>0.33243340899999996</v>
      </c>
      <c r="W109" s="73">
        <v>0</v>
      </c>
      <c r="X109" s="45">
        <v>0</v>
      </c>
      <c r="Y109" s="45">
        <v>0</v>
      </c>
      <c r="Z109" s="45">
        <v>0</v>
      </c>
      <c r="AA109" s="54">
        <v>0</v>
      </c>
      <c r="AB109" s="73">
        <v>0</v>
      </c>
      <c r="AC109" s="45">
        <v>0</v>
      </c>
      <c r="AD109" s="45">
        <v>0</v>
      </c>
      <c r="AE109" s="45">
        <v>0</v>
      </c>
      <c r="AF109" s="54">
        <v>0</v>
      </c>
      <c r="AG109" s="73">
        <v>0</v>
      </c>
      <c r="AH109" s="45">
        <v>0</v>
      </c>
      <c r="AI109" s="45">
        <v>0</v>
      </c>
      <c r="AJ109" s="45">
        <v>0</v>
      </c>
      <c r="AK109" s="54">
        <v>0</v>
      </c>
      <c r="AL109" s="73">
        <v>0</v>
      </c>
      <c r="AM109" s="45">
        <v>0</v>
      </c>
      <c r="AN109" s="45">
        <v>0</v>
      </c>
      <c r="AO109" s="45">
        <v>0</v>
      </c>
      <c r="AP109" s="54">
        <v>0</v>
      </c>
      <c r="AQ109" s="73">
        <v>0</v>
      </c>
      <c r="AR109" s="53">
        <v>0</v>
      </c>
      <c r="AS109" s="45">
        <v>0</v>
      </c>
      <c r="AT109" s="45">
        <v>0</v>
      </c>
      <c r="AU109" s="54">
        <v>0</v>
      </c>
      <c r="AV109" s="73">
        <v>5.28138304</v>
      </c>
      <c r="AW109" s="45">
        <v>0.018055948999999998</v>
      </c>
      <c r="AX109" s="45">
        <v>0</v>
      </c>
      <c r="AY109" s="45">
        <v>0</v>
      </c>
      <c r="AZ109" s="54">
        <v>6.847431648999999</v>
      </c>
      <c r="BA109" s="73">
        <v>0</v>
      </c>
      <c r="BB109" s="53">
        <v>0</v>
      </c>
      <c r="BC109" s="45">
        <v>0</v>
      </c>
      <c r="BD109" s="45">
        <v>0</v>
      </c>
      <c r="BE109" s="54">
        <v>0</v>
      </c>
      <c r="BF109" s="73">
        <v>2.002168292</v>
      </c>
      <c r="BG109" s="53">
        <v>0.047792798000000004</v>
      </c>
      <c r="BH109" s="45">
        <v>0</v>
      </c>
      <c r="BI109" s="45">
        <v>0</v>
      </c>
      <c r="BJ109" s="54">
        <v>0.175486515</v>
      </c>
      <c r="BK109" s="61">
        <f t="shared" si="18"/>
        <v>29.169936584</v>
      </c>
    </row>
    <row r="110" spans="1:63" ht="12.75">
      <c r="A110" s="11"/>
      <c r="B110" s="24" t="s">
        <v>146</v>
      </c>
      <c r="C110" s="73">
        <v>0</v>
      </c>
      <c r="D110" s="53">
        <v>6.0033215</v>
      </c>
      <c r="E110" s="45">
        <v>0</v>
      </c>
      <c r="F110" s="45">
        <v>0</v>
      </c>
      <c r="G110" s="54">
        <v>0</v>
      </c>
      <c r="H110" s="73">
        <v>0.388089317</v>
      </c>
      <c r="I110" s="45">
        <v>0.528959733</v>
      </c>
      <c r="J110" s="45">
        <v>0</v>
      </c>
      <c r="K110" s="45">
        <v>0</v>
      </c>
      <c r="L110" s="54">
        <v>0.100307348</v>
      </c>
      <c r="M110" s="73">
        <v>0</v>
      </c>
      <c r="N110" s="53">
        <v>0</v>
      </c>
      <c r="O110" s="45">
        <v>0</v>
      </c>
      <c r="P110" s="45">
        <v>0</v>
      </c>
      <c r="Q110" s="54">
        <v>0</v>
      </c>
      <c r="R110" s="73">
        <v>0.078123416</v>
      </c>
      <c r="S110" s="45">
        <v>0</v>
      </c>
      <c r="T110" s="45">
        <v>0</v>
      </c>
      <c r="U110" s="45">
        <v>0</v>
      </c>
      <c r="V110" s="54">
        <v>0.11591983899999998</v>
      </c>
      <c r="W110" s="73">
        <v>0</v>
      </c>
      <c r="X110" s="45">
        <v>0</v>
      </c>
      <c r="Y110" s="45">
        <v>0</v>
      </c>
      <c r="Z110" s="45">
        <v>0</v>
      </c>
      <c r="AA110" s="54">
        <v>0</v>
      </c>
      <c r="AB110" s="73">
        <v>0</v>
      </c>
      <c r="AC110" s="45">
        <v>0</v>
      </c>
      <c r="AD110" s="45">
        <v>0</v>
      </c>
      <c r="AE110" s="45">
        <v>0</v>
      </c>
      <c r="AF110" s="54">
        <v>0</v>
      </c>
      <c r="AG110" s="73">
        <v>0</v>
      </c>
      <c r="AH110" s="45">
        <v>0</v>
      </c>
      <c r="AI110" s="45">
        <v>0</v>
      </c>
      <c r="AJ110" s="45">
        <v>0</v>
      </c>
      <c r="AK110" s="54">
        <v>0</v>
      </c>
      <c r="AL110" s="73">
        <v>0</v>
      </c>
      <c r="AM110" s="45">
        <v>0</v>
      </c>
      <c r="AN110" s="45">
        <v>0</v>
      </c>
      <c r="AO110" s="45">
        <v>0</v>
      </c>
      <c r="AP110" s="54">
        <v>0</v>
      </c>
      <c r="AQ110" s="73">
        <v>0</v>
      </c>
      <c r="AR110" s="53">
        <v>0</v>
      </c>
      <c r="AS110" s="45">
        <v>0</v>
      </c>
      <c r="AT110" s="45">
        <v>0</v>
      </c>
      <c r="AU110" s="54">
        <v>0</v>
      </c>
      <c r="AV110" s="73">
        <v>4.817706114</v>
      </c>
      <c r="AW110" s="45">
        <v>1.741988717</v>
      </c>
      <c r="AX110" s="45">
        <v>0</v>
      </c>
      <c r="AY110" s="45">
        <v>0</v>
      </c>
      <c r="AZ110" s="54">
        <v>25.17241936</v>
      </c>
      <c r="BA110" s="73">
        <v>0</v>
      </c>
      <c r="BB110" s="53">
        <v>0</v>
      </c>
      <c r="BC110" s="45">
        <v>0</v>
      </c>
      <c r="BD110" s="45">
        <v>0</v>
      </c>
      <c r="BE110" s="54">
        <v>0</v>
      </c>
      <c r="BF110" s="73">
        <v>0.631572258</v>
      </c>
      <c r="BG110" s="53">
        <v>0</v>
      </c>
      <c r="BH110" s="45">
        <v>0</v>
      </c>
      <c r="BI110" s="45">
        <v>0</v>
      </c>
      <c r="BJ110" s="54">
        <v>0.368182594</v>
      </c>
      <c r="BK110" s="61">
        <f t="shared" si="18"/>
        <v>39.946590195999995</v>
      </c>
    </row>
    <row r="111" spans="1:63" ht="12.75">
      <c r="A111" s="36"/>
      <c r="B111" s="38" t="s">
        <v>79</v>
      </c>
      <c r="C111" s="81">
        <f>SUM(C105:C110)</f>
        <v>0</v>
      </c>
      <c r="D111" s="81">
        <f>SUM(D105:D110)</f>
        <v>77.32104106100002</v>
      </c>
      <c r="E111" s="81">
        <f aca="true" t="shared" si="19" ref="E111:BI111">SUM(E105:E110)</f>
        <v>0</v>
      </c>
      <c r="F111" s="81">
        <f t="shared" si="19"/>
        <v>0</v>
      </c>
      <c r="G111" s="81">
        <f t="shared" si="19"/>
        <v>0</v>
      </c>
      <c r="H111" s="81">
        <f t="shared" si="19"/>
        <v>10.463510657</v>
      </c>
      <c r="I111" s="81">
        <f t="shared" si="19"/>
        <v>6.802408399999999</v>
      </c>
      <c r="J111" s="81">
        <f t="shared" si="19"/>
        <v>0</v>
      </c>
      <c r="K111" s="81">
        <f t="shared" si="19"/>
        <v>0</v>
      </c>
      <c r="L111" s="81">
        <f t="shared" si="19"/>
        <v>49.95222237200001</v>
      </c>
      <c r="M111" s="81">
        <f t="shared" si="19"/>
        <v>0</v>
      </c>
      <c r="N111" s="81">
        <f t="shared" si="19"/>
        <v>0</v>
      </c>
      <c r="O111" s="81">
        <f t="shared" si="19"/>
        <v>0</v>
      </c>
      <c r="P111" s="81">
        <f t="shared" si="19"/>
        <v>0</v>
      </c>
      <c r="Q111" s="81">
        <f t="shared" si="19"/>
        <v>0</v>
      </c>
      <c r="R111" s="81">
        <f t="shared" si="19"/>
        <v>3.4831363629999994</v>
      </c>
      <c r="S111" s="81">
        <f t="shared" si="19"/>
        <v>0.09896417099999999</v>
      </c>
      <c r="T111" s="81">
        <f t="shared" si="19"/>
        <v>0</v>
      </c>
      <c r="U111" s="81">
        <f t="shared" si="19"/>
        <v>0</v>
      </c>
      <c r="V111" s="81">
        <f t="shared" si="19"/>
        <v>9.578498949</v>
      </c>
      <c r="W111" s="81">
        <f t="shared" si="19"/>
        <v>0</v>
      </c>
      <c r="X111" s="81">
        <f t="shared" si="19"/>
        <v>0</v>
      </c>
      <c r="Y111" s="81">
        <f t="shared" si="19"/>
        <v>0</v>
      </c>
      <c r="Z111" s="81">
        <f t="shared" si="19"/>
        <v>0</v>
      </c>
      <c r="AA111" s="81">
        <f t="shared" si="19"/>
        <v>0</v>
      </c>
      <c r="AB111" s="81">
        <f t="shared" si="19"/>
        <v>0.06217896900000001</v>
      </c>
      <c r="AC111" s="81">
        <f t="shared" si="19"/>
        <v>0</v>
      </c>
      <c r="AD111" s="81">
        <f t="shared" si="19"/>
        <v>0</v>
      </c>
      <c r="AE111" s="81">
        <f t="shared" si="19"/>
        <v>0</v>
      </c>
      <c r="AF111" s="81">
        <f t="shared" si="19"/>
        <v>0</v>
      </c>
      <c r="AG111" s="81">
        <f t="shared" si="19"/>
        <v>0</v>
      </c>
      <c r="AH111" s="81">
        <f t="shared" si="19"/>
        <v>0</v>
      </c>
      <c r="AI111" s="81">
        <f t="shared" si="19"/>
        <v>0</v>
      </c>
      <c r="AJ111" s="81">
        <f t="shared" si="19"/>
        <v>0</v>
      </c>
      <c r="AK111" s="81">
        <f t="shared" si="19"/>
        <v>0</v>
      </c>
      <c r="AL111" s="81">
        <f t="shared" si="19"/>
        <v>0.055203137</v>
      </c>
      <c r="AM111" s="81">
        <f t="shared" si="19"/>
        <v>0</v>
      </c>
      <c r="AN111" s="81">
        <f t="shared" si="19"/>
        <v>0</v>
      </c>
      <c r="AO111" s="81">
        <f t="shared" si="19"/>
        <v>0</v>
      </c>
      <c r="AP111" s="81">
        <f t="shared" si="19"/>
        <v>0</v>
      </c>
      <c r="AQ111" s="81">
        <f t="shared" si="19"/>
        <v>0</v>
      </c>
      <c r="AR111" s="81">
        <f t="shared" si="19"/>
        <v>28.703962367</v>
      </c>
      <c r="AS111" s="81">
        <f t="shared" si="19"/>
        <v>0</v>
      </c>
      <c r="AT111" s="81">
        <f t="shared" si="19"/>
        <v>0</v>
      </c>
      <c r="AU111" s="81">
        <f t="shared" si="19"/>
        <v>0</v>
      </c>
      <c r="AV111" s="81">
        <f t="shared" si="19"/>
        <v>105.512781092</v>
      </c>
      <c r="AW111" s="81">
        <f t="shared" si="19"/>
        <v>52.51833291999999</v>
      </c>
      <c r="AX111" s="81">
        <f t="shared" si="19"/>
        <v>0</v>
      </c>
      <c r="AY111" s="81">
        <f t="shared" si="19"/>
        <v>0</v>
      </c>
      <c r="AZ111" s="81">
        <f t="shared" si="19"/>
        <v>199.80878345099995</v>
      </c>
      <c r="BA111" s="81">
        <f t="shared" si="19"/>
        <v>0</v>
      </c>
      <c r="BB111" s="81">
        <f t="shared" si="19"/>
        <v>0</v>
      </c>
      <c r="BC111" s="81">
        <f t="shared" si="19"/>
        <v>0</v>
      </c>
      <c r="BD111" s="81">
        <f t="shared" si="19"/>
        <v>0</v>
      </c>
      <c r="BE111" s="81">
        <f t="shared" si="19"/>
        <v>0</v>
      </c>
      <c r="BF111" s="81">
        <f t="shared" si="19"/>
        <v>32.083317486</v>
      </c>
      <c r="BG111" s="81">
        <f t="shared" si="19"/>
        <v>2.614365566</v>
      </c>
      <c r="BH111" s="81">
        <f t="shared" si="19"/>
        <v>0</v>
      </c>
      <c r="BI111" s="81">
        <f t="shared" si="19"/>
        <v>0</v>
      </c>
      <c r="BJ111" s="81">
        <f>SUM(BJ105:BJ110)</f>
        <v>14.180274389999997</v>
      </c>
      <c r="BK111" s="99">
        <f>SUM(BK105:BK110)</f>
        <v>593.2389813509999</v>
      </c>
    </row>
    <row r="112" spans="1:63" ht="4.5" customHeight="1">
      <c r="A112" s="11"/>
      <c r="B112" s="21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5"/>
    </row>
    <row r="113" spans="1:65" ht="12.75">
      <c r="A113" s="36"/>
      <c r="B113" s="83" t="s">
        <v>93</v>
      </c>
      <c r="C113" s="84">
        <f aca="true" t="shared" si="20" ref="C113:AH113">+C111++C92+C87+C67</f>
        <v>0</v>
      </c>
      <c r="D113" s="70">
        <f t="shared" si="20"/>
        <v>3292.139045384</v>
      </c>
      <c r="E113" s="70">
        <f t="shared" si="20"/>
        <v>0</v>
      </c>
      <c r="F113" s="70">
        <f t="shared" si="20"/>
        <v>0</v>
      </c>
      <c r="G113" s="85">
        <f t="shared" si="20"/>
        <v>0</v>
      </c>
      <c r="H113" s="84">
        <f t="shared" si="20"/>
        <v>978.650460931</v>
      </c>
      <c r="I113" s="70">
        <f t="shared" si="20"/>
        <v>16586.736420533</v>
      </c>
      <c r="J113" s="70">
        <f t="shared" si="20"/>
        <v>1022.5839271149802</v>
      </c>
      <c r="K113" s="70">
        <f t="shared" si="20"/>
        <v>4.561551881000001</v>
      </c>
      <c r="L113" s="85">
        <f t="shared" si="20"/>
        <v>3279.8025131759996</v>
      </c>
      <c r="M113" s="84">
        <f t="shared" si="20"/>
        <v>0</v>
      </c>
      <c r="N113" s="70">
        <f t="shared" si="20"/>
        <v>0</v>
      </c>
      <c r="O113" s="70">
        <f t="shared" si="20"/>
        <v>0</v>
      </c>
      <c r="P113" s="70">
        <f t="shared" si="20"/>
        <v>0</v>
      </c>
      <c r="Q113" s="85">
        <f t="shared" si="20"/>
        <v>0</v>
      </c>
      <c r="R113" s="84">
        <f t="shared" si="20"/>
        <v>420.299889732</v>
      </c>
      <c r="S113" s="70">
        <f t="shared" si="20"/>
        <v>357.199561626</v>
      </c>
      <c r="T113" s="70">
        <f t="shared" si="20"/>
        <v>128.980734775</v>
      </c>
      <c r="U113" s="70">
        <f t="shared" si="20"/>
        <v>0</v>
      </c>
      <c r="V113" s="85">
        <f t="shared" si="20"/>
        <v>276.87424179</v>
      </c>
      <c r="W113" s="84">
        <f t="shared" si="20"/>
        <v>0</v>
      </c>
      <c r="X113" s="70">
        <f t="shared" si="20"/>
        <v>0</v>
      </c>
      <c r="Y113" s="70">
        <f t="shared" si="20"/>
        <v>0</v>
      </c>
      <c r="Z113" s="70">
        <f t="shared" si="20"/>
        <v>0</v>
      </c>
      <c r="AA113" s="85">
        <f t="shared" si="20"/>
        <v>0</v>
      </c>
      <c r="AB113" s="84">
        <f t="shared" si="20"/>
        <v>4.902746650000001</v>
      </c>
      <c r="AC113" s="70">
        <f t="shared" si="20"/>
        <v>9.104393124</v>
      </c>
      <c r="AD113" s="70">
        <f t="shared" si="20"/>
        <v>0</v>
      </c>
      <c r="AE113" s="70">
        <f t="shared" si="20"/>
        <v>0</v>
      </c>
      <c r="AF113" s="85">
        <f t="shared" si="20"/>
        <v>0.41141182200000004</v>
      </c>
      <c r="AG113" s="84">
        <f t="shared" si="20"/>
        <v>0</v>
      </c>
      <c r="AH113" s="70">
        <f t="shared" si="20"/>
        <v>0</v>
      </c>
      <c r="AI113" s="70">
        <f aca="true" t="shared" si="21" ref="AI113:BJ113">+AI111++AI92+AI87+AI67</f>
        <v>0</v>
      </c>
      <c r="AJ113" s="70">
        <f t="shared" si="21"/>
        <v>0</v>
      </c>
      <c r="AK113" s="85">
        <f t="shared" si="21"/>
        <v>0</v>
      </c>
      <c r="AL113" s="84">
        <f t="shared" si="21"/>
        <v>3.8873902949999994</v>
      </c>
      <c r="AM113" s="70">
        <f t="shared" si="21"/>
        <v>0.635653013</v>
      </c>
      <c r="AN113" s="70">
        <f t="shared" si="21"/>
        <v>0</v>
      </c>
      <c r="AO113" s="70">
        <f t="shared" si="21"/>
        <v>0</v>
      </c>
      <c r="AP113" s="85">
        <f t="shared" si="21"/>
        <v>0.6103822139999999</v>
      </c>
      <c r="AQ113" s="84">
        <f t="shared" si="21"/>
        <v>0</v>
      </c>
      <c r="AR113" s="70">
        <f t="shared" si="21"/>
        <v>168.504926904</v>
      </c>
      <c r="AS113" s="70">
        <f t="shared" si="21"/>
        <v>0</v>
      </c>
      <c r="AT113" s="70">
        <f t="shared" si="21"/>
        <v>0</v>
      </c>
      <c r="AU113" s="85">
        <f t="shared" si="21"/>
        <v>0</v>
      </c>
      <c r="AV113" s="52">
        <f t="shared" si="21"/>
        <v>10863.864961678999</v>
      </c>
      <c r="AW113" s="70">
        <f t="shared" si="21"/>
        <v>9200.623743368002</v>
      </c>
      <c r="AX113" s="70">
        <f t="shared" si="21"/>
        <v>107.40831801700001</v>
      </c>
      <c r="AY113" s="70">
        <f t="shared" si="21"/>
        <v>0</v>
      </c>
      <c r="AZ113" s="87">
        <f t="shared" si="21"/>
        <v>14579.984601553002</v>
      </c>
      <c r="BA113" s="84">
        <f t="shared" si="21"/>
        <v>0</v>
      </c>
      <c r="BB113" s="70">
        <f t="shared" si="21"/>
        <v>0</v>
      </c>
      <c r="BC113" s="70">
        <f t="shared" si="21"/>
        <v>0</v>
      </c>
      <c r="BD113" s="70">
        <f t="shared" si="21"/>
        <v>0</v>
      </c>
      <c r="BE113" s="85">
        <f t="shared" si="21"/>
        <v>0</v>
      </c>
      <c r="BF113" s="84">
        <f t="shared" si="21"/>
        <v>4665.5714132759995</v>
      </c>
      <c r="BG113" s="70">
        <f t="shared" si="21"/>
        <v>837.733648683</v>
      </c>
      <c r="BH113" s="70">
        <f t="shared" si="21"/>
        <v>72.479673272</v>
      </c>
      <c r="BI113" s="70">
        <f t="shared" si="21"/>
        <v>0</v>
      </c>
      <c r="BJ113" s="85">
        <f t="shared" si="21"/>
        <v>2400.6288166820004</v>
      </c>
      <c r="BK113" s="97">
        <f>+BK111+BK92+BK87+BK67</f>
        <v>69264.18042749498</v>
      </c>
      <c r="BM113" s="106"/>
    </row>
    <row r="114" spans="1:63" ht="4.5" customHeight="1">
      <c r="A114" s="11"/>
      <c r="B114" s="22"/>
      <c r="C114" s="147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24"/>
      <c r="BK114" s="148"/>
    </row>
    <row r="115" spans="1:63" ht="14.25" customHeight="1">
      <c r="A115" s="11" t="s">
        <v>5</v>
      </c>
      <c r="B115" s="23" t="s">
        <v>26</v>
      </c>
      <c r="C115" s="147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48"/>
    </row>
    <row r="116" spans="1:63" ht="14.25" customHeight="1">
      <c r="A116" s="32"/>
      <c r="B116" s="28" t="s">
        <v>120</v>
      </c>
      <c r="C116" s="73">
        <v>0</v>
      </c>
      <c r="D116" s="53">
        <v>10.570861276</v>
      </c>
      <c r="E116" s="45">
        <v>0</v>
      </c>
      <c r="F116" s="45">
        <v>0</v>
      </c>
      <c r="G116" s="54">
        <v>0</v>
      </c>
      <c r="H116" s="73">
        <v>3.337170954</v>
      </c>
      <c r="I116" s="45">
        <v>3.4617710190000004</v>
      </c>
      <c r="J116" s="45">
        <v>0</v>
      </c>
      <c r="K116" s="45">
        <v>0</v>
      </c>
      <c r="L116" s="54">
        <v>17.058983226000002</v>
      </c>
      <c r="M116" s="73">
        <v>0</v>
      </c>
      <c r="N116" s="53">
        <v>0</v>
      </c>
      <c r="O116" s="45">
        <v>0</v>
      </c>
      <c r="P116" s="45">
        <v>0</v>
      </c>
      <c r="Q116" s="54">
        <v>0</v>
      </c>
      <c r="R116" s="73">
        <v>2.0336144849999997</v>
      </c>
      <c r="S116" s="45">
        <v>1.273852447</v>
      </c>
      <c r="T116" s="45">
        <v>0</v>
      </c>
      <c r="U116" s="45">
        <v>0</v>
      </c>
      <c r="V116" s="54">
        <v>4.0063702</v>
      </c>
      <c r="W116" s="73">
        <v>0</v>
      </c>
      <c r="X116" s="45">
        <v>0</v>
      </c>
      <c r="Y116" s="45">
        <v>0</v>
      </c>
      <c r="Z116" s="45">
        <v>0</v>
      </c>
      <c r="AA116" s="54">
        <v>0</v>
      </c>
      <c r="AB116" s="73">
        <v>0.0009195049999999999</v>
      </c>
      <c r="AC116" s="45">
        <v>0</v>
      </c>
      <c r="AD116" s="45">
        <v>0</v>
      </c>
      <c r="AE116" s="45">
        <v>0</v>
      </c>
      <c r="AF116" s="54">
        <v>0</v>
      </c>
      <c r="AG116" s="73">
        <v>0</v>
      </c>
      <c r="AH116" s="45">
        <v>0</v>
      </c>
      <c r="AI116" s="45">
        <v>0</v>
      </c>
      <c r="AJ116" s="45">
        <v>0</v>
      </c>
      <c r="AK116" s="54">
        <v>0</v>
      </c>
      <c r="AL116" s="73">
        <v>0.004431145</v>
      </c>
      <c r="AM116" s="45">
        <v>0</v>
      </c>
      <c r="AN116" s="45">
        <v>0</v>
      </c>
      <c r="AO116" s="45">
        <v>0</v>
      </c>
      <c r="AP116" s="54">
        <v>0</v>
      </c>
      <c r="AQ116" s="73">
        <v>0</v>
      </c>
      <c r="AR116" s="53">
        <v>0</v>
      </c>
      <c r="AS116" s="45">
        <v>0</v>
      </c>
      <c r="AT116" s="45">
        <v>0</v>
      </c>
      <c r="AU116" s="54">
        <v>0</v>
      </c>
      <c r="AV116" s="73">
        <v>161.445289631</v>
      </c>
      <c r="AW116" s="45">
        <v>146.17182333699998</v>
      </c>
      <c r="AX116" s="45">
        <v>0</v>
      </c>
      <c r="AY116" s="45">
        <v>0</v>
      </c>
      <c r="AZ116" s="54">
        <v>456.60068470999994</v>
      </c>
      <c r="BA116" s="43">
        <v>0</v>
      </c>
      <c r="BB116" s="44">
        <v>0</v>
      </c>
      <c r="BC116" s="43">
        <v>0</v>
      </c>
      <c r="BD116" s="43">
        <v>0</v>
      </c>
      <c r="BE116" s="48">
        <v>0</v>
      </c>
      <c r="BF116" s="43">
        <v>64.646793212</v>
      </c>
      <c r="BG116" s="44">
        <v>32.304757418</v>
      </c>
      <c r="BH116" s="43">
        <v>0</v>
      </c>
      <c r="BI116" s="43">
        <v>0</v>
      </c>
      <c r="BJ116" s="48">
        <v>104.17363472</v>
      </c>
      <c r="BK116" s="100">
        <f>SUM(C116:BJ116)</f>
        <v>1007.0909572850001</v>
      </c>
    </row>
    <row r="117" spans="1:63" ht="13.5" thickBot="1">
      <c r="A117" s="40"/>
      <c r="B117" s="86" t="s">
        <v>79</v>
      </c>
      <c r="C117" s="50">
        <f>SUM(C116)</f>
        <v>0</v>
      </c>
      <c r="D117" s="71">
        <f aca="true" t="shared" si="22" ref="D117:BK117">SUM(D116)</f>
        <v>10.570861276</v>
      </c>
      <c r="E117" s="71">
        <f t="shared" si="22"/>
        <v>0</v>
      </c>
      <c r="F117" s="71">
        <f t="shared" si="22"/>
        <v>0</v>
      </c>
      <c r="G117" s="69">
        <f t="shared" si="22"/>
        <v>0</v>
      </c>
      <c r="H117" s="50">
        <f t="shared" si="22"/>
        <v>3.337170954</v>
      </c>
      <c r="I117" s="71">
        <f t="shared" si="22"/>
        <v>3.4617710190000004</v>
      </c>
      <c r="J117" s="71">
        <f t="shared" si="22"/>
        <v>0</v>
      </c>
      <c r="K117" s="71">
        <f t="shared" si="22"/>
        <v>0</v>
      </c>
      <c r="L117" s="69">
        <f t="shared" si="22"/>
        <v>17.058983226000002</v>
      </c>
      <c r="M117" s="50">
        <f t="shared" si="22"/>
        <v>0</v>
      </c>
      <c r="N117" s="71">
        <f t="shared" si="22"/>
        <v>0</v>
      </c>
      <c r="O117" s="71">
        <f t="shared" si="22"/>
        <v>0</v>
      </c>
      <c r="P117" s="71">
        <f t="shared" si="22"/>
        <v>0</v>
      </c>
      <c r="Q117" s="69">
        <f t="shared" si="22"/>
        <v>0</v>
      </c>
      <c r="R117" s="50">
        <f t="shared" si="22"/>
        <v>2.0336144849999997</v>
      </c>
      <c r="S117" s="71">
        <f t="shared" si="22"/>
        <v>1.273852447</v>
      </c>
      <c r="T117" s="71">
        <f t="shared" si="22"/>
        <v>0</v>
      </c>
      <c r="U117" s="71">
        <f t="shared" si="22"/>
        <v>0</v>
      </c>
      <c r="V117" s="69">
        <f t="shared" si="22"/>
        <v>4.0063702</v>
      </c>
      <c r="W117" s="50">
        <f t="shared" si="22"/>
        <v>0</v>
      </c>
      <c r="X117" s="71">
        <f t="shared" si="22"/>
        <v>0</v>
      </c>
      <c r="Y117" s="71">
        <f t="shared" si="22"/>
        <v>0</v>
      </c>
      <c r="Z117" s="71">
        <f t="shared" si="22"/>
        <v>0</v>
      </c>
      <c r="AA117" s="69">
        <f t="shared" si="22"/>
        <v>0</v>
      </c>
      <c r="AB117" s="50">
        <f t="shared" si="22"/>
        <v>0.0009195049999999999</v>
      </c>
      <c r="AC117" s="71">
        <f t="shared" si="22"/>
        <v>0</v>
      </c>
      <c r="AD117" s="71">
        <f t="shared" si="22"/>
        <v>0</v>
      </c>
      <c r="AE117" s="71">
        <f t="shared" si="22"/>
        <v>0</v>
      </c>
      <c r="AF117" s="69">
        <f t="shared" si="22"/>
        <v>0</v>
      </c>
      <c r="AG117" s="50">
        <f t="shared" si="22"/>
        <v>0</v>
      </c>
      <c r="AH117" s="71">
        <f t="shared" si="22"/>
        <v>0</v>
      </c>
      <c r="AI117" s="71">
        <f t="shared" si="22"/>
        <v>0</v>
      </c>
      <c r="AJ117" s="71">
        <f t="shared" si="22"/>
        <v>0</v>
      </c>
      <c r="AK117" s="69">
        <f t="shared" si="22"/>
        <v>0</v>
      </c>
      <c r="AL117" s="50">
        <f t="shared" si="22"/>
        <v>0.004431145</v>
      </c>
      <c r="AM117" s="71">
        <f t="shared" si="22"/>
        <v>0</v>
      </c>
      <c r="AN117" s="71">
        <f t="shared" si="22"/>
        <v>0</v>
      </c>
      <c r="AO117" s="71">
        <f t="shared" si="22"/>
        <v>0</v>
      </c>
      <c r="AP117" s="69">
        <f t="shared" si="22"/>
        <v>0</v>
      </c>
      <c r="AQ117" s="50">
        <f t="shared" si="22"/>
        <v>0</v>
      </c>
      <c r="AR117" s="71">
        <f t="shared" si="22"/>
        <v>0</v>
      </c>
      <c r="AS117" s="71">
        <f t="shared" si="22"/>
        <v>0</v>
      </c>
      <c r="AT117" s="71">
        <f t="shared" si="22"/>
        <v>0</v>
      </c>
      <c r="AU117" s="69">
        <f t="shared" si="22"/>
        <v>0</v>
      </c>
      <c r="AV117" s="50">
        <f t="shared" si="22"/>
        <v>161.445289631</v>
      </c>
      <c r="AW117" s="71">
        <f t="shared" si="22"/>
        <v>146.17182333699998</v>
      </c>
      <c r="AX117" s="71">
        <f t="shared" si="22"/>
        <v>0</v>
      </c>
      <c r="AY117" s="71">
        <f t="shared" si="22"/>
        <v>0</v>
      </c>
      <c r="AZ117" s="69">
        <f t="shared" si="22"/>
        <v>456.60068470999994</v>
      </c>
      <c r="BA117" s="51">
        <f t="shared" si="22"/>
        <v>0</v>
      </c>
      <c r="BB117" s="71">
        <f t="shared" si="22"/>
        <v>0</v>
      </c>
      <c r="BC117" s="71">
        <f t="shared" si="22"/>
        <v>0</v>
      </c>
      <c r="BD117" s="71">
        <f t="shared" si="22"/>
        <v>0</v>
      </c>
      <c r="BE117" s="88">
        <f t="shared" si="22"/>
        <v>0</v>
      </c>
      <c r="BF117" s="50">
        <f t="shared" si="22"/>
        <v>64.646793212</v>
      </c>
      <c r="BG117" s="71">
        <f t="shared" si="22"/>
        <v>32.304757418</v>
      </c>
      <c r="BH117" s="71">
        <f t="shared" si="22"/>
        <v>0</v>
      </c>
      <c r="BI117" s="71">
        <f t="shared" si="22"/>
        <v>0</v>
      </c>
      <c r="BJ117" s="69">
        <f t="shared" si="22"/>
        <v>104.17363472</v>
      </c>
      <c r="BK117" s="101">
        <f t="shared" si="22"/>
        <v>1007.0909572850001</v>
      </c>
    </row>
    <row r="118" spans="1:63" ht="6" customHeight="1">
      <c r="A118" s="4"/>
      <c r="B118" s="16"/>
      <c r="C118" s="27"/>
      <c r="D118" s="34"/>
      <c r="E118" s="27"/>
      <c r="F118" s="27"/>
      <c r="G118" s="27"/>
      <c r="H118" s="27"/>
      <c r="I118" s="27"/>
      <c r="J118" s="27"/>
      <c r="K118" s="27"/>
      <c r="L118" s="27"/>
      <c r="M118" s="27"/>
      <c r="N118" s="34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34"/>
      <c r="AS118" s="27"/>
      <c r="AT118" s="27"/>
      <c r="AU118" s="27"/>
      <c r="AV118" s="27"/>
      <c r="AW118" s="27"/>
      <c r="AX118" s="27"/>
      <c r="AY118" s="27"/>
      <c r="AZ118" s="27"/>
      <c r="BA118" s="27"/>
      <c r="BB118" s="34"/>
      <c r="BC118" s="27"/>
      <c r="BD118" s="27"/>
      <c r="BE118" s="27"/>
      <c r="BF118" s="27"/>
      <c r="BG118" s="34"/>
      <c r="BH118" s="27"/>
      <c r="BI118" s="27"/>
      <c r="BJ118" s="27"/>
      <c r="BK118" s="30"/>
    </row>
    <row r="119" spans="1:63" ht="12.75">
      <c r="A119" s="4"/>
      <c r="B119" s="4" t="s">
        <v>121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41" t="s">
        <v>122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30"/>
    </row>
    <row r="120" spans="1:63" ht="12.75">
      <c r="A120" s="4"/>
      <c r="B120" s="4" t="s">
        <v>123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42" t="s">
        <v>124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30"/>
    </row>
    <row r="121" spans="3:63" ht="12.75">
      <c r="C121" s="27"/>
      <c r="D121" s="27"/>
      <c r="E121" s="27"/>
      <c r="F121" s="27"/>
      <c r="G121" s="27"/>
      <c r="H121" s="27"/>
      <c r="I121" s="27"/>
      <c r="J121" s="27"/>
      <c r="K121" s="27"/>
      <c r="L121" s="42" t="s">
        <v>125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30"/>
    </row>
    <row r="122" spans="2:63" ht="12.75">
      <c r="B122" s="4" t="s">
        <v>152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42" t="s">
        <v>126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30"/>
    </row>
    <row r="123" spans="2:63" ht="12.75">
      <c r="B123" s="4" t="s">
        <v>153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42" t="s">
        <v>127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30"/>
    </row>
    <row r="124" spans="2:63" ht="12.75">
      <c r="B124" s="4"/>
      <c r="C124" s="27"/>
      <c r="D124" s="27"/>
      <c r="E124" s="27"/>
      <c r="F124" s="27"/>
      <c r="G124" s="27"/>
      <c r="H124" s="27"/>
      <c r="I124" s="27"/>
      <c r="J124" s="27"/>
      <c r="K124" s="27"/>
      <c r="L124" s="42" t="s">
        <v>128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30"/>
    </row>
  </sheetData>
  <sheetProtection/>
  <mergeCells count="49">
    <mergeCell ref="C112:BK112"/>
    <mergeCell ref="A1:A5"/>
    <mergeCell ref="C90:BK90"/>
    <mergeCell ref="C114:BK114"/>
    <mergeCell ref="C115:BK115"/>
    <mergeCell ref="C94:BK94"/>
    <mergeCell ref="C95:BK95"/>
    <mergeCell ref="C98:BK98"/>
    <mergeCell ref="C102:BK102"/>
    <mergeCell ref="C103:BK103"/>
    <mergeCell ref="C104:BK104"/>
    <mergeCell ref="C71:BK71"/>
    <mergeCell ref="C68:BK68"/>
    <mergeCell ref="C74:BK74"/>
    <mergeCell ref="C88:BK88"/>
    <mergeCell ref="C89:BK89"/>
    <mergeCell ref="C93:BK93"/>
    <mergeCell ref="C1:BK1"/>
    <mergeCell ref="BA3:BJ3"/>
    <mergeCell ref="BK2:BK5"/>
    <mergeCell ref="W3:AF3"/>
    <mergeCell ref="AG3:AP3"/>
    <mergeCell ref="C70:BK70"/>
    <mergeCell ref="M3:V3"/>
    <mergeCell ref="C11:BK11"/>
    <mergeCell ref="C15:BK15"/>
    <mergeCell ref="C51:BK51"/>
    <mergeCell ref="C54:BK54"/>
    <mergeCell ref="C57:BK57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49" t="s">
        <v>172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2:12" ht="12.75">
      <c r="B3" s="149" t="s">
        <v>144</v>
      </c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08">
        <v>0</v>
      </c>
      <c r="E5" s="108">
        <v>0.691394697</v>
      </c>
      <c r="F5" s="108">
        <v>1.3367723120000001</v>
      </c>
      <c r="G5" s="108">
        <v>0.102574123</v>
      </c>
      <c r="H5" s="108">
        <v>0.008506234</v>
      </c>
      <c r="I5" s="72"/>
      <c r="J5" s="89"/>
      <c r="K5" s="95">
        <f>SUM(D5:J5)</f>
        <v>2.139247366</v>
      </c>
      <c r="L5" s="108">
        <v>0</v>
      </c>
    </row>
    <row r="6" spans="2:12" ht="12.75">
      <c r="B6" s="12">
        <v>2</v>
      </c>
      <c r="C6" s="14" t="s">
        <v>36</v>
      </c>
      <c r="D6" s="108">
        <v>76.266152636</v>
      </c>
      <c r="E6" s="108">
        <v>171.283908534</v>
      </c>
      <c r="F6" s="108">
        <v>637.89108688</v>
      </c>
      <c r="G6" s="108">
        <v>66.65525306900001</v>
      </c>
      <c r="H6" s="108">
        <v>6.157982558</v>
      </c>
      <c r="I6" s="72"/>
      <c r="J6" s="89"/>
      <c r="K6" s="95">
        <f aca="true" t="shared" si="0" ref="K6:K41">SUM(D6:J6)</f>
        <v>958.254383677</v>
      </c>
      <c r="L6" s="108">
        <v>8.2094393</v>
      </c>
    </row>
    <row r="7" spans="2:12" ht="12.75">
      <c r="B7" s="12">
        <v>3</v>
      </c>
      <c r="C7" s="13" t="s">
        <v>37</v>
      </c>
      <c r="D7" s="108">
        <v>0.013223544</v>
      </c>
      <c r="E7" s="108">
        <v>0.511015527</v>
      </c>
      <c r="F7" s="108">
        <v>2.3558841349999997</v>
      </c>
      <c r="G7" s="108">
        <v>0.009658067</v>
      </c>
      <c r="H7" s="108">
        <v>0.005306694</v>
      </c>
      <c r="I7" s="72"/>
      <c r="J7" s="89"/>
      <c r="K7" s="95">
        <f t="shared" si="0"/>
        <v>2.895087967</v>
      </c>
      <c r="L7" s="108">
        <v>0</v>
      </c>
    </row>
    <row r="8" spans="2:12" ht="12.75">
      <c r="B8" s="12">
        <v>4</v>
      </c>
      <c r="C8" s="14" t="s">
        <v>38</v>
      </c>
      <c r="D8" s="108">
        <v>0.8066570150000001</v>
      </c>
      <c r="E8" s="108">
        <v>59.964820094000004</v>
      </c>
      <c r="F8" s="108">
        <v>116.410075078</v>
      </c>
      <c r="G8" s="108">
        <v>22.460633715</v>
      </c>
      <c r="H8" s="108">
        <v>0.758049144</v>
      </c>
      <c r="I8" s="72"/>
      <c r="J8" s="89"/>
      <c r="K8" s="95">
        <f t="shared" si="0"/>
        <v>200.40023504600003</v>
      </c>
      <c r="L8" s="108">
        <v>20.188820538999998</v>
      </c>
    </row>
    <row r="9" spans="2:12" ht="12.75">
      <c r="B9" s="12">
        <v>5</v>
      </c>
      <c r="C9" s="14" t="s">
        <v>39</v>
      </c>
      <c r="D9" s="108">
        <v>0.921391954</v>
      </c>
      <c r="E9" s="108">
        <v>57.254216755</v>
      </c>
      <c r="F9" s="108">
        <v>187.58323263399998</v>
      </c>
      <c r="G9" s="108">
        <v>32.704271332</v>
      </c>
      <c r="H9" s="108">
        <v>0.874171343</v>
      </c>
      <c r="I9" s="72"/>
      <c r="J9" s="89"/>
      <c r="K9" s="95">
        <f t="shared" si="0"/>
        <v>279.337284018</v>
      </c>
      <c r="L9" s="108">
        <v>4.103973335</v>
      </c>
    </row>
    <row r="10" spans="2:12" ht="12.75">
      <c r="B10" s="12">
        <v>6</v>
      </c>
      <c r="C10" s="14" t="s">
        <v>40</v>
      </c>
      <c r="D10" s="108">
        <v>1.192738906</v>
      </c>
      <c r="E10" s="108">
        <v>67.39421662</v>
      </c>
      <c r="F10" s="108">
        <v>132.45770665999999</v>
      </c>
      <c r="G10" s="108">
        <v>17.64624322</v>
      </c>
      <c r="H10" s="108">
        <v>1.748294878</v>
      </c>
      <c r="I10" s="72"/>
      <c r="J10" s="89"/>
      <c r="K10" s="95">
        <f t="shared" si="0"/>
        <v>220.43920028399998</v>
      </c>
      <c r="L10" s="108">
        <v>4.2280288729999995</v>
      </c>
    </row>
    <row r="11" spans="2:12" ht="12.75">
      <c r="B11" s="12">
        <v>7</v>
      </c>
      <c r="C11" s="14" t="s">
        <v>41</v>
      </c>
      <c r="D11" s="108">
        <v>2.4562157030000003</v>
      </c>
      <c r="E11" s="108">
        <v>81.172101086</v>
      </c>
      <c r="F11" s="108">
        <v>103.57677268600001</v>
      </c>
      <c r="G11" s="108">
        <v>12.25915704</v>
      </c>
      <c r="H11" s="108">
        <v>2.155965866</v>
      </c>
      <c r="I11" s="72"/>
      <c r="J11" s="89"/>
      <c r="K11" s="95">
        <f t="shared" si="0"/>
        <v>201.62021238100002</v>
      </c>
      <c r="L11" s="108">
        <v>24.638402993</v>
      </c>
    </row>
    <row r="12" spans="2:12" ht="12.75">
      <c r="B12" s="12">
        <v>8</v>
      </c>
      <c r="C12" s="13" t="s">
        <v>42</v>
      </c>
      <c r="D12" s="108">
        <v>0.009152383</v>
      </c>
      <c r="E12" s="108">
        <v>0.316116524</v>
      </c>
      <c r="F12" s="108">
        <v>6.579888507</v>
      </c>
      <c r="G12" s="108">
        <v>0.277589686</v>
      </c>
      <c r="H12" s="108">
        <v>0.004240978</v>
      </c>
      <c r="I12" s="72"/>
      <c r="J12" s="89"/>
      <c r="K12" s="95">
        <f t="shared" si="0"/>
        <v>7.186988078</v>
      </c>
      <c r="L12" s="108">
        <v>0.052210399</v>
      </c>
    </row>
    <row r="13" spans="2:12" ht="12.75">
      <c r="B13" s="12">
        <v>9</v>
      </c>
      <c r="C13" s="13" t="s">
        <v>43</v>
      </c>
      <c r="D13" s="108">
        <v>0.031420261</v>
      </c>
      <c r="E13" s="108">
        <v>0.5124086090000001</v>
      </c>
      <c r="F13" s="108">
        <v>5.247232469</v>
      </c>
      <c r="G13" s="108">
        <v>0.191501687</v>
      </c>
      <c r="H13" s="108">
        <v>0.014183270000000001</v>
      </c>
      <c r="I13" s="72"/>
      <c r="J13" s="89"/>
      <c r="K13" s="95">
        <f t="shared" si="0"/>
        <v>5.996746296</v>
      </c>
      <c r="L13" s="108">
        <v>0</v>
      </c>
    </row>
    <row r="14" spans="2:12" ht="12.75">
      <c r="B14" s="12">
        <v>10</v>
      </c>
      <c r="C14" s="14" t="s">
        <v>44</v>
      </c>
      <c r="D14" s="108">
        <v>83.449979544</v>
      </c>
      <c r="E14" s="108">
        <v>204.718585238</v>
      </c>
      <c r="F14" s="108">
        <v>239.62382484</v>
      </c>
      <c r="G14" s="108">
        <v>45.098763896</v>
      </c>
      <c r="H14" s="108">
        <v>2.5620557539999997</v>
      </c>
      <c r="I14" s="72"/>
      <c r="J14" s="89"/>
      <c r="K14" s="95">
        <f t="shared" si="0"/>
        <v>575.453209272</v>
      </c>
      <c r="L14" s="108">
        <v>3.521585873</v>
      </c>
    </row>
    <row r="15" spans="2:12" ht="12.75">
      <c r="B15" s="12">
        <v>11</v>
      </c>
      <c r="C15" s="14" t="s">
        <v>45</v>
      </c>
      <c r="D15" s="108">
        <v>359.693592683</v>
      </c>
      <c r="E15" s="108">
        <v>986.784665287</v>
      </c>
      <c r="F15" s="108">
        <v>2186.287678313</v>
      </c>
      <c r="G15" s="108">
        <v>321.253896189</v>
      </c>
      <c r="H15" s="108">
        <v>20.879229879</v>
      </c>
      <c r="I15" s="72"/>
      <c r="J15" s="89"/>
      <c r="K15" s="95">
        <f t="shared" si="0"/>
        <v>3874.899062351</v>
      </c>
      <c r="L15" s="108">
        <v>79.541903923</v>
      </c>
    </row>
    <row r="16" spans="2:12" ht="12.75">
      <c r="B16" s="12">
        <v>12</v>
      </c>
      <c r="C16" s="14" t="s">
        <v>46</v>
      </c>
      <c r="D16" s="108">
        <v>259.76412828</v>
      </c>
      <c r="E16" s="108">
        <v>1761.45470334</v>
      </c>
      <c r="F16" s="108">
        <v>700.1834543250001</v>
      </c>
      <c r="G16" s="108">
        <v>71.07309140599999</v>
      </c>
      <c r="H16" s="108">
        <v>7.050061243000001</v>
      </c>
      <c r="I16" s="72"/>
      <c r="J16" s="89"/>
      <c r="K16" s="95">
        <f t="shared" si="0"/>
        <v>2799.525438594</v>
      </c>
      <c r="L16" s="108">
        <v>17.578808203</v>
      </c>
    </row>
    <row r="17" spans="2:12" ht="12.75">
      <c r="B17" s="12">
        <v>13</v>
      </c>
      <c r="C17" s="14" t="s">
        <v>47</v>
      </c>
      <c r="D17" s="108">
        <v>0.759634924</v>
      </c>
      <c r="E17" s="108">
        <v>7.58320458</v>
      </c>
      <c r="F17" s="108">
        <v>29.191381913</v>
      </c>
      <c r="G17" s="108">
        <v>2.693296899</v>
      </c>
      <c r="H17" s="108">
        <v>0.17967256599999998</v>
      </c>
      <c r="I17" s="72"/>
      <c r="J17" s="89"/>
      <c r="K17" s="95">
        <f t="shared" si="0"/>
        <v>40.407190882</v>
      </c>
      <c r="L17" s="108">
        <v>0.588145519</v>
      </c>
    </row>
    <row r="18" spans="2:12" ht="12.75">
      <c r="B18" s="12">
        <v>14</v>
      </c>
      <c r="C18" s="14" t="s">
        <v>48</v>
      </c>
      <c r="D18" s="108">
        <v>0.116000151</v>
      </c>
      <c r="E18" s="108">
        <v>2.8728889600000005</v>
      </c>
      <c r="F18" s="108">
        <v>17.044220173</v>
      </c>
      <c r="G18" s="108">
        <v>0.280912887</v>
      </c>
      <c r="H18" s="108">
        <v>0.25958041</v>
      </c>
      <c r="I18" s="72"/>
      <c r="J18" s="89"/>
      <c r="K18" s="95">
        <f t="shared" si="0"/>
        <v>20.573602581</v>
      </c>
      <c r="L18" s="108">
        <v>0.362270773</v>
      </c>
    </row>
    <row r="19" spans="2:12" ht="12.75">
      <c r="B19" s="12">
        <v>15</v>
      </c>
      <c r="C19" s="14" t="s">
        <v>49</v>
      </c>
      <c r="D19" s="108">
        <v>8.3686729</v>
      </c>
      <c r="E19" s="108">
        <v>73.375459311</v>
      </c>
      <c r="F19" s="108">
        <v>211.335817555</v>
      </c>
      <c r="G19" s="108">
        <v>63.102978699</v>
      </c>
      <c r="H19" s="108">
        <v>0.892581375</v>
      </c>
      <c r="I19" s="72"/>
      <c r="J19" s="89"/>
      <c r="K19" s="95">
        <f t="shared" si="0"/>
        <v>357.07550984000005</v>
      </c>
      <c r="L19" s="108">
        <v>8.893871444</v>
      </c>
    </row>
    <row r="20" spans="2:12" ht="12.75">
      <c r="B20" s="12">
        <v>16</v>
      </c>
      <c r="C20" s="14" t="s">
        <v>50</v>
      </c>
      <c r="D20" s="108">
        <v>803.154389028</v>
      </c>
      <c r="E20" s="108">
        <v>1991.8066267230001</v>
      </c>
      <c r="F20" s="108">
        <v>1749.3976396220003</v>
      </c>
      <c r="G20" s="108">
        <v>181.51582513900001</v>
      </c>
      <c r="H20" s="108">
        <v>28.482032652999997</v>
      </c>
      <c r="I20" s="72"/>
      <c r="J20" s="89"/>
      <c r="K20" s="95">
        <f t="shared" si="0"/>
        <v>4754.356513165</v>
      </c>
      <c r="L20" s="108">
        <v>87.137737332</v>
      </c>
    </row>
    <row r="21" spans="2:12" ht="12.75">
      <c r="B21" s="12">
        <v>17</v>
      </c>
      <c r="C21" s="14" t="s">
        <v>51</v>
      </c>
      <c r="D21" s="108">
        <v>64.361943139</v>
      </c>
      <c r="E21" s="108">
        <v>129.27127958199998</v>
      </c>
      <c r="F21" s="108">
        <v>382.139834816</v>
      </c>
      <c r="G21" s="108">
        <v>45.149902052</v>
      </c>
      <c r="H21" s="108">
        <v>5.733805807</v>
      </c>
      <c r="I21" s="72"/>
      <c r="J21" s="89"/>
      <c r="K21" s="95">
        <f t="shared" si="0"/>
        <v>626.656765396</v>
      </c>
      <c r="L21" s="108">
        <v>13.950942156</v>
      </c>
    </row>
    <row r="22" spans="2:12" ht="12.75">
      <c r="B22" s="12">
        <v>18</v>
      </c>
      <c r="C22" s="13" t="s">
        <v>52</v>
      </c>
      <c r="D22" s="108">
        <v>3.1039E-05</v>
      </c>
      <c r="E22" s="108">
        <v>0.06392945600000001</v>
      </c>
      <c r="F22" s="108">
        <v>0.066463111</v>
      </c>
      <c r="G22" s="108">
        <v>0.10210159399999999</v>
      </c>
      <c r="H22" s="108">
        <v>0</v>
      </c>
      <c r="I22" s="72"/>
      <c r="J22" s="89"/>
      <c r="K22" s="95">
        <f t="shared" si="0"/>
        <v>0.23252520000000002</v>
      </c>
      <c r="L22" s="108">
        <v>0.014569268</v>
      </c>
    </row>
    <row r="23" spans="2:12" ht="12.75">
      <c r="B23" s="12">
        <v>19</v>
      </c>
      <c r="C23" s="14" t="s">
        <v>53</v>
      </c>
      <c r="D23" s="108">
        <v>5.688327651</v>
      </c>
      <c r="E23" s="108">
        <v>110.85507638600001</v>
      </c>
      <c r="F23" s="108">
        <v>423.373585423</v>
      </c>
      <c r="G23" s="108">
        <v>56.454773120000006</v>
      </c>
      <c r="H23" s="108">
        <v>3.175996347</v>
      </c>
      <c r="I23" s="72"/>
      <c r="J23" s="89"/>
      <c r="K23" s="95">
        <f t="shared" si="0"/>
        <v>599.547758927</v>
      </c>
      <c r="L23" s="108">
        <v>9.063678145999999</v>
      </c>
    </row>
    <row r="24" spans="2:12" ht="12.75">
      <c r="B24" s="12">
        <v>20</v>
      </c>
      <c r="C24" s="14" t="s">
        <v>54</v>
      </c>
      <c r="D24" s="108">
        <v>10184.09333080898</v>
      </c>
      <c r="E24" s="108">
        <v>11008.242081126</v>
      </c>
      <c r="F24" s="108">
        <v>9802.437853775002</v>
      </c>
      <c r="G24" s="108">
        <v>1608.6358828549999</v>
      </c>
      <c r="H24" s="108">
        <v>392.98968900799997</v>
      </c>
      <c r="I24" s="72"/>
      <c r="J24" s="89"/>
      <c r="K24" s="95">
        <f t="shared" si="0"/>
        <v>32996.39883757298</v>
      </c>
      <c r="L24" s="108">
        <v>373.181987831</v>
      </c>
    </row>
    <row r="25" spans="2:12" ht="12.75">
      <c r="B25" s="12">
        <v>21</v>
      </c>
      <c r="C25" s="13" t="s">
        <v>55</v>
      </c>
      <c r="D25" s="108">
        <v>0.065290078</v>
      </c>
      <c r="E25" s="108">
        <v>0.332394879</v>
      </c>
      <c r="F25" s="108">
        <v>2.3575952300000003</v>
      </c>
      <c r="G25" s="108">
        <v>0.259442129</v>
      </c>
      <c r="H25" s="108">
        <v>0.043205881</v>
      </c>
      <c r="I25" s="72"/>
      <c r="J25" s="89"/>
      <c r="K25" s="95">
        <f t="shared" si="0"/>
        <v>3.0579281970000003</v>
      </c>
      <c r="L25" s="108">
        <v>0.025217962</v>
      </c>
    </row>
    <row r="26" spans="2:12" ht="12.75">
      <c r="B26" s="12">
        <v>22</v>
      </c>
      <c r="C26" s="14" t="s">
        <v>56</v>
      </c>
      <c r="D26" s="108">
        <v>0.002520815</v>
      </c>
      <c r="E26" s="108">
        <v>4.093469317</v>
      </c>
      <c r="F26" s="108">
        <v>20.243183704</v>
      </c>
      <c r="G26" s="108">
        <v>0.405187205</v>
      </c>
      <c r="H26" s="108">
        <v>0.167604804</v>
      </c>
      <c r="I26" s="72"/>
      <c r="J26" s="89"/>
      <c r="K26" s="95">
        <f t="shared" si="0"/>
        <v>24.911965845</v>
      </c>
      <c r="L26" s="108">
        <v>0.655655262</v>
      </c>
    </row>
    <row r="27" spans="2:12" ht="12.75">
      <c r="B27" s="12">
        <v>23</v>
      </c>
      <c r="C27" s="13" t="s">
        <v>57</v>
      </c>
      <c r="D27" s="108">
        <v>0</v>
      </c>
      <c r="E27" s="108">
        <v>0.027396936</v>
      </c>
      <c r="F27" s="108">
        <v>1.407885046</v>
      </c>
      <c r="G27" s="108">
        <v>0.102678669</v>
      </c>
      <c r="H27" s="108">
        <v>0.011603071000000001</v>
      </c>
      <c r="I27" s="72"/>
      <c r="J27" s="89"/>
      <c r="K27" s="95">
        <f t="shared" si="0"/>
        <v>1.549563722</v>
      </c>
      <c r="L27" s="108">
        <v>0.01265698</v>
      </c>
    </row>
    <row r="28" spans="2:12" ht="12.75">
      <c r="B28" s="12">
        <v>24</v>
      </c>
      <c r="C28" s="13" t="s">
        <v>58</v>
      </c>
      <c r="D28" s="108">
        <v>0.037119065</v>
      </c>
      <c r="E28" s="108">
        <v>0.436065024</v>
      </c>
      <c r="F28" s="108">
        <v>2.745002298</v>
      </c>
      <c r="G28" s="108">
        <v>0.035845972</v>
      </c>
      <c r="H28" s="108">
        <v>0.045269994</v>
      </c>
      <c r="I28" s="72"/>
      <c r="J28" s="89"/>
      <c r="K28" s="95">
        <f t="shared" si="0"/>
        <v>3.2993023530000003</v>
      </c>
      <c r="L28" s="108">
        <v>0.151823758</v>
      </c>
    </row>
    <row r="29" spans="2:12" ht="12.75">
      <c r="B29" s="12">
        <v>25</v>
      </c>
      <c r="C29" s="14" t="s">
        <v>59</v>
      </c>
      <c r="D29" s="108">
        <v>1197.488382024</v>
      </c>
      <c r="E29" s="108">
        <v>3096.954988981</v>
      </c>
      <c r="F29" s="108">
        <v>2357.611812115</v>
      </c>
      <c r="G29" s="108">
        <v>258.199747422</v>
      </c>
      <c r="H29" s="108">
        <v>42.587417242</v>
      </c>
      <c r="I29" s="72"/>
      <c r="J29" s="89"/>
      <c r="K29" s="95">
        <f t="shared" si="0"/>
        <v>6952.842347783999</v>
      </c>
      <c r="L29" s="108">
        <v>57.531441373</v>
      </c>
    </row>
    <row r="30" spans="2:12" ht="12.75">
      <c r="B30" s="12">
        <v>26</v>
      </c>
      <c r="C30" s="14" t="s">
        <v>60</v>
      </c>
      <c r="D30" s="108">
        <v>44.120170707999996</v>
      </c>
      <c r="E30" s="108">
        <v>50.928257273</v>
      </c>
      <c r="F30" s="108">
        <v>171.27152806799998</v>
      </c>
      <c r="G30" s="108">
        <v>32.715945012</v>
      </c>
      <c r="H30" s="108">
        <v>1.729932356</v>
      </c>
      <c r="I30" s="72"/>
      <c r="J30" s="89"/>
      <c r="K30" s="95">
        <f t="shared" si="0"/>
        <v>300.765833417</v>
      </c>
      <c r="L30" s="108">
        <v>3.304769431</v>
      </c>
    </row>
    <row r="31" spans="2:12" ht="12.75">
      <c r="B31" s="12">
        <v>27</v>
      </c>
      <c r="C31" s="14" t="s">
        <v>17</v>
      </c>
      <c r="D31" s="108">
        <v>366.574808811</v>
      </c>
      <c r="E31" s="108">
        <v>738.954204666</v>
      </c>
      <c r="F31" s="108">
        <v>1361.695941564</v>
      </c>
      <c r="G31" s="108">
        <v>165.416003254</v>
      </c>
      <c r="H31" s="108">
        <v>19.072450718000002</v>
      </c>
      <c r="I31" s="72"/>
      <c r="J31" s="89"/>
      <c r="K31" s="95">
        <f t="shared" si="0"/>
        <v>2651.7134090129994</v>
      </c>
      <c r="L31" s="108">
        <v>27.638253237</v>
      </c>
    </row>
    <row r="32" spans="2:12" ht="12.75">
      <c r="B32" s="12">
        <v>28</v>
      </c>
      <c r="C32" s="14" t="s">
        <v>61</v>
      </c>
      <c r="D32" s="108">
        <v>0.62971129</v>
      </c>
      <c r="E32" s="108">
        <v>2.224030566</v>
      </c>
      <c r="F32" s="108">
        <v>14.653257116</v>
      </c>
      <c r="G32" s="108">
        <v>0.9651186869999999</v>
      </c>
      <c r="H32" s="108">
        <v>0.251746933</v>
      </c>
      <c r="I32" s="72"/>
      <c r="J32" s="89"/>
      <c r="K32" s="95">
        <f t="shared" si="0"/>
        <v>18.723864592</v>
      </c>
      <c r="L32" s="108">
        <v>1.6448915210000001</v>
      </c>
    </row>
    <row r="33" spans="2:12" ht="12.75">
      <c r="B33" s="12">
        <v>29</v>
      </c>
      <c r="C33" s="14" t="s">
        <v>62</v>
      </c>
      <c r="D33" s="108">
        <v>56.15336219500001</v>
      </c>
      <c r="E33" s="108">
        <v>360.590481296</v>
      </c>
      <c r="F33" s="108">
        <v>433.342158896</v>
      </c>
      <c r="G33" s="108">
        <v>37.882170585000004</v>
      </c>
      <c r="H33" s="108">
        <v>2.99225426</v>
      </c>
      <c r="I33" s="72"/>
      <c r="J33" s="89"/>
      <c r="K33" s="95">
        <f t="shared" si="0"/>
        <v>890.960427232</v>
      </c>
      <c r="L33" s="108">
        <v>33.735764367</v>
      </c>
    </row>
    <row r="34" spans="2:12" ht="12.75">
      <c r="B34" s="12">
        <v>30</v>
      </c>
      <c r="C34" s="14" t="s">
        <v>63</v>
      </c>
      <c r="D34" s="108">
        <v>86.627136176</v>
      </c>
      <c r="E34" s="108">
        <v>267.32161077099994</v>
      </c>
      <c r="F34" s="108">
        <v>545.633638218</v>
      </c>
      <c r="G34" s="108">
        <v>56.860125915999994</v>
      </c>
      <c r="H34" s="108">
        <v>3.9017389729999996</v>
      </c>
      <c r="I34" s="72"/>
      <c r="J34" s="89"/>
      <c r="K34" s="95">
        <f t="shared" si="0"/>
        <v>960.3442500539999</v>
      </c>
      <c r="L34" s="108">
        <v>17.203463076</v>
      </c>
    </row>
    <row r="35" spans="2:12" ht="12.75">
      <c r="B35" s="12">
        <v>31</v>
      </c>
      <c r="C35" s="13" t="s">
        <v>64</v>
      </c>
      <c r="D35" s="108">
        <v>0.016736932</v>
      </c>
      <c r="E35" s="108">
        <v>1.15133552</v>
      </c>
      <c r="F35" s="108">
        <v>10.703350655000001</v>
      </c>
      <c r="G35" s="108">
        <v>1.308148257</v>
      </c>
      <c r="H35" s="108">
        <v>0.01863658</v>
      </c>
      <c r="I35" s="72"/>
      <c r="J35" s="89"/>
      <c r="K35" s="95">
        <f t="shared" si="0"/>
        <v>13.198207944000002</v>
      </c>
      <c r="L35" s="108">
        <v>0</v>
      </c>
    </row>
    <row r="36" spans="2:12" ht="12.75">
      <c r="B36" s="12">
        <v>32</v>
      </c>
      <c r="C36" s="14" t="s">
        <v>65</v>
      </c>
      <c r="D36" s="108">
        <v>355.7402639</v>
      </c>
      <c r="E36" s="108">
        <v>838.951735589</v>
      </c>
      <c r="F36" s="108">
        <v>1135.402573802</v>
      </c>
      <c r="G36" s="108">
        <v>218.41426801100002</v>
      </c>
      <c r="H36" s="108">
        <v>17.311506819999998</v>
      </c>
      <c r="I36" s="72"/>
      <c r="J36" s="89"/>
      <c r="K36" s="95">
        <f t="shared" si="0"/>
        <v>2565.820348122</v>
      </c>
      <c r="L36" s="108">
        <v>57.033318316</v>
      </c>
    </row>
    <row r="37" spans="2:12" ht="12.75">
      <c r="B37" s="12">
        <v>33</v>
      </c>
      <c r="C37" s="14" t="s">
        <v>151</v>
      </c>
      <c r="D37" s="108">
        <v>0.544007526</v>
      </c>
      <c r="E37" s="108">
        <v>5.951520887</v>
      </c>
      <c r="F37" s="108">
        <v>36.515693822</v>
      </c>
      <c r="G37" s="109">
        <v>5.164556397999999</v>
      </c>
      <c r="H37" s="109">
        <v>0.143668145</v>
      </c>
      <c r="I37" s="72"/>
      <c r="J37" s="89"/>
      <c r="K37" s="95">
        <f t="shared" si="0"/>
        <v>48.31944677800001</v>
      </c>
      <c r="L37" s="110">
        <v>0.256083236</v>
      </c>
    </row>
    <row r="38" spans="2:12" ht="12.75">
      <c r="B38" s="12">
        <v>34</v>
      </c>
      <c r="C38" s="14" t="s">
        <v>66</v>
      </c>
      <c r="D38" s="108">
        <v>0.033016007</v>
      </c>
      <c r="E38" s="108">
        <v>0.230366671</v>
      </c>
      <c r="F38" s="108">
        <v>2.374486483</v>
      </c>
      <c r="G38" s="108">
        <v>0.15069538799999999</v>
      </c>
      <c r="H38" s="108">
        <v>0.011113742</v>
      </c>
      <c r="I38" s="72"/>
      <c r="J38" s="89"/>
      <c r="K38" s="95">
        <f t="shared" si="0"/>
        <v>2.799678291</v>
      </c>
      <c r="L38" s="108">
        <v>0</v>
      </c>
    </row>
    <row r="39" spans="2:12" ht="12.75">
      <c r="B39" s="12">
        <v>35</v>
      </c>
      <c r="C39" s="14" t="s">
        <v>67</v>
      </c>
      <c r="D39" s="108">
        <v>113.843114131</v>
      </c>
      <c r="E39" s="108">
        <v>740.505108507</v>
      </c>
      <c r="F39" s="108">
        <v>1146.811498168</v>
      </c>
      <c r="G39" s="108">
        <v>192.566525478</v>
      </c>
      <c r="H39" s="108">
        <v>9.324287764</v>
      </c>
      <c r="I39" s="72"/>
      <c r="J39" s="89"/>
      <c r="K39" s="95">
        <f t="shared" si="0"/>
        <v>2203.0505340480004</v>
      </c>
      <c r="L39" s="108">
        <v>49.907117516</v>
      </c>
    </row>
    <row r="40" spans="2:12" ht="12.75">
      <c r="B40" s="12">
        <v>36</v>
      </c>
      <c r="C40" s="14" t="s">
        <v>68</v>
      </c>
      <c r="D40" s="108">
        <v>1.2496457570000001</v>
      </c>
      <c r="E40" s="108">
        <v>72.40078564499998</v>
      </c>
      <c r="F40" s="108">
        <v>105.208583095</v>
      </c>
      <c r="G40" s="108">
        <v>22.622714922</v>
      </c>
      <c r="H40" s="108">
        <v>0.616699219</v>
      </c>
      <c r="I40" s="72"/>
      <c r="J40" s="89"/>
      <c r="K40" s="95">
        <f t="shared" si="0"/>
        <v>202.09842863799997</v>
      </c>
      <c r="L40" s="108">
        <v>12.210970506999999</v>
      </c>
    </row>
    <row r="41" spans="2:12" ht="12.75">
      <c r="B41" s="12">
        <v>37</v>
      </c>
      <c r="C41" s="14" t="s">
        <v>69</v>
      </c>
      <c r="D41" s="108">
        <v>200.984901004</v>
      </c>
      <c r="E41" s="108">
        <v>2058.204851469</v>
      </c>
      <c r="F41" s="108">
        <v>1360.964457735</v>
      </c>
      <c r="G41" s="108">
        <v>256.096443521</v>
      </c>
      <c r="H41" s="108">
        <v>21.078438841999997</v>
      </c>
      <c r="I41" s="72"/>
      <c r="J41" s="89"/>
      <c r="K41" s="95">
        <f t="shared" si="0"/>
        <v>3897.3290925710003</v>
      </c>
      <c r="L41" s="108">
        <v>90.523154836</v>
      </c>
    </row>
    <row r="42" spans="2:12" ht="15">
      <c r="B42" s="15" t="s">
        <v>11</v>
      </c>
      <c r="C42" s="90"/>
      <c r="D42" s="89">
        <f>SUM(D5:D41)</f>
        <v>14275.257168968978</v>
      </c>
      <c r="E42" s="89">
        <f aca="true" t="shared" si="1" ref="E42:L42">SUM(E5:E41)</f>
        <v>24955.387302432</v>
      </c>
      <c r="F42" s="89">
        <f t="shared" si="1"/>
        <v>25643.463051242</v>
      </c>
      <c r="G42" s="89">
        <f t="shared" si="1"/>
        <v>3796.8339235009994</v>
      </c>
      <c r="H42" s="89">
        <f t="shared" si="1"/>
        <v>593.238981351</v>
      </c>
      <c r="I42" s="89">
        <f t="shared" si="1"/>
        <v>0</v>
      </c>
      <c r="J42" s="89">
        <f t="shared" si="1"/>
        <v>0</v>
      </c>
      <c r="K42" s="89">
        <f t="shared" si="1"/>
        <v>69264.18042749495</v>
      </c>
      <c r="L42" s="89">
        <f t="shared" si="1"/>
        <v>1007.0909572849998</v>
      </c>
    </row>
    <row r="43" spans="2:6" ht="12.75">
      <c r="B43" t="s">
        <v>85</v>
      </c>
      <c r="E43" s="2"/>
      <c r="F43" s="103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2017-05-08T12:33:20Z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