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<sst xmlns="http://schemas.openxmlformats.org/spreadsheetml/2006/main" count="205" uniqueCount="171">
  <si>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</si>
  <si>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</si>
  <si>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</si>
  <si>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</si>
  <si>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</si>
  <si>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</si>
  <si>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</si>
  <si>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</si>
  <si>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</si>
  <si>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</si>
  <si>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</si>
  <si>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</si>
  <si>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</si>
  <si>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</si>
  <si>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</si>
  <si>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</si>
  <si>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</si>
  <si>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</si>
  <si>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</si>
  <si>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</si>
  <si>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</si>
  <si>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</si>
  <si>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</si>
  <si>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</si>
  <si>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</si>
  <si>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</si>
  <si>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</si>
  <si>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</si>
  <si>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</si>
  <si>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</si>
  <si>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</si>
  <si>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</si>
  <si>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</si>
  <si>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</si>
  <si>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</si>
  <si>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</si>
  <si>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</si>
  <si>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</si>
  <si>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</si>
  <si>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</si>
  <si>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</si>
  <si>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</si>
  <si>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</si>
  <si>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</si>
  <si>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</si>
  <si>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</si>
  <si>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</si>
  <si>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</si>
  <si>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</si>
  <si>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</si>
  <si>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</si>
  <si>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</si>
  <si>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</si>
  <si>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</si>
  <si>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</si>
  <si>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</si>
  <si>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</si>
  <si>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</si>
  <si>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</si>
  <si>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</si>
  <si>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</si>
  <si>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</si>
  <si>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</si>
  <si>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</si>
  <si>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</si>
  <si>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</si>
  <si>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</si>
  <si>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</si>
  <si>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</si>
  <si>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</si>
  <si>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</si>
  <si>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</si>
  <si>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</si>
  <si>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</si>
  <si>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</si>
  <si>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</si>
  <si>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</si>
  <si>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</si>
  <si>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</si>
  <si>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</si>
  <si>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</si>
  <si>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</si>
  <si>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</si>
  <si>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</si>
  <si>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</si>
  <si>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</si>
  <si>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</si>
  <si>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</si>
  <si>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</si>
  <si>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</si>
  <si>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</si>
  <si>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</si>
  <si>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</si>
  <si>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</si>
  <si>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</si>
  <si>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</si>
  <si>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</si>
  <si>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</si>
  <si>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</si>
  <si>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</si>
  <si>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</si>
  <si>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</si>
  <si>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</si>
  <si>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</si>
  <si>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</si>
  <si>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</si>
  <si>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A.C.E. Fund - S2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</si>
  <si>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</si>
  <si>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</si>
  <si>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</si>
  <si>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</si>
  <si>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</si>
  <si>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</si>
  <si>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</si>
  <si>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</si>
  <si>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</si>
  <si>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</si>
  <si>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</si>
  <si>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</si>
  <si>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</si>
  <si>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</si>
  <si>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</si>
  <si>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</si>
  <si>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</si>
  <si>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</si>
  <si>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</si>
  <si>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</si>
  <si>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</si>
  <si>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</si>
  <si>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</si>
  <si>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</si>
  <si>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</si>
  <si>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</si>
  <si>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</si>
  <si>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</si>
  <si>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</si>
  <si>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</si>
  <si>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</si>
  <si>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</si>
  <si>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</si>
  <si>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</si>
  <si>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</si>
  <si>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</si>
  <si>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</si>
  <si>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</si>
  <si>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</si>
  <si>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</si>
  <si>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</si>
  <si>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</si>
  <si>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</si>
  <si>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</si>
  <si>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</si>
  <si>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</si>
  <si>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</si>
  <si>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</si>
  <si>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</si>
  <si>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</si>
  <si>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</si>
  <si>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</si>
  <si>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</si>
  <si>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</si>
  <si>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</si>
  <si>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</si>
  <si>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</si>
  <si>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</si>
  <si>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</si>
  <si>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- FMP - Series 218 - 40M</t>
  </si>
  <si>
    <t>DSP Value Fund</t>
  </si>
  <si>
    <t>DSP Flexi Cap Fund</t>
  </si>
  <si>
    <t>DSP Mutual Fund: Average Assets Under Management (AAUM) as on 28.02.2021 (All figures in Rs. Crore)</t>
  </si>
  <si>
    <t>Table showing State wise /Union Territory wise contribution to AAUM of category of schemes as on 28.02.2021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</si>
</sst>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0" fillId="0" borderId="31" xfId="0" applyNumberFormat="1" applyFill="1" applyBorder="1" applyAlignment="1" applyProtection="1">
      <alignment/>
      <protection locked="0"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3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1" xfId="56" applyNumberFormat="1" applyFont="1" applyFill="1" applyBorder="1" applyAlignment="1">
      <alignment horizontal="center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2" fontId="2" fillId="0" borderId="41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43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4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5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1.0039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8.0039062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7.140625" style="26" bestFit="1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8" t="s">
        <v>66</v>
      </c>
      <c r="B1" s="140" t="s">
        <v>28</v>
      </c>
      <c r="C1" s="146" t="s">
        <v>169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9"/>
      <c r="B2" s="141"/>
      <c r="C2" s="145" t="s">
        <v>27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4"/>
      <c r="W2" s="132" t="s">
        <v>25</v>
      </c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4"/>
      <c r="AQ2" s="132" t="s">
        <v>26</v>
      </c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4"/>
      <c r="BK2" s="149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9"/>
      <c r="B3" s="141"/>
      <c r="C3" s="144" t="s">
        <v>102</v>
      </c>
      <c r="D3" s="136"/>
      <c r="E3" s="136"/>
      <c r="F3" s="136"/>
      <c r="G3" s="136"/>
      <c r="H3" s="136"/>
      <c r="I3" s="136"/>
      <c r="J3" s="136"/>
      <c r="K3" s="136"/>
      <c r="L3" s="137"/>
      <c r="M3" s="135" t="s">
        <v>103</v>
      </c>
      <c r="N3" s="136"/>
      <c r="O3" s="136"/>
      <c r="P3" s="136"/>
      <c r="Q3" s="136"/>
      <c r="R3" s="136"/>
      <c r="S3" s="136"/>
      <c r="T3" s="136"/>
      <c r="U3" s="136"/>
      <c r="V3" s="137"/>
      <c r="W3" s="135" t="s">
        <v>102</v>
      </c>
      <c r="X3" s="136"/>
      <c r="Y3" s="136"/>
      <c r="Z3" s="136"/>
      <c r="AA3" s="136"/>
      <c r="AB3" s="136"/>
      <c r="AC3" s="136"/>
      <c r="AD3" s="136"/>
      <c r="AE3" s="136"/>
      <c r="AF3" s="137"/>
      <c r="AG3" s="135" t="s">
        <v>103</v>
      </c>
      <c r="AH3" s="136"/>
      <c r="AI3" s="136"/>
      <c r="AJ3" s="136"/>
      <c r="AK3" s="136"/>
      <c r="AL3" s="136"/>
      <c r="AM3" s="136"/>
      <c r="AN3" s="136"/>
      <c r="AO3" s="136"/>
      <c r="AP3" s="137"/>
      <c r="AQ3" s="135" t="s">
        <v>102</v>
      </c>
      <c r="AR3" s="136"/>
      <c r="AS3" s="136"/>
      <c r="AT3" s="136"/>
      <c r="AU3" s="136"/>
      <c r="AV3" s="136"/>
      <c r="AW3" s="136"/>
      <c r="AX3" s="136"/>
      <c r="AY3" s="136"/>
      <c r="AZ3" s="137"/>
      <c r="BA3" s="135" t="s">
        <v>103</v>
      </c>
      <c r="BB3" s="136"/>
      <c r="BC3" s="136"/>
      <c r="BD3" s="136"/>
      <c r="BE3" s="136"/>
      <c r="BF3" s="136"/>
      <c r="BG3" s="136"/>
      <c r="BH3" s="136"/>
      <c r="BI3" s="136"/>
      <c r="BJ3" s="137"/>
      <c r="BK3" s="150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9"/>
      <c r="B4" s="141"/>
      <c r="C4" s="126" t="s">
        <v>29</v>
      </c>
      <c r="D4" s="126"/>
      <c r="E4" s="126"/>
      <c r="F4" s="126"/>
      <c r="G4" s="127"/>
      <c r="H4" s="129" t="s">
        <v>30</v>
      </c>
      <c r="I4" s="130"/>
      <c r="J4" s="130"/>
      <c r="K4" s="130"/>
      <c r="L4" s="131"/>
      <c r="M4" s="128" t="s">
        <v>29</v>
      </c>
      <c r="N4" s="126"/>
      <c r="O4" s="126"/>
      <c r="P4" s="126"/>
      <c r="Q4" s="127"/>
      <c r="R4" s="129" t="s">
        <v>30</v>
      </c>
      <c r="S4" s="130"/>
      <c r="T4" s="130"/>
      <c r="U4" s="130"/>
      <c r="V4" s="131"/>
      <c r="W4" s="128" t="s">
        <v>29</v>
      </c>
      <c r="X4" s="126"/>
      <c r="Y4" s="126"/>
      <c r="Z4" s="126"/>
      <c r="AA4" s="127"/>
      <c r="AB4" s="129" t="s">
        <v>30</v>
      </c>
      <c r="AC4" s="130"/>
      <c r="AD4" s="130"/>
      <c r="AE4" s="130"/>
      <c r="AF4" s="131"/>
      <c r="AG4" s="128" t="s">
        <v>29</v>
      </c>
      <c r="AH4" s="126"/>
      <c r="AI4" s="126"/>
      <c r="AJ4" s="126"/>
      <c r="AK4" s="127"/>
      <c r="AL4" s="129" t="s">
        <v>30</v>
      </c>
      <c r="AM4" s="130"/>
      <c r="AN4" s="130"/>
      <c r="AO4" s="130"/>
      <c r="AP4" s="131"/>
      <c r="AQ4" s="128" t="s">
        <v>29</v>
      </c>
      <c r="AR4" s="126"/>
      <c r="AS4" s="126"/>
      <c r="AT4" s="126"/>
      <c r="AU4" s="127"/>
      <c r="AV4" s="129" t="s">
        <v>30</v>
      </c>
      <c r="AW4" s="130"/>
      <c r="AX4" s="130"/>
      <c r="AY4" s="130"/>
      <c r="AZ4" s="131"/>
      <c r="BA4" s="128" t="s">
        <v>29</v>
      </c>
      <c r="BB4" s="126"/>
      <c r="BC4" s="126"/>
      <c r="BD4" s="126"/>
      <c r="BE4" s="127"/>
      <c r="BF4" s="129" t="s">
        <v>30</v>
      </c>
      <c r="BG4" s="130"/>
      <c r="BH4" s="130"/>
      <c r="BI4" s="130"/>
      <c r="BJ4" s="131"/>
      <c r="BK4" s="150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9"/>
      <c r="B5" s="141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5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0" t="s">
        <v>67</v>
      </c>
      <c r="B7" s="17" t="s">
        <v>12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0"/>
      <c r="B8" s="21" t="s">
        <v>133</v>
      </c>
      <c r="C8" s="48">
        <v>0</v>
      </c>
      <c r="D8" s="46">
        <v>153.61510009</v>
      </c>
      <c r="E8" s="40">
        <v>0</v>
      </c>
      <c r="F8" s="40">
        <v>0</v>
      </c>
      <c r="G8" s="40">
        <v>0</v>
      </c>
      <c r="H8" s="40">
        <v>20.150791592</v>
      </c>
      <c r="I8" s="40">
        <v>649.906394016</v>
      </c>
      <c r="J8" s="40">
        <v>53.30698131</v>
      </c>
      <c r="K8" s="40">
        <v>0</v>
      </c>
      <c r="L8" s="40">
        <v>232.469938727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5.73370996</v>
      </c>
      <c r="S8" s="40">
        <v>21.846015281</v>
      </c>
      <c r="T8" s="40">
        <v>7.467822892</v>
      </c>
      <c r="U8" s="40">
        <v>0</v>
      </c>
      <c r="V8" s="40">
        <v>18.722960385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0.018379197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0.002292341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19.138824796</v>
      </c>
      <c r="AW8" s="40">
        <v>285.181250299</v>
      </c>
      <c r="AX8" s="40">
        <v>1.005972056</v>
      </c>
      <c r="AY8" s="40">
        <v>0</v>
      </c>
      <c r="AZ8" s="40">
        <v>258.499333044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13.632528837</v>
      </c>
      <c r="BG8" s="46">
        <v>8.865847818</v>
      </c>
      <c r="BH8" s="40">
        <v>0</v>
      </c>
      <c r="BI8" s="40">
        <v>0</v>
      </c>
      <c r="BJ8" s="40">
        <v>44.841180619</v>
      </c>
      <c r="BK8" s="109">
        <v>1794.40532326</v>
      </c>
    </row>
    <row r="9" spans="1:63" ht="12.75">
      <c r="A9" s="10"/>
      <c r="B9" s="21" t="s">
        <v>134</v>
      </c>
      <c r="C9" s="48">
        <v>0</v>
      </c>
      <c r="D9" s="46">
        <v>1243.877932421</v>
      </c>
      <c r="E9" s="40">
        <v>0</v>
      </c>
      <c r="F9" s="40">
        <v>0</v>
      </c>
      <c r="G9" s="49">
        <v>0</v>
      </c>
      <c r="H9" s="48">
        <v>68.615886497</v>
      </c>
      <c r="I9" s="40">
        <v>7397.704891031</v>
      </c>
      <c r="J9" s="40">
        <v>328.223701276</v>
      </c>
      <c r="K9" s="49">
        <v>0</v>
      </c>
      <c r="L9" s="49">
        <v>718.58021207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30.134731832</v>
      </c>
      <c r="S9" s="40">
        <v>153.827084548</v>
      </c>
      <c r="T9" s="40">
        <v>14.701368929</v>
      </c>
      <c r="U9" s="40">
        <v>0</v>
      </c>
      <c r="V9" s="49">
        <v>67.367891681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0.058201077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0.007900046</v>
      </c>
      <c r="AM9" s="40">
        <v>0</v>
      </c>
      <c r="AN9" s="40">
        <v>0</v>
      </c>
      <c r="AO9" s="49">
        <v>0</v>
      </c>
      <c r="AP9" s="49">
        <v>0.004700338</v>
      </c>
      <c r="AQ9" s="48">
        <v>0</v>
      </c>
      <c r="AR9" s="46">
        <v>0</v>
      </c>
      <c r="AS9" s="40">
        <v>0</v>
      </c>
      <c r="AT9" s="49">
        <v>0</v>
      </c>
      <c r="AU9" s="49">
        <v>0</v>
      </c>
      <c r="AV9" s="48">
        <v>126.245567531</v>
      </c>
      <c r="AW9" s="40">
        <v>2056.1139599</v>
      </c>
      <c r="AX9" s="40">
        <v>5.018710373</v>
      </c>
      <c r="AY9" s="49">
        <v>0</v>
      </c>
      <c r="AZ9" s="49">
        <v>637.41105997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50.197931486</v>
      </c>
      <c r="BG9" s="46">
        <v>57.984898768</v>
      </c>
      <c r="BH9" s="40">
        <v>7.372081175</v>
      </c>
      <c r="BI9" s="40">
        <v>0</v>
      </c>
      <c r="BJ9" s="40">
        <v>96.45635719</v>
      </c>
      <c r="BK9" s="109">
        <v>13059.905068139</v>
      </c>
    </row>
    <row r="10" spans="1:63" ht="12.75">
      <c r="A10" s="10"/>
      <c r="B10" s="21" t="s">
        <v>128</v>
      </c>
      <c r="C10" s="48">
        <v>0</v>
      </c>
      <c r="D10" s="46">
        <v>8.809889804</v>
      </c>
      <c r="E10" s="40">
        <v>0</v>
      </c>
      <c r="F10" s="40">
        <v>0</v>
      </c>
      <c r="G10" s="47">
        <v>0</v>
      </c>
      <c r="H10" s="48">
        <v>2.510448437</v>
      </c>
      <c r="I10" s="40">
        <v>1132.511135609</v>
      </c>
      <c r="J10" s="40">
        <v>3.657977556</v>
      </c>
      <c r="K10" s="49">
        <v>0</v>
      </c>
      <c r="L10" s="47">
        <v>167.864979394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0.916254966</v>
      </c>
      <c r="S10" s="40">
        <v>12.569866391</v>
      </c>
      <c r="T10" s="40">
        <v>1.969997475</v>
      </c>
      <c r="U10" s="40">
        <v>0</v>
      </c>
      <c r="V10" s="47">
        <v>1.829143839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</v>
      </c>
      <c r="AC10" s="40">
        <v>0</v>
      </c>
      <c r="AD10" s="40">
        <v>0</v>
      </c>
      <c r="AE10" s="40">
        <v>0</v>
      </c>
      <c r="AF10" s="47">
        <v>0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</v>
      </c>
      <c r="AM10" s="40">
        <v>0</v>
      </c>
      <c r="AN10" s="40">
        <v>0</v>
      </c>
      <c r="AO10" s="49">
        <v>0</v>
      </c>
      <c r="AP10" s="47">
        <v>0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13.129042332</v>
      </c>
      <c r="AW10" s="40">
        <v>198.126244543</v>
      </c>
      <c r="AX10" s="40">
        <v>0</v>
      </c>
      <c r="AY10" s="49">
        <v>0</v>
      </c>
      <c r="AZ10" s="47">
        <v>75.690298421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6.169049331</v>
      </c>
      <c r="BG10" s="46">
        <v>5.076532861</v>
      </c>
      <c r="BH10" s="40">
        <v>6.641119883</v>
      </c>
      <c r="BI10" s="40">
        <v>0</v>
      </c>
      <c r="BJ10" s="40">
        <v>16.828015244</v>
      </c>
      <c r="BK10" s="109">
        <v>1654.299996086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1406.302922315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91.277126526</v>
      </c>
      <c r="I11" s="77">
        <f t="shared" si="0"/>
        <v>9180.122420656</v>
      </c>
      <c r="J11" s="77">
        <f t="shared" si="0"/>
        <v>385.188660142</v>
      </c>
      <c r="K11" s="77">
        <f t="shared" si="0"/>
        <v>0</v>
      </c>
      <c r="L11" s="77">
        <f t="shared" si="0"/>
        <v>1118.9151301910001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36.784696757999995</v>
      </c>
      <c r="S11" s="77">
        <f t="shared" si="0"/>
        <v>188.24296622</v>
      </c>
      <c r="T11" s="77">
        <f t="shared" si="0"/>
        <v>24.139189295999998</v>
      </c>
      <c r="U11" s="77">
        <f t="shared" si="0"/>
        <v>0</v>
      </c>
      <c r="V11" s="77">
        <f t="shared" si="0"/>
        <v>87.919995905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0.076580274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0.010192387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0.004700338</v>
      </c>
      <c r="AQ11" s="77">
        <f t="shared" si="0"/>
        <v>0</v>
      </c>
      <c r="AR11" s="77">
        <f t="shared" si="0"/>
        <v>0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158.513434659</v>
      </c>
      <c r="AW11" s="77">
        <f t="shared" si="0"/>
        <v>2539.421454742</v>
      </c>
      <c r="AX11" s="77">
        <f t="shared" si="0"/>
        <v>6.024682429</v>
      </c>
      <c r="AY11" s="77">
        <f t="shared" si="0"/>
        <v>0</v>
      </c>
      <c r="AZ11" s="77">
        <f t="shared" si="0"/>
        <v>971.6006914349999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69.99950965400001</v>
      </c>
      <c r="BG11" s="77">
        <f t="shared" si="0"/>
        <v>71.927279447</v>
      </c>
      <c r="BH11" s="77">
        <f t="shared" si="0"/>
        <v>14.013201058</v>
      </c>
      <c r="BI11" s="77">
        <f t="shared" si="0"/>
        <v>0</v>
      </c>
      <c r="BJ11" s="77">
        <f t="shared" si="0"/>
        <v>158.125553053</v>
      </c>
      <c r="BK11" s="110">
        <f>SUM(BK8:BK10)</f>
        <v>16508.610387485</v>
      </c>
      <c r="BL11" s="87"/>
    </row>
    <row r="12" spans="1:64" ht="12.75">
      <c r="A12" s="10" t="s">
        <v>68</v>
      </c>
      <c r="B12" s="17" t="s">
        <v>3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9"/>
      <c r="BL12" s="87"/>
    </row>
    <row r="13" spans="1:64" ht="12.75">
      <c r="A13" s="10"/>
      <c r="B13" s="17" t="s">
        <v>124</v>
      </c>
      <c r="C13" s="48">
        <v>0</v>
      </c>
      <c r="D13" s="46">
        <v>6.241392947</v>
      </c>
      <c r="E13" s="40">
        <v>0</v>
      </c>
      <c r="F13" s="40">
        <v>0</v>
      </c>
      <c r="G13" s="47">
        <v>0</v>
      </c>
      <c r="H13" s="48">
        <v>6.08715379</v>
      </c>
      <c r="I13" s="40">
        <v>0.503557746</v>
      </c>
      <c r="J13" s="40">
        <v>0</v>
      </c>
      <c r="K13" s="49">
        <v>0</v>
      </c>
      <c r="L13" s="47">
        <v>9.907851585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2.296805693</v>
      </c>
      <c r="S13" s="40">
        <v>0.012006091</v>
      </c>
      <c r="T13" s="40">
        <v>0</v>
      </c>
      <c r="U13" s="40">
        <v>0</v>
      </c>
      <c r="V13" s="47">
        <v>1.269512215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</v>
      </c>
      <c r="AS13" s="40">
        <v>0</v>
      </c>
      <c r="AT13" s="49">
        <v>0</v>
      </c>
      <c r="AU13" s="47">
        <v>0</v>
      </c>
      <c r="AV13" s="48">
        <v>2.780354047</v>
      </c>
      <c r="AW13" s="40">
        <v>0.93910572</v>
      </c>
      <c r="AX13" s="40">
        <v>0</v>
      </c>
      <c r="AY13" s="49">
        <v>0</v>
      </c>
      <c r="AZ13" s="47">
        <v>14.458248141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0.529974455</v>
      </c>
      <c r="BG13" s="46">
        <v>1.4319E-05</v>
      </c>
      <c r="BH13" s="40">
        <v>0</v>
      </c>
      <c r="BI13" s="40">
        <v>0</v>
      </c>
      <c r="BJ13" s="40">
        <v>0.303088643</v>
      </c>
      <c r="BK13" s="109">
        <v>45.329065392</v>
      </c>
      <c r="BL13" s="87"/>
    </row>
    <row r="14" spans="1:64" ht="12.75">
      <c r="A14" s="10"/>
      <c r="B14" s="21" t="s">
        <v>135</v>
      </c>
      <c r="C14" s="48">
        <v>0</v>
      </c>
      <c r="D14" s="46">
        <v>54.615341971</v>
      </c>
      <c r="E14" s="40">
        <v>0</v>
      </c>
      <c r="F14" s="40">
        <v>0</v>
      </c>
      <c r="G14" s="47">
        <v>0</v>
      </c>
      <c r="H14" s="48">
        <v>44.421278192</v>
      </c>
      <c r="I14" s="40">
        <v>48.358372245</v>
      </c>
      <c r="J14" s="40">
        <v>0</v>
      </c>
      <c r="K14" s="49">
        <v>0</v>
      </c>
      <c r="L14" s="47">
        <v>113.504350485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21.381411435</v>
      </c>
      <c r="S14" s="40">
        <v>3.356267126</v>
      </c>
      <c r="T14" s="40">
        <v>1.784218868</v>
      </c>
      <c r="U14" s="40">
        <v>0</v>
      </c>
      <c r="V14" s="47">
        <v>18.33844267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0.026978797</v>
      </c>
      <c r="AS14" s="40">
        <v>0</v>
      </c>
      <c r="AT14" s="49">
        <v>0</v>
      </c>
      <c r="AU14" s="47">
        <v>0</v>
      </c>
      <c r="AV14" s="48">
        <v>25.16237864</v>
      </c>
      <c r="AW14" s="40">
        <v>58.13816881</v>
      </c>
      <c r="AX14" s="40">
        <v>5.992901767</v>
      </c>
      <c r="AY14" s="49">
        <v>0</v>
      </c>
      <c r="AZ14" s="47">
        <v>101.021658228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7.404177308</v>
      </c>
      <c r="BG14" s="46">
        <v>0.056849838</v>
      </c>
      <c r="BH14" s="40">
        <v>0.543988841</v>
      </c>
      <c r="BI14" s="40">
        <v>0</v>
      </c>
      <c r="BJ14" s="40">
        <v>6.443966079</v>
      </c>
      <c r="BK14" s="109">
        <v>510.5507513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60.856734918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50.508431982000005</v>
      </c>
      <c r="I15" s="78">
        <f t="shared" si="1"/>
        <v>48.861929991</v>
      </c>
      <c r="J15" s="78">
        <f t="shared" si="1"/>
        <v>0</v>
      </c>
      <c r="K15" s="78">
        <f t="shared" si="1"/>
        <v>0</v>
      </c>
      <c r="L15" s="78">
        <f t="shared" si="1"/>
        <v>123.41220207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23.678217128</v>
      </c>
      <c r="S15" s="78">
        <f t="shared" si="1"/>
        <v>3.368273217</v>
      </c>
      <c r="T15" s="78">
        <f t="shared" si="1"/>
        <v>1.784218868</v>
      </c>
      <c r="U15" s="78">
        <f t="shared" si="1"/>
        <v>0</v>
      </c>
      <c r="V15" s="78">
        <f t="shared" si="1"/>
        <v>19.607954884999998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0.026978797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27.942732687</v>
      </c>
      <c r="AW15" s="78">
        <f t="shared" si="2"/>
        <v>59.077274530000004</v>
      </c>
      <c r="AX15" s="78">
        <f t="shared" si="2"/>
        <v>5.992901767</v>
      </c>
      <c r="AY15" s="78">
        <f t="shared" si="2"/>
        <v>0</v>
      </c>
      <c r="AZ15" s="78">
        <f t="shared" si="2"/>
        <v>115.479906369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7.934151763</v>
      </c>
      <c r="BG15" s="78">
        <f t="shared" si="2"/>
        <v>0.056864157</v>
      </c>
      <c r="BH15" s="78">
        <f t="shared" si="2"/>
        <v>0.543988841</v>
      </c>
      <c r="BI15" s="78">
        <f t="shared" si="2"/>
        <v>0</v>
      </c>
      <c r="BJ15" s="78">
        <f t="shared" si="2"/>
        <v>6.747054722</v>
      </c>
      <c r="BK15" s="111">
        <f>SUM(BK13:BK14)</f>
        <v>555.879816692</v>
      </c>
      <c r="BL15" s="87"/>
    </row>
    <row r="16" spans="1:64" ht="12.75">
      <c r="A16" s="10" t="s">
        <v>69</v>
      </c>
      <c r="B16" s="17" t="s">
        <v>10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54"/>
      <c r="BL16" s="87"/>
    </row>
    <row r="17" spans="1:64" ht="12.75">
      <c r="A17" s="10"/>
      <c r="B17" s="107" t="s">
        <v>136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0.167995851</v>
      </c>
      <c r="I17" s="40">
        <v>229.44638325</v>
      </c>
      <c r="J17" s="40">
        <v>0</v>
      </c>
      <c r="K17" s="40">
        <v>0</v>
      </c>
      <c r="L17" s="47">
        <v>11.324552925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0.00760839</v>
      </c>
      <c r="S17" s="40">
        <v>6.287925</v>
      </c>
      <c r="T17" s="40">
        <v>0</v>
      </c>
      <c r="U17" s="40">
        <v>0</v>
      </c>
      <c r="V17" s="47">
        <v>0.13833435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0.133561803</v>
      </c>
      <c r="AW17" s="40">
        <v>7.767778101</v>
      </c>
      <c r="AX17" s="40">
        <v>0</v>
      </c>
      <c r="AY17" s="40">
        <v>0</v>
      </c>
      <c r="AZ17" s="47">
        <v>34.729809367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0.026213046</v>
      </c>
      <c r="BG17" s="46">
        <v>0</v>
      </c>
      <c r="BH17" s="40">
        <v>0</v>
      </c>
      <c r="BI17" s="40">
        <v>0</v>
      </c>
      <c r="BJ17" s="49">
        <v>0.486814018</v>
      </c>
      <c r="BK17" s="109">
        <v>290.516976101</v>
      </c>
      <c r="BL17" s="87"/>
    </row>
    <row r="18" spans="1:64" ht="12.75">
      <c r="A18" s="10"/>
      <c r="B18" s="107" t="s">
        <v>146</v>
      </c>
      <c r="C18" s="48">
        <v>0</v>
      </c>
      <c r="D18" s="46">
        <v>0</v>
      </c>
      <c r="E18" s="40">
        <v>0</v>
      </c>
      <c r="F18" s="40">
        <v>0</v>
      </c>
      <c r="G18" s="47">
        <v>0</v>
      </c>
      <c r="H18" s="64">
        <v>0.169768198</v>
      </c>
      <c r="I18" s="40">
        <v>315.630169214</v>
      </c>
      <c r="J18" s="40">
        <v>0</v>
      </c>
      <c r="K18" s="40">
        <v>0</v>
      </c>
      <c r="L18" s="47">
        <v>9.327437372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0.000817369</v>
      </c>
      <c r="S18" s="40">
        <v>6.28745357</v>
      </c>
      <c r="T18" s="40">
        <v>0</v>
      </c>
      <c r="U18" s="40">
        <v>0</v>
      </c>
      <c r="V18" s="47">
        <v>0.201198514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0.121574645</v>
      </c>
      <c r="AW18" s="40">
        <v>11.009601869</v>
      </c>
      <c r="AX18" s="40">
        <v>0</v>
      </c>
      <c r="AY18" s="40">
        <v>0</v>
      </c>
      <c r="AZ18" s="47">
        <v>18.236168229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0.045439134</v>
      </c>
      <c r="BG18" s="46">
        <v>0</v>
      </c>
      <c r="BH18" s="40">
        <v>0</v>
      </c>
      <c r="BI18" s="40">
        <v>0</v>
      </c>
      <c r="BJ18" s="49">
        <v>0.008738295</v>
      </c>
      <c r="BK18" s="109">
        <v>361.038366409</v>
      </c>
      <c r="BL18" s="87"/>
    </row>
    <row r="19" spans="1:64" ht="12.75">
      <c r="A19" s="10"/>
      <c r="B19" s="107" t="s">
        <v>147</v>
      </c>
      <c r="C19" s="48">
        <v>0</v>
      </c>
      <c r="D19" s="46">
        <v>0</v>
      </c>
      <c r="E19" s="40">
        <v>0</v>
      </c>
      <c r="F19" s="40">
        <v>0</v>
      </c>
      <c r="G19" s="47">
        <v>0</v>
      </c>
      <c r="H19" s="64">
        <v>0.183233485</v>
      </c>
      <c r="I19" s="40">
        <v>92.203660258</v>
      </c>
      <c r="J19" s="40">
        <v>0</v>
      </c>
      <c r="K19" s="40">
        <v>0</v>
      </c>
      <c r="L19" s="47">
        <v>73.25686547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0.018118595</v>
      </c>
      <c r="S19" s="40">
        <v>0.434349875</v>
      </c>
      <c r="T19" s="40">
        <v>0</v>
      </c>
      <c r="U19" s="40">
        <v>0</v>
      </c>
      <c r="V19" s="47">
        <v>0.594438828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0.179376009</v>
      </c>
      <c r="AW19" s="40">
        <v>135.884679444</v>
      </c>
      <c r="AX19" s="40">
        <v>0</v>
      </c>
      <c r="AY19" s="40">
        <v>0</v>
      </c>
      <c r="AZ19" s="47">
        <v>173.933818446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0.004908025</v>
      </c>
      <c r="BG19" s="46">
        <v>2.269961894</v>
      </c>
      <c r="BH19" s="40">
        <v>0</v>
      </c>
      <c r="BI19" s="40">
        <v>0</v>
      </c>
      <c r="BJ19" s="49">
        <v>1.177926171</v>
      </c>
      <c r="BK19" s="109">
        <v>480.1413365</v>
      </c>
      <c r="BL19" s="87"/>
    </row>
    <row r="20" spans="1:64" ht="12.75">
      <c r="A20" s="10"/>
      <c r="B20" s="107" t="s">
        <v>145</v>
      </c>
      <c r="C20" s="48">
        <v>0</v>
      </c>
      <c r="D20" s="46">
        <v>0</v>
      </c>
      <c r="E20" s="40">
        <v>0</v>
      </c>
      <c r="F20" s="40">
        <v>0</v>
      </c>
      <c r="G20" s="47">
        <v>0</v>
      </c>
      <c r="H20" s="64">
        <v>0.137642529</v>
      </c>
      <c r="I20" s="40">
        <v>38.515218862</v>
      </c>
      <c r="J20" s="40">
        <v>0</v>
      </c>
      <c r="K20" s="40">
        <v>0</v>
      </c>
      <c r="L20" s="47">
        <v>17.800944102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0.006789799</v>
      </c>
      <c r="S20" s="40">
        <v>0</v>
      </c>
      <c r="T20" s="40">
        <v>0</v>
      </c>
      <c r="U20" s="40">
        <v>0</v>
      </c>
      <c r="V20" s="47">
        <v>0.030861554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0.093219944</v>
      </c>
      <c r="AW20" s="40">
        <v>29.102386363</v>
      </c>
      <c r="AX20" s="40">
        <v>0</v>
      </c>
      <c r="AY20" s="40">
        <v>0</v>
      </c>
      <c r="AZ20" s="47">
        <v>12.712404553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0.007361411</v>
      </c>
      <c r="BG20" s="46">
        <v>0</v>
      </c>
      <c r="BH20" s="40">
        <v>0</v>
      </c>
      <c r="BI20" s="40">
        <v>0</v>
      </c>
      <c r="BJ20" s="49">
        <v>1.100530903</v>
      </c>
      <c r="BK20" s="109">
        <v>99.50736002</v>
      </c>
      <c r="BL20" s="87"/>
    </row>
    <row r="21" spans="1:64" ht="12.75">
      <c r="A21" s="10"/>
      <c r="B21" s="107" t="s">
        <v>139</v>
      </c>
      <c r="C21" s="48">
        <v>0</v>
      </c>
      <c r="D21" s="46">
        <v>0</v>
      </c>
      <c r="E21" s="40">
        <v>0</v>
      </c>
      <c r="F21" s="40">
        <v>0</v>
      </c>
      <c r="G21" s="47">
        <v>0</v>
      </c>
      <c r="H21" s="64">
        <v>0.394242896</v>
      </c>
      <c r="I21" s="40">
        <v>67.23593587</v>
      </c>
      <c r="J21" s="40">
        <v>0</v>
      </c>
      <c r="K21" s="40">
        <v>0</v>
      </c>
      <c r="L21" s="47">
        <v>39.979962419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0.044473154</v>
      </c>
      <c r="S21" s="40">
        <v>6.26382857</v>
      </c>
      <c r="T21" s="40">
        <v>0</v>
      </c>
      <c r="U21" s="40">
        <v>0</v>
      </c>
      <c r="V21" s="47">
        <v>4.91008994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0.049658114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6.87156249</v>
      </c>
      <c r="AW21" s="40">
        <v>93.632526178</v>
      </c>
      <c r="AX21" s="40">
        <v>0</v>
      </c>
      <c r="AY21" s="40">
        <v>0</v>
      </c>
      <c r="AZ21" s="47">
        <v>195.137066484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0.716756162</v>
      </c>
      <c r="BG21" s="46">
        <v>18.404409074</v>
      </c>
      <c r="BH21" s="40">
        <v>3.724358571</v>
      </c>
      <c r="BI21" s="40">
        <v>0</v>
      </c>
      <c r="BJ21" s="49">
        <v>19.940796044</v>
      </c>
      <c r="BK21" s="109">
        <v>457.305665966</v>
      </c>
      <c r="BL21" s="87"/>
    </row>
    <row r="22" spans="1:64" ht="12.75">
      <c r="A22" s="10"/>
      <c r="B22" s="107" t="s">
        <v>148</v>
      </c>
      <c r="C22" s="48">
        <v>0</v>
      </c>
      <c r="D22" s="46">
        <v>0</v>
      </c>
      <c r="E22" s="40">
        <v>0</v>
      </c>
      <c r="F22" s="40">
        <v>0</v>
      </c>
      <c r="G22" s="47">
        <v>0</v>
      </c>
      <c r="H22" s="64">
        <v>0.229851008</v>
      </c>
      <c r="I22" s="40">
        <v>105.971418462</v>
      </c>
      <c r="J22" s="40">
        <v>0</v>
      </c>
      <c r="K22" s="40">
        <v>0</v>
      </c>
      <c r="L22" s="47">
        <v>6.138035847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0.007438541</v>
      </c>
      <c r="S22" s="40">
        <v>0</v>
      </c>
      <c r="T22" s="40">
        <v>0</v>
      </c>
      <c r="U22" s="40">
        <v>0</v>
      </c>
      <c r="V22" s="47">
        <v>0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0.163207007</v>
      </c>
      <c r="AW22" s="40">
        <v>9.411594429</v>
      </c>
      <c r="AX22" s="40">
        <v>0</v>
      </c>
      <c r="AY22" s="40">
        <v>0</v>
      </c>
      <c r="AZ22" s="47">
        <v>12.987923059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0.003079375</v>
      </c>
      <c r="BG22" s="46">
        <v>0.369525107</v>
      </c>
      <c r="BH22" s="40">
        <v>0</v>
      </c>
      <c r="BI22" s="40">
        <v>0</v>
      </c>
      <c r="BJ22" s="49">
        <v>0.056660516</v>
      </c>
      <c r="BK22" s="109">
        <v>135.338733351</v>
      </c>
      <c r="BL22" s="87"/>
    </row>
    <row r="23" spans="1:64" ht="12.75">
      <c r="A23" s="10"/>
      <c r="B23" s="107" t="s">
        <v>152</v>
      </c>
      <c r="C23" s="48">
        <v>0</v>
      </c>
      <c r="D23" s="46">
        <v>5.95061607</v>
      </c>
      <c r="E23" s="40">
        <v>0</v>
      </c>
      <c r="F23" s="40">
        <v>0</v>
      </c>
      <c r="G23" s="47">
        <v>0</v>
      </c>
      <c r="H23" s="64">
        <v>0.08414171</v>
      </c>
      <c r="I23" s="40">
        <v>0.595061607</v>
      </c>
      <c r="J23" s="40">
        <v>0</v>
      </c>
      <c r="K23" s="40">
        <v>0</v>
      </c>
      <c r="L23" s="47">
        <v>2.931273475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0.038083942</v>
      </c>
      <c r="S23" s="40">
        <v>0</v>
      </c>
      <c r="T23" s="40">
        <v>0</v>
      </c>
      <c r="U23" s="40">
        <v>0</v>
      </c>
      <c r="V23" s="47">
        <v>1.904197142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0.197883982</v>
      </c>
      <c r="AW23" s="40">
        <v>4.198869904</v>
      </c>
      <c r="AX23" s="40">
        <v>0</v>
      </c>
      <c r="AY23" s="40">
        <v>0</v>
      </c>
      <c r="AZ23" s="47">
        <v>9.352887193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0.00153986</v>
      </c>
      <c r="BG23" s="46">
        <v>0</v>
      </c>
      <c r="BH23" s="40">
        <v>0</v>
      </c>
      <c r="BI23" s="40">
        <v>0</v>
      </c>
      <c r="BJ23" s="49">
        <v>0.059222393</v>
      </c>
      <c r="BK23" s="109">
        <v>25.313777278</v>
      </c>
      <c r="BL23" s="87"/>
    </row>
    <row r="24" spans="1:64" ht="12.75">
      <c r="A24" s="10"/>
      <c r="B24" s="107" t="s">
        <v>154</v>
      </c>
      <c r="C24" s="48">
        <v>0</v>
      </c>
      <c r="D24" s="46">
        <v>0</v>
      </c>
      <c r="E24" s="40">
        <v>0</v>
      </c>
      <c r="F24" s="40">
        <v>0</v>
      </c>
      <c r="G24" s="47">
        <v>0</v>
      </c>
      <c r="H24" s="64">
        <v>0.74302785</v>
      </c>
      <c r="I24" s="40">
        <v>105.080681887</v>
      </c>
      <c r="J24" s="40">
        <v>0</v>
      </c>
      <c r="K24" s="40">
        <v>0</v>
      </c>
      <c r="L24" s="47">
        <v>2.661094442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0.140381163</v>
      </c>
      <c r="S24" s="40">
        <v>6.280973215</v>
      </c>
      <c r="T24" s="40">
        <v>0</v>
      </c>
      <c r="U24" s="40">
        <v>0</v>
      </c>
      <c r="V24" s="47">
        <v>4.748415751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0.583269614</v>
      </c>
      <c r="AW24" s="40">
        <v>23.379542482</v>
      </c>
      <c r="AX24" s="40">
        <v>0</v>
      </c>
      <c r="AY24" s="40">
        <v>0</v>
      </c>
      <c r="AZ24" s="47">
        <v>6.375875972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0.087092033</v>
      </c>
      <c r="BG24" s="46">
        <v>0.498594428</v>
      </c>
      <c r="BH24" s="40">
        <v>0</v>
      </c>
      <c r="BI24" s="40">
        <v>0</v>
      </c>
      <c r="BJ24" s="49">
        <v>5.036841577</v>
      </c>
      <c r="BK24" s="109">
        <v>155.615790414</v>
      </c>
      <c r="BL24" s="87"/>
    </row>
    <row r="25" spans="1:64" ht="12.75">
      <c r="A25" s="10"/>
      <c r="B25" s="107" t="s">
        <v>155</v>
      </c>
      <c r="C25" s="48">
        <v>0</v>
      </c>
      <c r="D25" s="46">
        <v>4.980325716</v>
      </c>
      <c r="E25" s="40">
        <v>0</v>
      </c>
      <c r="F25" s="40">
        <v>0</v>
      </c>
      <c r="G25" s="47">
        <v>0</v>
      </c>
      <c r="H25" s="64">
        <v>0.185516962</v>
      </c>
      <c r="I25" s="40">
        <v>126.524195305</v>
      </c>
      <c r="J25" s="40">
        <v>0</v>
      </c>
      <c r="K25" s="40">
        <v>0</v>
      </c>
      <c r="L25" s="47">
        <v>84.618473094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0.015563501</v>
      </c>
      <c r="S25" s="40">
        <v>0</v>
      </c>
      <c r="T25" s="40">
        <v>0</v>
      </c>
      <c r="U25" s="40">
        <v>0</v>
      </c>
      <c r="V25" s="47">
        <v>0.361073613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0.477966866</v>
      </c>
      <c r="AW25" s="40">
        <v>11.528714367</v>
      </c>
      <c r="AX25" s="40">
        <v>0</v>
      </c>
      <c r="AY25" s="40">
        <v>0</v>
      </c>
      <c r="AZ25" s="47">
        <v>22.430773344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0.103537438</v>
      </c>
      <c r="BG25" s="46">
        <v>0.321621672</v>
      </c>
      <c r="BH25" s="40">
        <v>0</v>
      </c>
      <c r="BI25" s="40">
        <v>0</v>
      </c>
      <c r="BJ25" s="49">
        <v>4.598248157</v>
      </c>
      <c r="BK25" s="109">
        <v>256.146010035</v>
      </c>
      <c r="BL25" s="87"/>
    </row>
    <row r="26" spans="1:64" ht="12.75">
      <c r="A26" s="10"/>
      <c r="B26" s="107" t="s">
        <v>140</v>
      </c>
      <c r="C26" s="48">
        <v>0</v>
      </c>
      <c r="D26" s="46">
        <v>0</v>
      </c>
      <c r="E26" s="40">
        <v>0</v>
      </c>
      <c r="F26" s="40">
        <v>0</v>
      </c>
      <c r="G26" s="47">
        <v>0</v>
      </c>
      <c r="H26" s="64">
        <v>0.392183847</v>
      </c>
      <c r="I26" s="40">
        <v>69.455085579</v>
      </c>
      <c r="J26" s="40">
        <v>0</v>
      </c>
      <c r="K26" s="40">
        <v>0</v>
      </c>
      <c r="L26" s="47">
        <v>85.340787698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0.369184677</v>
      </c>
      <c r="S26" s="40">
        <v>0</v>
      </c>
      <c r="T26" s="40">
        <v>1.236570714</v>
      </c>
      <c r="U26" s="40">
        <v>0</v>
      </c>
      <c r="V26" s="47">
        <v>3.783914684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1.310778692</v>
      </c>
      <c r="AW26" s="40">
        <v>25.524497795</v>
      </c>
      <c r="AX26" s="40">
        <v>0</v>
      </c>
      <c r="AY26" s="40">
        <v>0</v>
      </c>
      <c r="AZ26" s="47">
        <v>55.624145872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0.303987987</v>
      </c>
      <c r="BG26" s="46">
        <v>2.945806286</v>
      </c>
      <c r="BH26" s="40">
        <v>0</v>
      </c>
      <c r="BI26" s="40">
        <v>0</v>
      </c>
      <c r="BJ26" s="49">
        <v>7.788966044</v>
      </c>
      <c r="BK26" s="109">
        <v>254.075909875</v>
      </c>
      <c r="BL26" s="87"/>
    </row>
    <row r="27" spans="1:64" ht="12.75">
      <c r="A27" s="10"/>
      <c r="B27" s="107" t="s">
        <v>137</v>
      </c>
      <c r="C27" s="48">
        <v>0</v>
      </c>
      <c r="D27" s="46">
        <v>0</v>
      </c>
      <c r="E27" s="40">
        <v>0</v>
      </c>
      <c r="F27" s="40">
        <v>0</v>
      </c>
      <c r="G27" s="47">
        <v>0</v>
      </c>
      <c r="H27" s="64">
        <v>0.263854395</v>
      </c>
      <c r="I27" s="40">
        <v>104.651536632</v>
      </c>
      <c r="J27" s="40">
        <v>0</v>
      </c>
      <c r="K27" s="40">
        <v>0</v>
      </c>
      <c r="L27" s="47">
        <v>38.313267568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0.077322121</v>
      </c>
      <c r="S27" s="40">
        <v>0</v>
      </c>
      <c r="T27" s="40">
        <v>0</v>
      </c>
      <c r="U27" s="40">
        <v>0</v>
      </c>
      <c r="V27" s="47">
        <v>0.249225214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0.693868645</v>
      </c>
      <c r="AW27" s="40">
        <v>6.509384988</v>
      </c>
      <c r="AX27" s="40">
        <v>0</v>
      </c>
      <c r="AY27" s="40">
        <v>0</v>
      </c>
      <c r="AZ27" s="47">
        <v>25.492407607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0.031795341</v>
      </c>
      <c r="BG27" s="46">
        <v>0</v>
      </c>
      <c r="BH27" s="40">
        <v>0</v>
      </c>
      <c r="BI27" s="40">
        <v>0</v>
      </c>
      <c r="BJ27" s="49">
        <v>1.974906482</v>
      </c>
      <c r="BK27" s="109">
        <v>178.257568993</v>
      </c>
      <c r="BL27" s="87"/>
    </row>
    <row r="28" spans="1:64" ht="12.75">
      <c r="A28" s="10"/>
      <c r="B28" s="107" t="s">
        <v>153</v>
      </c>
      <c r="C28" s="48">
        <v>0</v>
      </c>
      <c r="D28" s="46">
        <v>0</v>
      </c>
      <c r="E28" s="40">
        <v>0</v>
      </c>
      <c r="F28" s="40">
        <v>0</v>
      </c>
      <c r="G28" s="47">
        <v>0</v>
      </c>
      <c r="H28" s="64">
        <v>0.119015919</v>
      </c>
      <c r="I28" s="40">
        <v>238.001192831</v>
      </c>
      <c r="J28" s="40">
        <v>0</v>
      </c>
      <c r="K28" s="40">
        <v>0</v>
      </c>
      <c r="L28" s="47">
        <v>8.176969404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0.031002786</v>
      </c>
      <c r="S28" s="40">
        <v>13.779016427</v>
      </c>
      <c r="T28" s="40">
        <v>0</v>
      </c>
      <c r="U28" s="40">
        <v>0</v>
      </c>
      <c r="V28" s="47">
        <v>0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0.168727878</v>
      </c>
      <c r="AW28" s="40">
        <v>12.446944843</v>
      </c>
      <c r="AX28" s="40">
        <v>0</v>
      </c>
      <c r="AY28" s="40">
        <v>0</v>
      </c>
      <c r="AZ28" s="47">
        <v>19.772967576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</v>
      </c>
      <c r="BG28" s="46">
        <v>0</v>
      </c>
      <c r="BH28" s="40">
        <v>0</v>
      </c>
      <c r="BI28" s="40">
        <v>0</v>
      </c>
      <c r="BJ28" s="49">
        <v>0.121230421</v>
      </c>
      <c r="BK28" s="109">
        <v>292.617068085</v>
      </c>
      <c r="BL28" s="87"/>
    </row>
    <row r="29" spans="1:64" ht="12.75">
      <c r="A29" s="10"/>
      <c r="B29" s="107" t="s">
        <v>151</v>
      </c>
      <c r="C29" s="48">
        <v>0</v>
      </c>
      <c r="D29" s="46">
        <v>12.43194643</v>
      </c>
      <c r="E29" s="40">
        <v>0</v>
      </c>
      <c r="F29" s="40">
        <v>0</v>
      </c>
      <c r="G29" s="47">
        <v>0</v>
      </c>
      <c r="H29" s="64">
        <v>0.050225063</v>
      </c>
      <c r="I29" s="40">
        <v>374.129846862</v>
      </c>
      <c r="J29" s="40">
        <v>0</v>
      </c>
      <c r="K29" s="40">
        <v>0</v>
      </c>
      <c r="L29" s="47">
        <v>8.352939861</v>
      </c>
      <c r="M29" s="64">
        <v>0</v>
      </c>
      <c r="N29" s="46">
        <v>0</v>
      </c>
      <c r="O29" s="40">
        <v>0</v>
      </c>
      <c r="P29" s="40">
        <v>0</v>
      </c>
      <c r="Q29" s="47">
        <v>0</v>
      </c>
      <c r="R29" s="64">
        <v>0.065267718</v>
      </c>
      <c r="S29" s="40">
        <v>0</v>
      </c>
      <c r="T29" s="40">
        <v>0</v>
      </c>
      <c r="U29" s="40">
        <v>0</v>
      </c>
      <c r="V29" s="47">
        <v>0.142967384</v>
      </c>
      <c r="W29" s="64">
        <v>0</v>
      </c>
      <c r="X29" s="40">
        <v>0</v>
      </c>
      <c r="Y29" s="40">
        <v>0</v>
      </c>
      <c r="Z29" s="40">
        <v>0</v>
      </c>
      <c r="AA29" s="47">
        <v>0</v>
      </c>
      <c r="AB29" s="64">
        <v>0</v>
      </c>
      <c r="AC29" s="40">
        <v>0</v>
      </c>
      <c r="AD29" s="40">
        <v>0</v>
      </c>
      <c r="AE29" s="40">
        <v>0</v>
      </c>
      <c r="AF29" s="47">
        <v>0</v>
      </c>
      <c r="AG29" s="64">
        <v>0</v>
      </c>
      <c r="AH29" s="40">
        <v>0</v>
      </c>
      <c r="AI29" s="40">
        <v>0</v>
      </c>
      <c r="AJ29" s="40">
        <v>0</v>
      </c>
      <c r="AK29" s="47">
        <v>0</v>
      </c>
      <c r="AL29" s="64">
        <v>0</v>
      </c>
      <c r="AM29" s="40">
        <v>0</v>
      </c>
      <c r="AN29" s="40">
        <v>0</v>
      </c>
      <c r="AO29" s="40">
        <v>0</v>
      </c>
      <c r="AP29" s="47">
        <v>0</v>
      </c>
      <c r="AQ29" s="64">
        <v>0</v>
      </c>
      <c r="AR29" s="46">
        <v>0</v>
      </c>
      <c r="AS29" s="40">
        <v>0</v>
      </c>
      <c r="AT29" s="40">
        <v>0</v>
      </c>
      <c r="AU29" s="47">
        <v>0</v>
      </c>
      <c r="AV29" s="64">
        <v>0.226750463</v>
      </c>
      <c r="AW29" s="40">
        <v>1.893909946</v>
      </c>
      <c r="AX29" s="40">
        <v>0</v>
      </c>
      <c r="AY29" s="40">
        <v>0</v>
      </c>
      <c r="AZ29" s="47">
        <v>22.48858689</v>
      </c>
      <c r="BA29" s="64">
        <v>0</v>
      </c>
      <c r="BB29" s="46">
        <v>0</v>
      </c>
      <c r="BC29" s="40">
        <v>0</v>
      </c>
      <c r="BD29" s="40">
        <v>0</v>
      </c>
      <c r="BE29" s="47">
        <v>0</v>
      </c>
      <c r="BF29" s="64">
        <v>0.003705074</v>
      </c>
      <c r="BG29" s="46">
        <v>0.037877134</v>
      </c>
      <c r="BH29" s="40">
        <v>0</v>
      </c>
      <c r="BI29" s="40">
        <v>0</v>
      </c>
      <c r="BJ29" s="49">
        <v>3.574326776</v>
      </c>
      <c r="BK29" s="109">
        <v>423.398349601</v>
      </c>
      <c r="BL29" s="87"/>
    </row>
    <row r="30" spans="1:64" ht="12.75">
      <c r="A30" s="10"/>
      <c r="B30" s="107" t="s">
        <v>166</v>
      </c>
      <c r="C30" s="48">
        <v>0</v>
      </c>
      <c r="D30" s="46">
        <v>3.748645713</v>
      </c>
      <c r="E30" s="40">
        <v>0</v>
      </c>
      <c r="F30" s="40">
        <v>0</v>
      </c>
      <c r="G30" s="47">
        <v>0</v>
      </c>
      <c r="H30" s="64">
        <v>0.202464259</v>
      </c>
      <c r="I30" s="40">
        <v>1.874322857</v>
      </c>
      <c r="J30" s="40">
        <v>0</v>
      </c>
      <c r="K30" s="40">
        <v>0</v>
      </c>
      <c r="L30" s="47">
        <v>12.620440567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0.037125369</v>
      </c>
      <c r="S30" s="40">
        <v>0</v>
      </c>
      <c r="T30" s="40">
        <v>0</v>
      </c>
      <c r="U30" s="40">
        <v>0</v>
      </c>
      <c r="V30" s="47">
        <v>0.374864571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0</v>
      </c>
      <c r="AM30" s="40">
        <v>0</v>
      </c>
      <c r="AN30" s="40">
        <v>0</v>
      </c>
      <c r="AO30" s="40">
        <v>0</v>
      </c>
      <c r="AP30" s="47">
        <v>0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0.430636039</v>
      </c>
      <c r="AW30" s="40">
        <v>3.756053712</v>
      </c>
      <c r="AX30" s="40">
        <v>0</v>
      </c>
      <c r="AY30" s="40">
        <v>0</v>
      </c>
      <c r="AZ30" s="47">
        <v>10.698621395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0.060759502</v>
      </c>
      <c r="BG30" s="46">
        <v>0</v>
      </c>
      <c r="BH30" s="40">
        <v>0</v>
      </c>
      <c r="BI30" s="40">
        <v>0</v>
      </c>
      <c r="BJ30" s="49">
        <v>0.1611987</v>
      </c>
      <c r="BK30" s="109">
        <v>33.965132684</v>
      </c>
      <c r="BL30" s="87"/>
    </row>
    <row r="31" spans="1:64" ht="12.75">
      <c r="A31" s="10"/>
      <c r="B31" s="107" t="s">
        <v>144</v>
      </c>
      <c r="C31" s="48">
        <v>0</v>
      </c>
      <c r="D31" s="46">
        <v>0</v>
      </c>
      <c r="E31" s="40">
        <v>0</v>
      </c>
      <c r="F31" s="40">
        <v>0</v>
      </c>
      <c r="G31" s="47">
        <v>0</v>
      </c>
      <c r="H31" s="64">
        <v>0.624612313</v>
      </c>
      <c r="I31" s="40">
        <v>225.427961332</v>
      </c>
      <c r="J31" s="40">
        <v>0</v>
      </c>
      <c r="K31" s="40">
        <v>0</v>
      </c>
      <c r="L31" s="47">
        <v>23.650455163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0.027521185</v>
      </c>
      <c r="S31" s="40">
        <v>0</v>
      </c>
      <c r="T31" s="40">
        <v>0</v>
      </c>
      <c r="U31" s="40">
        <v>0</v>
      </c>
      <c r="V31" s="47">
        <v>13.4104252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0.364996599</v>
      </c>
      <c r="AW31" s="40">
        <v>37.657613049</v>
      </c>
      <c r="AX31" s="40">
        <v>0</v>
      </c>
      <c r="AY31" s="40">
        <v>0</v>
      </c>
      <c r="AZ31" s="47">
        <v>39.501174649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0.051071653</v>
      </c>
      <c r="BG31" s="46">
        <v>1.863929465</v>
      </c>
      <c r="BH31" s="40">
        <v>0</v>
      </c>
      <c r="BI31" s="40">
        <v>0</v>
      </c>
      <c r="BJ31" s="49">
        <v>6.971096197</v>
      </c>
      <c r="BK31" s="109">
        <v>349.550856805</v>
      </c>
      <c r="BL31" s="87"/>
    </row>
    <row r="32" spans="1:64" ht="12.75">
      <c r="A32" s="10"/>
      <c r="B32" s="107" t="s">
        <v>150</v>
      </c>
      <c r="C32" s="48">
        <v>0</v>
      </c>
      <c r="D32" s="46">
        <v>12.494925</v>
      </c>
      <c r="E32" s="40">
        <v>0</v>
      </c>
      <c r="F32" s="40">
        <v>0</v>
      </c>
      <c r="G32" s="47">
        <v>0</v>
      </c>
      <c r="H32" s="64">
        <v>0.225995715</v>
      </c>
      <c r="I32" s="40">
        <v>191.104431438</v>
      </c>
      <c r="J32" s="40">
        <v>0</v>
      </c>
      <c r="K32" s="40">
        <v>0</v>
      </c>
      <c r="L32" s="47">
        <v>22.020544104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0.039983791</v>
      </c>
      <c r="S32" s="40">
        <v>6.2474625</v>
      </c>
      <c r="T32" s="40">
        <v>0</v>
      </c>
      <c r="U32" s="40">
        <v>0</v>
      </c>
      <c r="V32" s="47">
        <v>0.37484775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</v>
      </c>
      <c r="AC32" s="40">
        <v>0</v>
      </c>
      <c r="AD32" s="40">
        <v>0</v>
      </c>
      <c r="AE32" s="40">
        <v>0</v>
      </c>
      <c r="AF32" s="47">
        <v>0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0.435238313</v>
      </c>
      <c r="AW32" s="40">
        <v>31.135095961</v>
      </c>
      <c r="AX32" s="40">
        <v>0</v>
      </c>
      <c r="AY32" s="40">
        <v>0</v>
      </c>
      <c r="AZ32" s="47">
        <v>19.049840171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0.09038521</v>
      </c>
      <c r="BG32" s="46">
        <v>0</v>
      </c>
      <c r="BH32" s="40">
        <v>0</v>
      </c>
      <c r="BI32" s="40">
        <v>0</v>
      </c>
      <c r="BJ32" s="49">
        <v>0.062001107</v>
      </c>
      <c r="BK32" s="109">
        <v>283.28075106</v>
      </c>
      <c r="BL32" s="87"/>
    </row>
    <row r="33" spans="1:64" ht="12.75">
      <c r="A33" s="10"/>
      <c r="B33" s="107" t="s">
        <v>143</v>
      </c>
      <c r="C33" s="48">
        <v>0</v>
      </c>
      <c r="D33" s="46">
        <v>12.04620357</v>
      </c>
      <c r="E33" s="40">
        <v>0</v>
      </c>
      <c r="F33" s="40">
        <v>0</v>
      </c>
      <c r="G33" s="47">
        <v>0</v>
      </c>
      <c r="H33" s="64">
        <v>0.118642612</v>
      </c>
      <c r="I33" s="40">
        <v>28.200659923</v>
      </c>
      <c r="J33" s="40">
        <v>0</v>
      </c>
      <c r="K33" s="40">
        <v>0</v>
      </c>
      <c r="L33" s="47">
        <v>3.134220874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0.048184728</v>
      </c>
      <c r="S33" s="40">
        <v>0</v>
      </c>
      <c r="T33" s="40">
        <v>0</v>
      </c>
      <c r="U33" s="40">
        <v>0</v>
      </c>
      <c r="V33" s="47">
        <v>2.251555909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0.131316127</v>
      </c>
      <c r="AW33" s="40">
        <v>2.957553821</v>
      </c>
      <c r="AX33" s="40">
        <v>0</v>
      </c>
      <c r="AY33" s="40">
        <v>0</v>
      </c>
      <c r="AZ33" s="47">
        <v>9.065673884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0.056833093</v>
      </c>
      <c r="BG33" s="46">
        <v>0</v>
      </c>
      <c r="BH33" s="40">
        <v>0</v>
      </c>
      <c r="BI33" s="40">
        <v>0</v>
      </c>
      <c r="BJ33" s="49">
        <v>0.12599743</v>
      </c>
      <c r="BK33" s="109">
        <v>58.136841971</v>
      </c>
      <c r="BL33" s="87"/>
    </row>
    <row r="34" spans="1:64" ht="12.75">
      <c r="A34" s="10"/>
      <c r="B34" s="107" t="s">
        <v>141</v>
      </c>
      <c r="C34" s="48">
        <v>0</v>
      </c>
      <c r="D34" s="46">
        <v>0</v>
      </c>
      <c r="E34" s="40">
        <v>0</v>
      </c>
      <c r="F34" s="40">
        <v>0</v>
      </c>
      <c r="G34" s="47">
        <v>0</v>
      </c>
      <c r="H34" s="64">
        <v>0.130635866</v>
      </c>
      <c r="I34" s="40">
        <v>209.990008586</v>
      </c>
      <c r="J34" s="40">
        <v>0</v>
      </c>
      <c r="K34" s="40">
        <v>0</v>
      </c>
      <c r="L34" s="47">
        <v>33.876556132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0.051058824</v>
      </c>
      <c r="S34" s="40">
        <v>12.45337143</v>
      </c>
      <c r="T34" s="40">
        <v>0</v>
      </c>
      <c r="U34" s="40">
        <v>0</v>
      </c>
      <c r="V34" s="47">
        <v>13.387374288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0.374826332</v>
      </c>
      <c r="AW34" s="40">
        <v>5.608106575</v>
      </c>
      <c r="AX34" s="40">
        <v>0</v>
      </c>
      <c r="AY34" s="40">
        <v>0</v>
      </c>
      <c r="AZ34" s="47">
        <v>22.607071539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0.25159502</v>
      </c>
      <c r="BG34" s="46">
        <v>37.143535444</v>
      </c>
      <c r="BH34" s="40">
        <v>0</v>
      </c>
      <c r="BI34" s="40">
        <v>0</v>
      </c>
      <c r="BJ34" s="49">
        <v>0.921633115</v>
      </c>
      <c r="BK34" s="109">
        <v>336.795773151</v>
      </c>
      <c r="BL34" s="87"/>
    </row>
    <row r="35" spans="1:64" ht="12.75">
      <c r="A35" s="10"/>
      <c r="B35" s="107" t="s">
        <v>142</v>
      </c>
      <c r="C35" s="48">
        <v>0</v>
      </c>
      <c r="D35" s="46">
        <v>0</v>
      </c>
      <c r="E35" s="40">
        <v>0</v>
      </c>
      <c r="F35" s="40">
        <v>0</v>
      </c>
      <c r="G35" s="47">
        <v>0</v>
      </c>
      <c r="H35" s="64">
        <v>0.113050891</v>
      </c>
      <c r="I35" s="40">
        <v>11.856681906</v>
      </c>
      <c r="J35" s="40">
        <v>0</v>
      </c>
      <c r="K35" s="40">
        <v>0</v>
      </c>
      <c r="L35" s="47">
        <v>27.966799675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0.03505454</v>
      </c>
      <c r="S35" s="40">
        <v>0</v>
      </c>
      <c r="T35" s="40">
        <v>0</v>
      </c>
      <c r="U35" s="40">
        <v>0</v>
      </c>
      <c r="V35" s="47">
        <v>3.891955489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0</v>
      </c>
      <c r="AM35" s="40">
        <v>0</v>
      </c>
      <c r="AN35" s="40">
        <v>0</v>
      </c>
      <c r="AO35" s="40">
        <v>0</v>
      </c>
      <c r="AP35" s="47">
        <v>0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0.633982438</v>
      </c>
      <c r="AW35" s="40">
        <v>10.10911569</v>
      </c>
      <c r="AX35" s="40">
        <v>0</v>
      </c>
      <c r="AY35" s="40">
        <v>0</v>
      </c>
      <c r="AZ35" s="47">
        <v>60.467476056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0.145828319</v>
      </c>
      <c r="BG35" s="46">
        <v>0</v>
      </c>
      <c r="BH35" s="40">
        <v>0</v>
      </c>
      <c r="BI35" s="40">
        <v>0</v>
      </c>
      <c r="BJ35" s="49">
        <v>5.338799485</v>
      </c>
      <c r="BK35" s="109">
        <v>120.558744489</v>
      </c>
      <c r="BL35" s="87"/>
    </row>
    <row r="36" spans="1:64" ht="12.75">
      <c r="A36" s="10"/>
      <c r="B36" s="107" t="s">
        <v>149</v>
      </c>
      <c r="C36" s="48">
        <v>0</v>
      </c>
      <c r="D36" s="46">
        <v>24.96337142</v>
      </c>
      <c r="E36" s="40">
        <v>0</v>
      </c>
      <c r="F36" s="40">
        <v>0</v>
      </c>
      <c r="G36" s="47">
        <v>0</v>
      </c>
      <c r="H36" s="64">
        <v>0.059787275</v>
      </c>
      <c r="I36" s="40">
        <v>245.701983201</v>
      </c>
      <c r="J36" s="40">
        <v>0</v>
      </c>
      <c r="K36" s="40">
        <v>0</v>
      </c>
      <c r="L36" s="47">
        <v>10.827238269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0.013105606</v>
      </c>
      <c r="S36" s="40">
        <v>0</v>
      </c>
      <c r="T36" s="40">
        <v>0</v>
      </c>
      <c r="U36" s="40">
        <v>0</v>
      </c>
      <c r="V36" s="47">
        <v>0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0.128805793</v>
      </c>
      <c r="AW36" s="40">
        <v>17.082670985</v>
      </c>
      <c r="AX36" s="40">
        <v>0</v>
      </c>
      <c r="AY36" s="40">
        <v>0</v>
      </c>
      <c r="AZ36" s="47">
        <v>14.969450043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0.020321245</v>
      </c>
      <c r="BG36" s="46">
        <v>0</v>
      </c>
      <c r="BH36" s="40">
        <v>0</v>
      </c>
      <c r="BI36" s="40">
        <v>0</v>
      </c>
      <c r="BJ36" s="49">
        <v>0.066911419</v>
      </c>
      <c r="BK36" s="109">
        <v>313.833645256</v>
      </c>
      <c r="BL36" s="87"/>
    </row>
    <row r="37" spans="1:64" ht="12.75">
      <c r="A37" s="10"/>
      <c r="B37" s="107" t="s">
        <v>138</v>
      </c>
      <c r="C37" s="48">
        <v>0</v>
      </c>
      <c r="D37" s="46">
        <v>6.2539375</v>
      </c>
      <c r="E37" s="40">
        <v>0</v>
      </c>
      <c r="F37" s="40">
        <v>0</v>
      </c>
      <c r="G37" s="47">
        <v>0</v>
      </c>
      <c r="H37" s="64">
        <v>0.15493827</v>
      </c>
      <c r="I37" s="40">
        <v>411.196390625</v>
      </c>
      <c r="J37" s="40">
        <v>0</v>
      </c>
      <c r="K37" s="40">
        <v>0</v>
      </c>
      <c r="L37" s="47">
        <v>30.48090422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0.030018955</v>
      </c>
      <c r="S37" s="40">
        <v>7.504725</v>
      </c>
      <c r="T37" s="40">
        <v>0</v>
      </c>
      <c r="U37" s="40">
        <v>0</v>
      </c>
      <c r="V37" s="47">
        <v>0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</v>
      </c>
      <c r="AC37" s="40">
        <v>0</v>
      </c>
      <c r="AD37" s="40">
        <v>0</v>
      </c>
      <c r="AE37" s="40">
        <v>0</v>
      </c>
      <c r="AF37" s="47">
        <v>0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0.628177343</v>
      </c>
      <c r="AW37" s="40">
        <v>13.362203539</v>
      </c>
      <c r="AX37" s="40">
        <v>0</v>
      </c>
      <c r="AY37" s="40">
        <v>0</v>
      </c>
      <c r="AZ37" s="47">
        <v>60.874679485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0.090898584</v>
      </c>
      <c r="BG37" s="46">
        <v>1.241783929</v>
      </c>
      <c r="BH37" s="40">
        <v>0</v>
      </c>
      <c r="BI37" s="40">
        <v>0</v>
      </c>
      <c r="BJ37" s="49">
        <v>0.876699454</v>
      </c>
      <c r="BK37" s="109">
        <v>532.695356904</v>
      </c>
      <c r="BL37" s="87"/>
    </row>
    <row r="38" spans="1:64" ht="12.75">
      <c r="A38" s="31"/>
      <c r="B38" s="32" t="s">
        <v>98</v>
      </c>
      <c r="C38" s="96">
        <f aca="true" t="shared" si="3" ref="C38:AH38">SUM(C17:C37)</f>
        <v>0</v>
      </c>
      <c r="D38" s="79">
        <f t="shared" si="3"/>
        <v>82.86997141900001</v>
      </c>
      <c r="E38" s="79">
        <f t="shared" si="3"/>
        <v>0</v>
      </c>
      <c r="F38" s="79">
        <f t="shared" si="3"/>
        <v>0</v>
      </c>
      <c r="G38" s="79">
        <f t="shared" si="3"/>
        <v>0</v>
      </c>
      <c r="H38" s="79">
        <f t="shared" si="3"/>
        <v>4.750826914</v>
      </c>
      <c r="I38" s="79">
        <f t="shared" si="3"/>
        <v>3192.792826487</v>
      </c>
      <c r="J38" s="79">
        <f t="shared" si="3"/>
        <v>0</v>
      </c>
      <c r="K38" s="79">
        <f t="shared" si="3"/>
        <v>0</v>
      </c>
      <c r="L38" s="79">
        <f t="shared" si="3"/>
        <v>552.799762681</v>
      </c>
      <c r="M38" s="79">
        <f t="shared" si="3"/>
        <v>0</v>
      </c>
      <c r="N38" s="79">
        <f t="shared" si="3"/>
        <v>0</v>
      </c>
      <c r="O38" s="79">
        <f t="shared" si="3"/>
        <v>0</v>
      </c>
      <c r="P38" s="79">
        <f t="shared" si="3"/>
        <v>0</v>
      </c>
      <c r="Q38" s="79">
        <f t="shared" si="3"/>
        <v>0</v>
      </c>
      <c r="R38" s="79">
        <f t="shared" si="3"/>
        <v>1.1041047540000002</v>
      </c>
      <c r="S38" s="79">
        <f t="shared" si="3"/>
        <v>65.539105587</v>
      </c>
      <c r="T38" s="79">
        <f t="shared" si="3"/>
        <v>1.236570714</v>
      </c>
      <c r="U38" s="79">
        <f t="shared" si="3"/>
        <v>0</v>
      </c>
      <c r="V38" s="79">
        <f t="shared" si="3"/>
        <v>50.75574018099999</v>
      </c>
      <c r="W38" s="79">
        <f t="shared" si="3"/>
        <v>0</v>
      </c>
      <c r="X38" s="79">
        <f t="shared" si="3"/>
        <v>0</v>
      </c>
      <c r="Y38" s="79">
        <f t="shared" si="3"/>
        <v>0</v>
      </c>
      <c r="Z38" s="79">
        <f t="shared" si="3"/>
        <v>0</v>
      </c>
      <c r="AA38" s="79">
        <f t="shared" si="3"/>
        <v>0</v>
      </c>
      <c r="AB38" s="79">
        <f t="shared" si="3"/>
        <v>0</v>
      </c>
      <c r="AC38" s="79">
        <f t="shared" si="3"/>
        <v>0.049658114</v>
      </c>
      <c r="AD38" s="79">
        <f t="shared" si="3"/>
        <v>0</v>
      </c>
      <c r="AE38" s="79">
        <f t="shared" si="3"/>
        <v>0</v>
      </c>
      <c r="AF38" s="79">
        <f t="shared" si="3"/>
        <v>0</v>
      </c>
      <c r="AG38" s="79">
        <f t="shared" si="3"/>
        <v>0</v>
      </c>
      <c r="AH38" s="79">
        <f t="shared" si="3"/>
        <v>0</v>
      </c>
      <c r="AI38" s="79">
        <f aca="true" t="shared" si="4" ref="AI38:BK38">SUM(AI17:AI37)</f>
        <v>0</v>
      </c>
      <c r="AJ38" s="79">
        <f t="shared" si="4"/>
        <v>0</v>
      </c>
      <c r="AK38" s="79">
        <f t="shared" si="4"/>
        <v>0</v>
      </c>
      <c r="AL38" s="79">
        <f t="shared" si="4"/>
        <v>0</v>
      </c>
      <c r="AM38" s="79">
        <f t="shared" si="4"/>
        <v>0</v>
      </c>
      <c r="AN38" s="79">
        <f t="shared" si="4"/>
        <v>0</v>
      </c>
      <c r="AO38" s="79">
        <f t="shared" si="4"/>
        <v>0</v>
      </c>
      <c r="AP38" s="79">
        <f t="shared" si="4"/>
        <v>0</v>
      </c>
      <c r="AQ38" s="79">
        <f t="shared" si="4"/>
        <v>0</v>
      </c>
      <c r="AR38" s="79">
        <f t="shared" si="4"/>
        <v>0</v>
      </c>
      <c r="AS38" s="79">
        <f t="shared" si="4"/>
        <v>0</v>
      </c>
      <c r="AT38" s="79">
        <f t="shared" si="4"/>
        <v>0</v>
      </c>
      <c r="AU38" s="79">
        <f t="shared" si="4"/>
        <v>0</v>
      </c>
      <c r="AV38" s="79">
        <f t="shared" si="4"/>
        <v>14.349727021999998</v>
      </c>
      <c r="AW38" s="79">
        <f t="shared" si="4"/>
        <v>493.958844041</v>
      </c>
      <c r="AX38" s="79">
        <f t="shared" si="4"/>
        <v>0</v>
      </c>
      <c r="AY38" s="79">
        <f t="shared" si="4"/>
        <v>0</v>
      </c>
      <c r="AZ38" s="79">
        <f t="shared" si="4"/>
        <v>846.5088218140002</v>
      </c>
      <c r="BA38" s="79">
        <f t="shared" si="4"/>
        <v>0</v>
      </c>
      <c r="BB38" s="79">
        <f t="shared" si="4"/>
        <v>0</v>
      </c>
      <c r="BC38" s="79">
        <f t="shared" si="4"/>
        <v>0</v>
      </c>
      <c r="BD38" s="79">
        <f t="shared" si="4"/>
        <v>0</v>
      </c>
      <c r="BE38" s="79">
        <f t="shared" si="4"/>
        <v>0</v>
      </c>
      <c r="BF38" s="79">
        <f t="shared" si="4"/>
        <v>2.1031075120000002</v>
      </c>
      <c r="BG38" s="79">
        <f t="shared" si="4"/>
        <v>65.097044433</v>
      </c>
      <c r="BH38" s="79">
        <f t="shared" si="4"/>
        <v>3.724358571</v>
      </c>
      <c r="BI38" s="79">
        <f t="shared" si="4"/>
        <v>0</v>
      </c>
      <c r="BJ38" s="79">
        <f t="shared" si="4"/>
        <v>60.449544704</v>
      </c>
      <c r="BK38" s="112">
        <f t="shared" si="4"/>
        <v>5438.0900149479985</v>
      </c>
      <c r="BL38" s="87"/>
    </row>
    <row r="39" spans="1:64" ht="12.75">
      <c r="A39" s="10" t="s">
        <v>70</v>
      </c>
      <c r="B39" s="17" t="s">
        <v>13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55"/>
      <c r="BL39" s="87"/>
    </row>
    <row r="40" spans="1:64" ht="12.75">
      <c r="A40" s="10"/>
      <c r="B40" s="18" t="s">
        <v>31</v>
      </c>
      <c r="C40" s="97"/>
      <c r="D40" s="51"/>
      <c r="E40" s="52"/>
      <c r="F40" s="52"/>
      <c r="G40" s="53"/>
      <c r="H40" s="50"/>
      <c r="I40" s="52"/>
      <c r="J40" s="52"/>
      <c r="K40" s="52"/>
      <c r="L40" s="53"/>
      <c r="M40" s="50"/>
      <c r="N40" s="51"/>
      <c r="O40" s="52"/>
      <c r="P40" s="52"/>
      <c r="Q40" s="53"/>
      <c r="R40" s="50"/>
      <c r="S40" s="52"/>
      <c r="T40" s="52"/>
      <c r="U40" s="52"/>
      <c r="V40" s="53"/>
      <c r="W40" s="50"/>
      <c r="X40" s="52"/>
      <c r="Y40" s="52"/>
      <c r="Z40" s="52"/>
      <c r="AA40" s="53"/>
      <c r="AB40" s="50"/>
      <c r="AC40" s="52"/>
      <c r="AD40" s="52"/>
      <c r="AE40" s="52"/>
      <c r="AF40" s="53"/>
      <c r="AG40" s="50"/>
      <c r="AH40" s="52"/>
      <c r="AI40" s="52"/>
      <c r="AJ40" s="52"/>
      <c r="AK40" s="53"/>
      <c r="AL40" s="50"/>
      <c r="AM40" s="52"/>
      <c r="AN40" s="52"/>
      <c r="AO40" s="52"/>
      <c r="AP40" s="53"/>
      <c r="AQ40" s="50"/>
      <c r="AR40" s="51"/>
      <c r="AS40" s="52"/>
      <c r="AT40" s="52"/>
      <c r="AU40" s="53"/>
      <c r="AV40" s="50"/>
      <c r="AW40" s="52"/>
      <c r="AX40" s="52"/>
      <c r="AY40" s="52"/>
      <c r="AZ40" s="53"/>
      <c r="BA40" s="50"/>
      <c r="BB40" s="51"/>
      <c r="BC40" s="52"/>
      <c r="BD40" s="52"/>
      <c r="BE40" s="53"/>
      <c r="BF40" s="50"/>
      <c r="BG40" s="51"/>
      <c r="BH40" s="52"/>
      <c r="BI40" s="52"/>
      <c r="BJ40" s="53"/>
      <c r="BK40" s="54"/>
      <c r="BL40" s="87"/>
    </row>
    <row r="41" spans="1:64" ht="12.75">
      <c r="A41" s="31"/>
      <c r="B41" s="32" t="s">
        <v>83</v>
      </c>
      <c r="C41" s="98"/>
      <c r="D41" s="56"/>
      <c r="E41" s="56"/>
      <c r="F41" s="56"/>
      <c r="G41" s="57"/>
      <c r="H41" s="55"/>
      <c r="I41" s="56"/>
      <c r="J41" s="56"/>
      <c r="K41" s="56"/>
      <c r="L41" s="57"/>
      <c r="M41" s="55"/>
      <c r="N41" s="56"/>
      <c r="O41" s="56"/>
      <c r="P41" s="56"/>
      <c r="Q41" s="57"/>
      <c r="R41" s="55"/>
      <c r="S41" s="56"/>
      <c r="T41" s="56"/>
      <c r="U41" s="56"/>
      <c r="V41" s="57"/>
      <c r="W41" s="55"/>
      <c r="X41" s="56"/>
      <c r="Y41" s="56"/>
      <c r="Z41" s="56"/>
      <c r="AA41" s="57"/>
      <c r="AB41" s="55"/>
      <c r="AC41" s="56"/>
      <c r="AD41" s="56"/>
      <c r="AE41" s="56"/>
      <c r="AF41" s="57"/>
      <c r="AG41" s="55"/>
      <c r="AH41" s="56"/>
      <c r="AI41" s="56"/>
      <c r="AJ41" s="56"/>
      <c r="AK41" s="57"/>
      <c r="AL41" s="55"/>
      <c r="AM41" s="56"/>
      <c r="AN41" s="56"/>
      <c r="AO41" s="56"/>
      <c r="AP41" s="57"/>
      <c r="AQ41" s="55"/>
      <c r="AR41" s="56"/>
      <c r="AS41" s="56"/>
      <c r="AT41" s="56"/>
      <c r="AU41" s="57"/>
      <c r="AV41" s="55"/>
      <c r="AW41" s="56"/>
      <c r="AX41" s="56"/>
      <c r="AY41" s="56"/>
      <c r="AZ41" s="57"/>
      <c r="BA41" s="55"/>
      <c r="BB41" s="56"/>
      <c r="BC41" s="56"/>
      <c r="BD41" s="56"/>
      <c r="BE41" s="57"/>
      <c r="BF41" s="55"/>
      <c r="BG41" s="56"/>
      <c r="BH41" s="56"/>
      <c r="BI41" s="56"/>
      <c r="BJ41" s="57"/>
      <c r="BK41" s="58"/>
      <c r="BL41" s="87"/>
    </row>
    <row r="42" spans="1:64" ht="12.75">
      <c r="A42" s="10" t="s">
        <v>72</v>
      </c>
      <c r="B42" s="21" t="s">
        <v>87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9"/>
      <c r="BL42" s="87"/>
    </row>
    <row r="43" spans="1:64" ht="12.75">
      <c r="A43" s="10"/>
      <c r="B43" s="18" t="s">
        <v>31</v>
      </c>
      <c r="C43" s="97"/>
      <c r="D43" s="51"/>
      <c r="E43" s="52"/>
      <c r="F43" s="52"/>
      <c r="G43" s="53"/>
      <c r="H43" s="50"/>
      <c r="I43" s="52"/>
      <c r="J43" s="52"/>
      <c r="K43" s="52"/>
      <c r="L43" s="53"/>
      <c r="M43" s="50"/>
      <c r="N43" s="51"/>
      <c r="O43" s="52"/>
      <c r="P43" s="52"/>
      <c r="Q43" s="53"/>
      <c r="R43" s="50"/>
      <c r="S43" s="52"/>
      <c r="T43" s="52"/>
      <c r="U43" s="52"/>
      <c r="V43" s="53"/>
      <c r="W43" s="50"/>
      <c r="X43" s="52"/>
      <c r="Y43" s="52"/>
      <c r="Z43" s="52"/>
      <c r="AA43" s="53"/>
      <c r="AB43" s="50"/>
      <c r="AC43" s="52"/>
      <c r="AD43" s="52"/>
      <c r="AE43" s="52"/>
      <c r="AF43" s="53"/>
      <c r="AG43" s="50"/>
      <c r="AH43" s="52"/>
      <c r="AI43" s="52"/>
      <c r="AJ43" s="52"/>
      <c r="AK43" s="53"/>
      <c r="AL43" s="50"/>
      <c r="AM43" s="52"/>
      <c r="AN43" s="52"/>
      <c r="AO43" s="52"/>
      <c r="AP43" s="53"/>
      <c r="AQ43" s="50"/>
      <c r="AR43" s="51"/>
      <c r="AS43" s="52"/>
      <c r="AT43" s="52"/>
      <c r="AU43" s="53"/>
      <c r="AV43" s="50"/>
      <c r="AW43" s="52"/>
      <c r="AX43" s="52"/>
      <c r="AY43" s="52"/>
      <c r="AZ43" s="53"/>
      <c r="BA43" s="50"/>
      <c r="BB43" s="51"/>
      <c r="BC43" s="52"/>
      <c r="BD43" s="52"/>
      <c r="BE43" s="53"/>
      <c r="BF43" s="50"/>
      <c r="BG43" s="51"/>
      <c r="BH43" s="52"/>
      <c r="BI43" s="52"/>
      <c r="BJ43" s="53"/>
      <c r="BK43" s="54"/>
      <c r="BL43" s="87"/>
    </row>
    <row r="44" spans="1:64" ht="12.75">
      <c r="A44" s="31"/>
      <c r="B44" s="32" t="s">
        <v>82</v>
      </c>
      <c r="C44" s="98"/>
      <c r="D44" s="56"/>
      <c r="E44" s="56"/>
      <c r="F44" s="56"/>
      <c r="G44" s="57"/>
      <c r="H44" s="55"/>
      <c r="I44" s="56"/>
      <c r="J44" s="56"/>
      <c r="K44" s="56"/>
      <c r="L44" s="57"/>
      <c r="M44" s="55"/>
      <c r="N44" s="56"/>
      <c r="O44" s="56"/>
      <c r="P44" s="56"/>
      <c r="Q44" s="57"/>
      <c r="R44" s="55"/>
      <c r="S44" s="56"/>
      <c r="T44" s="56"/>
      <c r="U44" s="56"/>
      <c r="V44" s="57"/>
      <c r="W44" s="55"/>
      <c r="X44" s="56"/>
      <c r="Y44" s="56"/>
      <c r="Z44" s="56"/>
      <c r="AA44" s="57"/>
      <c r="AB44" s="55"/>
      <c r="AC44" s="56"/>
      <c r="AD44" s="56"/>
      <c r="AE44" s="56"/>
      <c r="AF44" s="57"/>
      <c r="AG44" s="55"/>
      <c r="AH44" s="56"/>
      <c r="AI44" s="56"/>
      <c r="AJ44" s="56"/>
      <c r="AK44" s="57"/>
      <c r="AL44" s="55"/>
      <c r="AM44" s="56"/>
      <c r="AN44" s="56"/>
      <c r="AO44" s="56"/>
      <c r="AP44" s="57"/>
      <c r="AQ44" s="55"/>
      <c r="AR44" s="56"/>
      <c r="AS44" s="56"/>
      <c r="AT44" s="56"/>
      <c r="AU44" s="57"/>
      <c r="AV44" s="55"/>
      <c r="AW44" s="56"/>
      <c r="AX44" s="56"/>
      <c r="AY44" s="56"/>
      <c r="AZ44" s="57"/>
      <c r="BA44" s="55"/>
      <c r="BB44" s="56"/>
      <c r="BC44" s="56"/>
      <c r="BD44" s="56"/>
      <c r="BE44" s="57"/>
      <c r="BF44" s="55"/>
      <c r="BG44" s="56"/>
      <c r="BH44" s="56"/>
      <c r="BI44" s="56"/>
      <c r="BJ44" s="57"/>
      <c r="BK44" s="58"/>
      <c r="BL44" s="87"/>
    </row>
    <row r="45" spans="1:64" ht="12.75">
      <c r="A45" s="10" t="s">
        <v>73</v>
      </c>
      <c r="B45" s="17" t="s">
        <v>14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9"/>
      <c r="BL45" s="87"/>
    </row>
    <row r="46" spans="1:64" ht="12.75">
      <c r="A46" s="10"/>
      <c r="B46" s="21" t="s">
        <v>164</v>
      </c>
      <c r="C46" s="48">
        <v>0</v>
      </c>
      <c r="D46" s="46">
        <v>428.007155135</v>
      </c>
      <c r="E46" s="40">
        <v>0</v>
      </c>
      <c r="F46" s="40">
        <v>0</v>
      </c>
      <c r="G46" s="47">
        <v>0</v>
      </c>
      <c r="H46" s="64">
        <v>16.641566617</v>
      </c>
      <c r="I46" s="40">
        <v>101.679427812</v>
      </c>
      <c r="J46" s="40">
        <v>0</v>
      </c>
      <c r="K46" s="40">
        <v>0</v>
      </c>
      <c r="L46" s="47">
        <v>313.123573165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7.491269116</v>
      </c>
      <c r="S46" s="40">
        <v>5.731109416</v>
      </c>
      <c r="T46" s="40">
        <v>0</v>
      </c>
      <c r="U46" s="40">
        <v>0</v>
      </c>
      <c r="V46" s="47">
        <v>27.993242373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0.000112499</v>
      </c>
      <c r="AC46" s="40">
        <v>0</v>
      </c>
      <c r="AD46" s="40">
        <v>0</v>
      </c>
      <c r="AE46" s="40">
        <v>0</v>
      </c>
      <c r="AF46" s="47">
        <v>0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15.125518413</v>
      </c>
      <c r="AW46" s="40">
        <v>77.86479771</v>
      </c>
      <c r="AX46" s="40">
        <v>8.942698327</v>
      </c>
      <c r="AY46" s="40">
        <v>0</v>
      </c>
      <c r="AZ46" s="47">
        <v>271.273798778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4.58661506</v>
      </c>
      <c r="BG46" s="46">
        <v>4.990577609</v>
      </c>
      <c r="BH46" s="40">
        <v>0</v>
      </c>
      <c r="BI46" s="40">
        <v>0</v>
      </c>
      <c r="BJ46" s="47">
        <v>22.670697379</v>
      </c>
      <c r="BK46" s="109">
        <v>1306.122159409</v>
      </c>
      <c r="BL46" s="87"/>
    </row>
    <row r="47" spans="1:64" ht="12.75">
      <c r="A47" s="10"/>
      <c r="B47" s="21" t="s">
        <v>160</v>
      </c>
      <c r="C47" s="48">
        <v>0</v>
      </c>
      <c r="D47" s="46">
        <v>0.790248112</v>
      </c>
      <c r="E47" s="40">
        <v>0</v>
      </c>
      <c r="F47" s="40">
        <v>0</v>
      </c>
      <c r="G47" s="47">
        <v>0</v>
      </c>
      <c r="H47" s="64">
        <v>1.965287313</v>
      </c>
      <c r="I47" s="40">
        <v>1.367466476</v>
      </c>
      <c r="J47" s="40">
        <v>0</v>
      </c>
      <c r="K47" s="40">
        <v>0</v>
      </c>
      <c r="L47" s="47">
        <v>3.487286753</v>
      </c>
      <c r="M47" s="64">
        <v>0</v>
      </c>
      <c r="N47" s="46">
        <v>0</v>
      </c>
      <c r="O47" s="40">
        <v>0</v>
      </c>
      <c r="P47" s="40">
        <v>0</v>
      </c>
      <c r="Q47" s="47">
        <v>0</v>
      </c>
      <c r="R47" s="64">
        <v>0.903911372</v>
      </c>
      <c r="S47" s="40">
        <v>0</v>
      </c>
      <c r="T47" s="40">
        <v>0</v>
      </c>
      <c r="U47" s="40">
        <v>0</v>
      </c>
      <c r="V47" s="47">
        <v>0.218986798</v>
      </c>
      <c r="W47" s="64">
        <v>0</v>
      </c>
      <c r="X47" s="40">
        <v>0</v>
      </c>
      <c r="Y47" s="40">
        <v>0</v>
      </c>
      <c r="Z47" s="40">
        <v>0</v>
      </c>
      <c r="AA47" s="47">
        <v>0</v>
      </c>
      <c r="AB47" s="64">
        <v>0</v>
      </c>
      <c r="AC47" s="40">
        <v>0</v>
      </c>
      <c r="AD47" s="40">
        <v>0</v>
      </c>
      <c r="AE47" s="40">
        <v>0</v>
      </c>
      <c r="AF47" s="47">
        <v>0</v>
      </c>
      <c r="AG47" s="64">
        <v>0</v>
      </c>
      <c r="AH47" s="40">
        <v>0</v>
      </c>
      <c r="AI47" s="40">
        <v>0</v>
      </c>
      <c r="AJ47" s="40">
        <v>0</v>
      </c>
      <c r="AK47" s="47">
        <v>0</v>
      </c>
      <c r="AL47" s="64">
        <v>0.002794166</v>
      </c>
      <c r="AM47" s="40">
        <v>0</v>
      </c>
      <c r="AN47" s="40">
        <v>0</v>
      </c>
      <c r="AO47" s="40">
        <v>0</v>
      </c>
      <c r="AP47" s="47">
        <v>0</v>
      </c>
      <c r="AQ47" s="64">
        <v>0</v>
      </c>
      <c r="AR47" s="46">
        <v>0</v>
      </c>
      <c r="AS47" s="40">
        <v>0</v>
      </c>
      <c r="AT47" s="40">
        <v>0</v>
      </c>
      <c r="AU47" s="47">
        <v>0</v>
      </c>
      <c r="AV47" s="64">
        <v>32.94097358</v>
      </c>
      <c r="AW47" s="40">
        <v>9.245567338</v>
      </c>
      <c r="AX47" s="40">
        <v>0</v>
      </c>
      <c r="AY47" s="40">
        <v>0</v>
      </c>
      <c r="AZ47" s="47">
        <v>106.702489543</v>
      </c>
      <c r="BA47" s="64">
        <v>0</v>
      </c>
      <c r="BB47" s="46">
        <v>0</v>
      </c>
      <c r="BC47" s="40">
        <v>0</v>
      </c>
      <c r="BD47" s="40">
        <v>0</v>
      </c>
      <c r="BE47" s="47">
        <v>0</v>
      </c>
      <c r="BF47" s="64">
        <v>8.195396159</v>
      </c>
      <c r="BG47" s="46">
        <v>0.404961453</v>
      </c>
      <c r="BH47" s="40">
        <v>0</v>
      </c>
      <c r="BI47" s="40">
        <v>0</v>
      </c>
      <c r="BJ47" s="47">
        <v>17.625130839</v>
      </c>
      <c r="BK47" s="109">
        <v>183.850499902</v>
      </c>
      <c r="BL47" s="87"/>
    </row>
    <row r="48" spans="1:64" ht="12.75">
      <c r="A48" s="10"/>
      <c r="B48" s="21" t="s">
        <v>161</v>
      </c>
      <c r="C48" s="48">
        <v>0</v>
      </c>
      <c r="D48" s="46">
        <v>317.677586822</v>
      </c>
      <c r="E48" s="40">
        <v>0</v>
      </c>
      <c r="F48" s="40">
        <v>0</v>
      </c>
      <c r="G48" s="47">
        <v>0</v>
      </c>
      <c r="H48" s="64">
        <v>20.393531643</v>
      </c>
      <c r="I48" s="40">
        <v>1552.142630818</v>
      </c>
      <c r="J48" s="40">
        <v>20.314851137</v>
      </c>
      <c r="K48" s="40">
        <v>30.730076512</v>
      </c>
      <c r="L48" s="47">
        <v>598.538568188</v>
      </c>
      <c r="M48" s="64">
        <v>0</v>
      </c>
      <c r="N48" s="46">
        <v>0</v>
      </c>
      <c r="O48" s="40">
        <v>0</v>
      </c>
      <c r="P48" s="40">
        <v>0</v>
      </c>
      <c r="Q48" s="47">
        <v>0</v>
      </c>
      <c r="R48" s="64">
        <v>7.875303126</v>
      </c>
      <c r="S48" s="40">
        <v>102.112869928</v>
      </c>
      <c r="T48" s="40">
        <v>0</v>
      </c>
      <c r="U48" s="40">
        <v>0</v>
      </c>
      <c r="V48" s="47">
        <v>19.680279579</v>
      </c>
      <c r="W48" s="64">
        <v>0</v>
      </c>
      <c r="X48" s="40">
        <v>0</v>
      </c>
      <c r="Y48" s="40">
        <v>0</v>
      </c>
      <c r="Z48" s="40">
        <v>0</v>
      </c>
      <c r="AA48" s="47">
        <v>0</v>
      </c>
      <c r="AB48" s="64">
        <v>0.0100228</v>
      </c>
      <c r="AC48" s="40">
        <v>0</v>
      </c>
      <c r="AD48" s="40">
        <v>0</v>
      </c>
      <c r="AE48" s="40">
        <v>0</v>
      </c>
      <c r="AF48" s="47">
        <v>0</v>
      </c>
      <c r="AG48" s="64">
        <v>0</v>
      </c>
      <c r="AH48" s="40">
        <v>0</v>
      </c>
      <c r="AI48" s="40">
        <v>0</v>
      </c>
      <c r="AJ48" s="40">
        <v>0</v>
      </c>
      <c r="AK48" s="47">
        <v>0</v>
      </c>
      <c r="AL48" s="64">
        <v>3.3E-08</v>
      </c>
      <c r="AM48" s="40">
        <v>0</v>
      </c>
      <c r="AN48" s="40">
        <v>0</v>
      </c>
      <c r="AO48" s="40">
        <v>0</v>
      </c>
      <c r="AP48" s="47">
        <v>0.012989913</v>
      </c>
      <c r="AQ48" s="64">
        <v>0</v>
      </c>
      <c r="AR48" s="46">
        <v>0</v>
      </c>
      <c r="AS48" s="40">
        <v>0</v>
      </c>
      <c r="AT48" s="40">
        <v>0</v>
      </c>
      <c r="AU48" s="47">
        <v>0</v>
      </c>
      <c r="AV48" s="64">
        <v>61.376341549</v>
      </c>
      <c r="AW48" s="40">
        <v>238.754545564</v>
      </c>
      <c r="AX48" s="40">
        <v>7.467891067</v>
      </c>
      <c r="AY48" s="40">
        <v>0</v>
      </c>
      <c r="AZ48" s="47">
        <v>584.29980895</v>
      </c>
      <c r="BA48" s="64">
        <v>0</v>
      </c>
      <c r="BB48" s="46">
        <v>0</v>
      </c>
      <c r="BC48" s="40">
        <v>0</v>
      </c>
      <c r="BD48" s="40">
        <v>0</v>
      </c>
      <c r="BE48" s="47">
        <v>0</v>
      </c>
      <c r="BF48" s="64">
        <v>23.296738856</v>
      </c>
      <c r="BG48" s="46">
        <v>20.401809396</v>
      </c>
      <c r="BH48" s="40">
        <v>22.98795126</v>
      </c>
      <c r="BI48" s="40">
        <v>0</v>
      </c>
      <c r="BJ48" s="47">
        <v>79.623024861</v>
      </c>
      <c r="BK48" s="109">
        <v>3707.696822002</v>
      </c>
      <c r="BL48" s="87"/>
    </row>
    <row r="49" spans="1:64" ht="12.75">
      <c r="A49" s="10"/>
      <c r="B49" s="21" t="s">
        <v>156</v>
      </c>
      <c r="C49" s="48">
        <v>0</v>
      </c>
      <c r="D49" s="46">
        <v>81.869828134</v>
      </c>
      <c r="E49" s="40">
        <v>0</v>
      </c>
      <c r="F49" s="40">
        <v>0</v>
      </c>
      <c r="G49" s="47">
        <v>0</v>
      </c>
      <c r="H49" s="64">
        <v>2.334147388</v>
      </c>
      <c r="I49" s="40">
        <v>28.173667184</v>
      </c>
      <c r="J49" s="40">
        <v>0</v>
      </c>
      <c r="K49" s="40">
        <v>0</v>
      </c>
      <c r="L49" s="47">
        <v>65.756357479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0.973614616</v>
      </c>
      <c r="S49" s="40">
        <v>3.687182663</v>
      </c>
      <c r="T49" s="40">
        <v>0</v>
      </c>
      <c r="U49" s="40">
        <v>0</v>
      </c>
      <c r="V49" s="47">
        <v>13.450822961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</v>
      </c>
      <c r="AC49" s="40">
        <v>0</v>
      </c>
      <c r="AD49" s="40">
        <v>0</v>
      </c>
      <c r="AE49" s="40">
        <v>0</v>
      </c>
      <c r="AF49" s="47">
        <v>0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0</v>
      </c>
      <c r="AM49" s="40">
        <v>0</v>
      </c>
      <c r="AN49" s="40">
        <v>0</v>
      </c>
      <c r="AO49" s="40">
        <v>0</v>
      </c>
      <c r="AP49" s="47">
        <v>0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12.914698492</v>
      </c>
      <c r="AW49" s="40">
        <v>71.148053682</v>
      </c>
      <c r="AX49" s="40">
        <v>0</v>
      </c>
      <c r="AY49" s="40">
        <v>0</v>
      </c>
      <c r="AZ49" s="47">
        <v>137.418704337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2.489120211</v>
      </c>
      <c r="BG49" s="46">
        <v>3.468103545</v>
      </c>
      <c r="BH49" s="40">
        <v>1.715575592</v>
      </c>
      <c r="BI49" s="40">
        <v>0</v>
      </c>
      <c r="BJ49" s="47">
        <v>8.508686354</v>
      </c>
      <c r="BK49" s="109">
        <v>433.908562638</v>
      </c>
      <c r="BL49" s="87"/>
    </row>
    <row r="50" spans="1:64" ht="12.75">
      <c r="A50" s="10"/>
      <c r="B50" s="21" t="s">
        <v>162</v>
      </c>
      <c r="C50" s="48">
        <v>0</v>
      </c>
      <c r="D50" s="46">
        <v>128.64955125</v>
      </c>
      <c r="E50" s="40">
        <v>0</v>
      </c>
      <c r="F50" s="40">
        <v>0</v>
      </c>
      <c r="G50" s="47">
        <v>0</v>
      </c>
      <c r="H50" s="64">
        <v>11.11617233</v>
      </c>
      <c r="I50" s="40">
        <v>752.711683979</v>
      </c>
      <c r="J50" s="40">
        <v>3.693534544</v>
      </c>
      <c r="K50" s="40">
        <v>0</v>
      </c>
      <c r="L50" s="47">
        <v>226.303042524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5.12952518</v>
      </c>
      <c r="S50" s="40">
        <v>31.811544311</v>
      </c>
      <c r="T50" s="40">
        <v>1.591630818</v>
      </c>
      <c r="U50" s="40">
        <v>0</v>
      </c>
      <c r="V50" s="47">
        <v>73.828448769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</v>
      </c>
      <c r="AC50" s="40">
        <v>0</v>
      </c>
      <c r="AD50" s="40">
        <v>0</v>
      </c>
      <c r="AE50" s="40">
        <v>0</v>
      </c>
      <c r="AF50" s="47">
        <v>0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0</v>
      </c>
      <c r="AM50" s="40">
        <v>0</v>
      </c>
      <c r="AN50" s="40">
        <v>0</v>
      </c>
      <c r="AO50" s="40">
        <v>0</v>
      </c>
      <c r="AP50" s="47">
        <v>0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14.352609354</v>
      </c>
      <c r="AW50" s="40">
        <v>240.037108992</v>
      </c>
      <c r="AX50" s="40">
        <v>2.571244948</v>
      </c>
      <c r="AY50" s="40">
        <v>0</v>
      </c>
      <c r="AZ50" s="47">
        <v>461.773123779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5.81026781</v>
      </c>
      <c r="BG50" s="46">
        <v>64.425174467</v>
      </c>
      <c r="BH50" s="40">
        <v>0</v>
      </c>
      <c r="BI50" s="40">
        <v>0</v>
      </c>
      <c r="BJ50" s="47">
        <v>30.90694666</v>
      </c>
      <c r="BK50" s="109">
        <v>2054.711609715</v>
      </c>
      <c r="BL50" s="87"/>
    </row>
    <row r="51" spans="1:64" ht="12.75">
      <c r="A51" s="10"/>
      <c r="B51" s="21" t="s">
        <v>157</v>
      </c>
      <c r="C51" s="48">
        <v>0</v>
      </c>
      <c r="D51" s="46">
        <v>1.178899867</v>
      </c>
      <c r="E51" s="40">
        <v>0</v>
      </c>
      <c r="F51" s="40">
        <v>0</v>
      </c>
      <c r="G51" s="47">
        <v>0</v>
      </c>
      <c r="H51" s="64">
        <v>18.722005803</v>
      </c>
      <c r="I51" s="40">
        <v>864.074054138</v>
      </c>
      <c r="J51" s="40">
        <v>134.67379243</v>
      </c>
      <c r="K51" s="40">
        <v>0</v>
      </c>
      <c r="L51" s="47">
        <v>528.831238728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7.739835003</v>
      </c>
      <c r="S51" s="40">
        <v>34.186001406</v>
      </c>
      <c r="T51" s="40">
        <v>3.860906364</v>
      </c>
      <c r="U51" s="40">
        <v>0</v>
      </c>
      <c r="V51" s="47">
        <v>16.226189105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0.057810104</v>
      </c>
      <c r="AC51" s="40">
        <v>0.00228133</v>
      </c>
      <c r="AD51" s="40">
        <v>0</v>
      </c>
      <c r="AE51" s="40">
        <v>0</v>
      </c>
      <c r="AF51" s="47">
        <v>0.018749757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0.006952782</v>
      </c>
      <c r="AM51" s="40">
        <v>0</v>
      </c>
      <c r="AN51" s="40">
        <v>0</v>
      </c>
      <c r="AO51" s="40">
        <v>0</v>
      </c>
      <c r="AP51" s="47">
        <v>0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205.913844284</v>
      </c>
      <c r="AW51" s="40">
        <v>637.39518411</v>
      </c>
      <c r="AX51" s="40">
        <v>3.476156954</v>
      </c>
      <c r="AY51" s="40">
        <v>0</v>
      </c>
      <c r="AZ51" s="47">
        <v>896.132785572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91.459407517</v>
      </c>
      <c r="BG51" s="46">
        <v>50.882156121</v>
      </c>
      <c r="BH51" s="40">
        <v>12.180410373</v>
      </c>
      <c r="BI51" s="40">
        <v>0</v>
      </c>
      <c r="BJ51" s="47">
        <v>203.200899377</v>
      </c>
      <c r="BK51" s="109">
        <v>3710.219561125</v>
      </c>
      <c r="BL51" s="87"/>
    </row>
    <row r="52" spans="1:64" ht="12.75">
      <c r="A52" s="10"/>
      <c r="B52" s="21" t="s">
        <v>163</v>
      </c>
      <c r="C52" s="48">
        <v>0</v>
      </c>
      <c r="D52" s="46">
        <v>288.492722207</v>
      </c>
      <c r="E52" s="40">
        <v>0</v>
      </c>
      <c r="F52" s="40">
        <v>0</v>
      </c>
      <c r="G52" s="47">
        <v>0</v>
      </c>
      <c r="H52" s="64">
        <v>21.312660095</v>
      </c>
      <c r="I52" s="40">
        <v>1126.202754943</v>
      </c>
      <c r="J52" s="40">
        <v>11.407298793</v>
      </c>
      <c r="K52" s="40">
        <v>0</v>
      </c>
      <c r="L52" s="47">
        <v>636.63781893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8.332156865</v>
      </c>
      <c r="S52" s="40">
        <v>13.188598481</v>
      </c>
      <c r="T52" s="40">
        <v>6.622891903</v>
      </c>
      <c r="U52" s="40">
        <v>0</v>
      </c>
      <c r="V52" s="47">
        <v>49.262812899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0.013006565</v>
      </c>
      <c r="AC52" s="40">
        <v>0</v>
      </c>
      <c r="AD52" s="40">
        <v>0</v>
      </c>
      <c r="AE52" s="40">
        <v>0</v>
      </c>
      <c r="AF52" s="47">
        <v>0.097832126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0.003579403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</v>
      </c>
      <c r="AS52" s="40">
        <v>0</v>
      </c>
      <c r="AT52" s="40">
        <v>0</v>
      </c>
      <c r="AU52" s="47">
        <v>0</v>
      </c>
      <c r="AV52" s="64">
        <v>39.695655464</v>
      </c>
      <c r="AW52" s="40">
        <v>401.264079139</v>
      </c>
      <c r="AX52" s="40">
        <v>2.20403717</v>
      </c>
      <c r="AY52" s="40">
        <v>0</v>
      </c>
      <c r="AZ52" s="47">
        <v>902.384025584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12.581569731</v>
      </c>
      <c r="BG52" s="46">
        <v>42.370576596</v>
      </c>
      <c r="BH52" s="40">
        <v>2.251801742</v>
      </c>
      <c r="BI52" s="40">
        <v>0</v>
      </c>
      <c r="BJ52" s="47">
        <v>67.989700203</v>
      </c>
      <c r="BK52" s="109">
        <v>3632.315578839</v>
      </c>
      <c r="BL52" s="87"/>
    </row>
    <row r="53" spans="1:64" ht="12.75">
      <c r="A53" s="10"/>
      <c r="B53" s="21" t="s">
        <v>158</v>
      </c>
      <c r="C53" s="48">
        <v>0</v>
      </c>
      <c r="D53" s="46">
        <v>335.732037491</v>
      </c>
      <c r="E53" s="40">
        <v>0</v>
      </c>
      <c r="F53" s="40">
        <v>0</v>
      </c>
      <c r="G53" s="47">
        <v>0</v>
      </c>
      <c r="H53" s="64">
        <v>18.278352517</v>
      </c>
      <c r="I53" s="40">
        <v>1204.863086925</v>
      </c>
      <c r="J53" s="40">
        <v>136.86610345</v>
      </c>
      <c r="K53" s="40">
        <v>0</v>
      </c>
      <c r="L53" s="47">
        <v>486.468408719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8.519664297</v>
      </c>
      <c r="S53" s="40">
        <v>11.634924566</v>
      </c>
      <c r="T53" s="40">
        <v>2.031689726</v>
      </c>
      <c r="U53" s="40">
        <v>0</v>
      </c>
      <c r="V53" s="47">
        <v>27.013239453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0.007176382</v>
      </c>
      <c r="AC53" s="40">
        <v>0</v>
      </c>
      <c r="AD53" s="40">
        <v>0</v>
      </c>
      <c r="AE53" s="40">
        <v>0</v>
      </c>
      <c r="AF53" s="47">
        <v>0.028651313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</v>
      </c>
      <c r="AM53" s="40">
        <v>0</v>
      </c>
      <c r="AN53" s="40">
        <v>0</v>
      </c>
      <c r="AO53" s="40">
        <v>0</v>
      </c>
      <c r="AP53" s="47">
        <v>0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78.302243003</v>
      </c>
      <c r="AW53" s="40">
        <v>835.648214067</v>
      </c>
      <c r="AX53" s="40">
        <v>1.540574847</v>
      </c>
      <c r="AY53" s="40">
        <v>0</v>
      </c>
      <c r="AZ53" s="47">
        <v>563.808594545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45.747929693</v>
      </c>
      <c r="BG53" s="46">
        <v>99.345783509</v>
      </c>
      <c r="BH53" s="40">
        <v>5.454675635</v>
      </c>
      <c r="BI53" s="40">
        <v>0</v>
      </c>
      <c r="BJ53" s="47">
        <v>89.096811619</v>
      </c>
      <c r="BK53" s="109">
        <v>3950.388161757</v>
      </c>
      <c r="BL53" s="87"/>
    </row>
    <row r="54" spans="1:64" ht="12.75">
      <c r="A54" s="10"/>
      <c r="B54" s="21" t="s">
        <v>159</v>
      </c>
      <c r="C54" s="48">
        <v>0</v>
      </c>
      <c r="D54" s="46">
        <v>1.948745593</v>
      </c>
      <c r="E54" s="40">
        <v>0</v>
      </c>
      <c r="F54" s="40">
        <v>0</v>
      </c>
      <c r="G54" s="47">
        <v>0</v>
      </c>
      <c r="H54" s="64">
        <v>3.940281518</v>
      </c>
      <c r="I54" s="40">
        <v>0.572721774</v>
      </c>
      <c r="J54" s="40">
        <v>0</v>
      </c>
      <c r="K54" s="40">
        <v>0</v>
      </c>
      <c r="L54" s="47">
        <v>70.708617174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1.487810391</v>
      </c>
      <c r="S54" s="40">
        <v>0</v>
      </c>
      <c r="T54" s="40">
        <v>0</v>
      </c>
      <c r="U54" s="40">
        <v>0</v>
      </c>
      <c r="V54" s="47">
        <v>1.223923852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0.00189161</v>
      </c>
      <c r="AC54" s="40">
        <v>0</v>
      </c>
      <c r="AD54" s="40">
        <v>0</v>
      </c>
      <c r="AE54" s="40">
        <v>0</v>
      </c>
      <c r="AF54" s="47">
        <v>0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0.000116306</v>
      </c>
      <c r="AM54" s="40">
        <v>0</v>
      </c>
      <c r="AN54" s="40">
        <v>0</v>
      </c>
      <c r="AO54" s="40">
        <v>0</v>
      </c>
      <c r="AP54" s="47">
        <v>0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29.938894208</v>
      </c>
      <c r="AW54" s="40">
        <v>34.043465465</v>
      </c>
      <c r="AX54" s="40">
        <v>2.919E-06</v>
      </c>
      <c r="AY54" s="40">
        <v>0</v>
      </c>
      <c r="AZ54" s="47">
        <v>120.423647407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10.006177789</v>
      </c>
      <c r="BG54" s="46">
        <v>4.645780951</v>
      </c>
      <c r="BH54" s="40">
        <v>0</v>
      </c>
      <c r="BI54" s="40">
        <v>0</v>
      </c>
      <c r="BJ54" s="47">
        <v>15.107279230622652</v>
      </c>
      <c r="BK54" s="109">
        <v>294.0493561876226</v>
      </c>
      <c r="BL54" s="87"/>
    </row>
    <row r="55" spans="1:64" ht="12.75">
      <c r="A55" s="31"/>
      <c r="B55" s="32" t="s">
        <v>81</v>
      </c>
      <c r="C55" s="99">
        <f aca="true" t="shared" si="5" ref="C55:AH55">SUM(C46:C54)</f>
        <v>0</v>
      </c>
      <c r="D55" s="73">
        <f t="shared" si="5"/>
        <v>1584.346774611</v>
      </c>
      <c r="E55" s="73">
        <f t="shared" si="5"/>
        <v>0</v>
      </c>
      <c r="F55" s="73">
        <f t="shared" si="5"/>
        <v>0</v>
      </c>
      <c r="G55" s="73">
        <f t="shared" si="5"/>
        <v>0</v>
      </c>
      <c r="H55" s="73">
        <f t="shared" si="5"/>
        <v>114.704005224</v>
      </c>
      <c r="I55" s="73">
        <f t="shared" si="5"/>
        <v>5631.787494049</v>
      </c>
      <c r="J55" s="73">
        <f t="shared" si="5"/>
        <v>306.95558035399995</v>
      </c>
      <c r="K55" s="73">
        <f t="shared" si="5"/>
        <v>30.730076512</v>
      </c>
      <c r="L55" s="73">
        <f t="shared" si="5"/>
        <v>2929.85491166</v>
      </c>
      <c r="M55" s="73">
        <f t="shared" si="5"/>
        <v>0</v>
      </c>
      <c r="N55" s="73">
        <f t="shared" si="5"/>
        <v>0</v>
      </c>
      <c r="O55" s="73">
        <f t="shared" si="5"/>
        <v>0</v>
      </c>
      <c r="P55" s="73">
        <f t="shared" si="5"/>
        <v>0</v>
      </c>
      <c r="Q55" s="73">
        <f t="shared" si="5"/>
        <v>0</v>
      </c>
      <c r="R55" s="73">
        <f t="shared" si="5"/>
        <v>48.45308996599999</v>
      </c>
      <c r="S55" s="73">
        <f t="shared" si="5"/>
        <v>202.352230771</v>
      </c>
      <c r="T55" s="73">
        <f t="shared" si="5"/>
        <v>14.107118811</v>
      </c>
      <c r="U55" s="73">
        <f t="shared" si="5"/>
        <v>0</v>
      </c>
      <c r="V55" s="73">
        <f t="shared" si="5"/>
        <v>228.897945789</v>
      </c>
      <c r="W55" s="73">
        <f t="shared" si="5"/>
        <v>0</v>
      </c>
      <c r="X55" s="73">
        <f t="shared" si="5"/>
        <v>0</v>
      </c>
      <c r="Y55" s="73">
        <f t="shared" si="5"/>
        <v>0</v>
      </c>
      <c r="Z55" s="73">
        <f t="shared" si="5"/>
        <v>0</v>
      </c>
      <c r="AA55" s="73">
        <f t="shared" si="5"/>
        <v>0</v>
      </c>
      <c r="AB55" s="73">
        <f t="shared" si="5"/>
        <v>0.09001996</v>
      </c>
      <c r="AC55" s="73">
        <f t="shared" si="5"/>
        <v>0.00228133</v>
      </c>
      <c r="AD55" s="73">
        <f t="shared" si="5"/>
        <v>0</v>
      </c>
      <c r="AE55" s="73">
        <f t="shared" si="5"/>
        <v>0</v>
      </c>
      <c r="AF55" s="73">
        <f t="shared" si="5"/>
        <v>0.145233196</v>
      </c>
      <c r="AG55" s="73">
        <f t="shared" si="5"/>
        <v>0</v>
      </c>
      <c r="AH55" s="73">
        <f t="shared" si="5"/>
        <v>0</v>
      </c>
      <c r="AI55" s="73">
        <f aca="true" t="shared" si="6" ref="AI55:BJ55">SUM(AI46:AI54)</f>
        <v>0</v>
      </c>
      <c r="AJ55" s="73">
        <f t="shared" si="6"/>
        <v>0</v>
      </c>
      <c r="AK55" s="73">
        <f t="shared" si="6"/>
        <v>0</v>
      </c>
      <c r="AL55" s="73">
        <f t="shared" si="6"/>
        <v>0.01344269</v>
      </c>
      <c r="AM55" s="73">
        <f t="shared" si="6"/>
        <v>0</v>
      </c>
      <c r="AN55" s="73">
        <f t="shared" si="6"/>
        <v>0</v>
      </c>
      <c r="AO55" s="73">
        <f t="shared" si="6"/>
        <v>0</v>
      </c>
      <c r="AP55" s="73">
        <f t="shared" si="6"/>
        <v>0.012989913</v>
      </c>
      <c r="AQ55" s="73">
        <f t="shared" si="6"/>
        <v>0</v>
      </c>
      <c r="AR55" s="73">
        <f t="shared" si="6"/>
        <v>0</v>
      </c>
      <c r="AS55" s="73">
        <f t="shared" si="6"/>
        <v>0</v>
      </c>
      <c r="AT55" s="73">
        <f t="shared" si="6"/>
        <v>0</v>
      </c>
      <c r="AU55" s="73">
        <f t="shared" si="6"/>
        <v>0</v>
      </c>
      <c r="AV55" s="73">
        <f t="shared" si="6"/>
        <v>490.560778347</v>
      </c>
      <c r="AW55" s="73">
        <f t="shared" si="6"/>
        <v>2545.4010160669995</v>
      </c>
      <c r="AX55" s="73">
        <f t="shared" si="6"/>
        <v>26.202606231999997</v>
      </c>
      <c r="AY55" s="73">
        <f t="shared" si="6"/>
        <v>0</v>
      </c>
      <c r="AZ55" s="73">
        <f t="shared" si="6"/>
        <v>4044.2169784949997</v>
      </c>
      <c r="BA55" s="73">
        <f t="shared" si="6"/>
        <v>0</v>
      </c>
      <c r="BB55" s="73">
        <f t="shared" si="6"/>
        <v>0</v>
      </c>
      <c r="BC55" s="73">
        <f t="shared" si="6"/>
        <v>0</v>
      </c>
      <c r="BD55" s="73">
        <f t="shared" si="6"/>
        <v>0</v>
      </c>
      <c r="BE55" s="73">
        <f t="shared" si="6"/>
        <v>0</v>
      </c>
      <c r="BF55" s="73">
        <f t="shared" si="6"/>
        <v>204.173222826</v>
      </c>
      <c r="BG55" s="73">
        <f t="shared" si="6"/>
        <v>290.934923647</v>
      </c>
      <c r="BH55" s="73">
        <f t="shared" si="6"/>
        <v>44.590414601999996</v>
      </c>
      <c r="BI55" s="73">
        <f t="shared" si="6"/>
        <v>0</v>
      </c>
      <c r="BJ55" s="73">
        <f t="shared" si="6"/>
        <v>534.7291765226227</v>
      </c>
      <c r="BK55" s="113">
        <f>SUM(BK46:BK54)</f>
        <v>19273.26231157462</v>
      </c>
      <c r="BL55" s="87"/>
    </row>
    <row r="56" spans="1:64" ht="12.75">
      <c r="A56" s="31"/>
      <c r="B56" s="33" t="s">
        <v>71</v>
      </c>
      <c r="C56" s="100">
        <f aca="true" t="shared" si="7" ref="C56:AH56">+C55+C38+C15+C11</f>
        <v>0</v>
      </c>
      <c r="D56" s="65">
        <f t="shared" si="7"/>
        <v>3134.3764032629997</v>
      </c>
      <c r="E56" s="65">
        <f t="shared" si="7"/>
        <v>0</v>
      </c>
      <c r="F56" s="65">
        <f t="shared" si="7"/>
        <v>0</v>
      </c>
      <c r="G56" s="66">
        <f t="shared" si="7"/>
        <v>0</v>
      </c>
      <c r="H56" s="59">
        <f t="shared" si="7"/>
        <v>261.24039064600004</v>
      </c>
      <c r="I56" s="65">
        <f t="shared" si="7"/>
        <v>18053.564671183</v>
      </c>
      <c r="J56" s="65">
        <f t="shared" si="7"/>
        <v>692.144240496</v>
      </c>
      <c r="K56" s="65">
        <f t="shared" si="7"/>
        <v>30.730076512</v>
      </c>
      <c r="L56" s="66">
        <f t="shared" si="7"/>
        <v>4724.982006602</v>
      </c>
      <c r="M56" s="59">
        <f t="shared" si="7"/>
        <v>0</v>
      </c>
      <c r="N56" s="65">
        <f t="shared" si="7"/>
        <v>0</v>
      </c>
      <c r="O56" s="65">
        <f t="shared" si="7"/>
        <v>0</v>
      </c>
      <c r="P56" s="65">
        <f t="shared" si="7"/>
        <v>0</v>
      </c>
      <c r="Q56" s="66">
        <f t="shared" si="7"/>
        <v>0</v>
      </c>
      <c r="R56" s="59">
        <f t="shared" si="7"/>
        <v>110.02010860599998</v>
      </c>
      <c r="S56" s="65">
        <f t="shared" si="7"/>
        <v>459.502575795</v>
      </c>
      <c r="T56" s="65">
        <f t="shared" si="7"/>
        <v>41.267097688999996</v>
      </c>
      <c r="U56" s="65">
        <f t="shared" si="7"/>
        <v>0</v>
      </c>
      <c r="V56" s="66">
        <f t="shared" si="7"/>
        <v>387.18163676</v>
      </c>
      <c r="W56" s="59">
        <f t="shared" si="7"/>
        <v>0</v>
      </c>
      <c r="X56" s="59">
        <f t="shared" si="7"/>
        <v>0</v>
      </c>
      <c r="Y56" s="59">
        <f t="shared" si="7"/>
        <v>0</v>
      </c>
      <c r="Z56" s="59">
        <f t="shared" si="7"/>
        <v>0</v>
      </c>
      <c r="AA56" s="59">
        <f t="shared" si="7"/>
        <v>0</v>
      </c>
      <c r="AB56" s="59">
        <f t="shared" si="7"/>
        <v>0.166600234</v>
      </c>
      <c r="AC56" s="65">
        <f t="shared" si="7"/>
        <v>0.051939444</v>
      </c>
      <c r="AD56" s="65">
        <f t="shared" si="7"/>
        <v>0</v>
      </c>
      <c r="AE56" s="65">
        <f t="shared" si="7"/>
        <v>0</v>
      </c>
      <c r="AF56" s="66">
        <f t="shared" si="7"/>
        <v>0.145233196</v>
      </c>
      <c r="AG56" s="59">
        <f t="shared" si="7"/>
        <v>0</v>
      </c>
      <c r="AH56" s="65">
        <f t="shared" si="7"/>
        <v>0</v>
      </c>
      <c r="AI56" s="65">
        <f aca="true" t="shared" si="8" ref="AI56:BK56">+AI55+AI38+AI15+AI11</f>
        <v>0</v>
      </c>
      <c r="AJ56" s="65">
        <f t="shared" si="8"/>
        <v>0</v>
      </c>
      <c r="AK56" s="66">
        <f t="shared" si="8"/>
        <v>0</v>
      </c>
      <c r="AL56" s="59">
        <f t="shared" si="8"/>
        <v>0.023635077</v>
      </c>
      <c r="AM56" s="65">
        <f t="shared" si="8"/>
        <v>0</v>
      </c>
      <c r="AN56" s="65">
        <f t="shared" si="8"/>
        <v>0</v>
      </c>
      <c r="AO56" s="65">
        <f t="shared" si="8"/>
        <v>0</v>
      </c>
      <c r="AP56" s="66">
        <f t="shared" si="8"/>
        <v>0.017690251</v>
      </c>
      <c r="AQ56" s="59">
        <f t="shared" si="8"/>
        <v>0</v>
      </c>
      <c r="AR56" s="65">
        <f t="shared" si="8"/>
        <v>0.026978797</v>
      </c>
      <c r="AS56" s="65">
        <f t="shared" si="8"/>
        <v>0</v>
      </c>
      <c r="AT56" s="65">
        <f t="shared" si="8"/>
        <v>0</v>
      </c>
      <c r="AU56" s="66">
        <f t="shared" si="8"/>
        <v>0</v>
      </c>
      <c r="AV56" s="59">
        <f t="shared" si="8"/>
        <v>691.366672715</v>
      </c>
      <c r="AW56" s="65">
        <f t="shared" si="8"/>
        <v>5637.858589379999</v>
      </c>
      <c r="AX56" s="65">
        <f t="shared" si="8"/>
        <v>38.220190428</v>
      </c>
      <c r="AY56" s="65">
        <f t="shared" si="8"/>
        <v>0</v>
      </c>
      <c r="AZ56" s="66">
        <f t="shared" si="8"/>
        <v>5977.806398113</v>
      </c>
      <c r="BA56" s="59">
        <f t="shared" si="8"/>
        <v>0</v>
      </c>
      <c r="BB56" s="65">
        <f t="shared" si="8"/>
        <v>0</v>
      </c>
      <c r="BC56" s="65">
        <f t="shared" si="8"/>
        <v>0</v>
      </c>
      <c r="BD56" s="65">
        <f t="shared" si="8"/>
        <v>0</v>
      </c>
      <c r="BE56" s="66">
        <f t="shared" si="8"/>
        <v>0</v>
      </c>
      <c r="BF56" s="59">
        <f t="shared" si="8"/>
        <v>284.20999175500003</v>
      </c>
      <c r="BG56" s="65">
        <f t="shared" si="8"/>
        <v>428.016111684</v>
      </c>
      <c r="BH56" s="65">
        <f t="shared" si="8"/>
        <v>62.87196307199999</v>
      </c>
      <c r="BI56" s="65">
        <f t="shared" si="8"/>
        <v>0</v>
      </c>
      <c r="BJ56" s="66">
        <f t="shared" si="8"/>
        <v>760.0513290016227</v>
      </c>
      <c r="BK56" s="113">
        <f t="shared" si="8"/>
        <v>41775.84253069962</v>
      </c>
      <c r="BL56" s="87"/>
    </row>
    <row r="57" spans="1:64" ht="3.75" customHeight="1">
      <c r="A57" s="10"/>
      <c r="B57" s="19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3"/>
      <c r="BL57" s="87"/>
    </row>
    <row r="58" spans="1:64" ht="3.75" customHeight="1">
      <c r="A58" s="10"/>
      <c r="B58" s="19"/>
      <c r="C58" s="22"/>
      <c r="D58" s="28"/>
      <c r="E58" s="22"/>
      <c r="F58" s="22"/>
      <c r="G58" s="22"/>
      <c r="H58" s="22"/>
      <c r="I58" s="22"/>
      <c r="J58" s="22"/>
      <c r="K58" s="22"/>
      <c r="L58" s="22"/>
      <c r="M58" s="22"/>
      <c r="N58" s="2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8"/>
      <c r="AS58" s="22"/>
      <c r="AT58" s="22"/>
      <c r="AU58" s="22"/>
      <c r="AV58" s="22"/>
      <c r="AW58" s="22"/>
      <c r="AX58" s="22"/>
      <c r="AY58" s="22"/>
      <c r="AZ58" s="22"/>
      <c r="BA58" s="22"/>
      <c r="BB58" s="28"/>
      <c r="BC58" s="22"/>
      <c r="BD58" s="22"/>
      <c r="BE58" s="22"/>
      <c r="BF58" s="22"/>
      <c r="BG58" s="28"/>
      <c r="BH58" s="22"/>
      <c r="BI58" s="22"/>
      <c r="BJ58" s="22"/>
      <c r="BK58" s="24"/>
      <c r="BL58" s="87"/>
    </row>
    <row r="59" spans="1:64" ht="12.75">
      <c r="A59" s="10" t="s">
        <v>1</v>
      </c>
      <c r="B59" s="16" t="s">
        <v>7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3"/>
      <c r="BL59" s="87"/>
    </row>
    <row r="60" spans="1:252" s="3" customFormat="1" ht="12.75">
      <c r="A60" s="10" t="s">
        <v>67</v>
      </c>
      <c r="B60" s="21" t="s">
        <v>2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7"/>
      <c r="BL60" s="87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s="3" customFormat="1" ht="12.75">
      <c r="A61" s="10"/>
      <c r="B61" s="21" t="s">
        <v>165</v>
      </c>
      <c r="C61" s="101">
        <v>0</v>
      </c>
      <c r="D61" s="46">
        <v>1.160244346</v>
      </c>
      <c r="E61" s="69">
        <v>0</v>
      </c>
      <c r="F61" s="69">
        <v>0</v>
      </c>
      <c r="G61" s="70">
        <v>0</v>
      </c>
      <c r="H61" s="68">
        <v>844.971498276</v>
      </c>
      <c r="I61" s="69">
        <v>0.457649348</v>
      </c>
      <c r="J61" s="69">
        <v>0</v>
      </c>
      <c r="K61" s="69">
        <v>0</v>
      </c>
      <c r="L61" s="70">
        <v>55.587090354</v>
      </c>
      <c r="M61" s="60">
        <v>0</v>
      </c>
      <c r="N61" s="61">
        <v>0</v>
      </c>
      <c r="O61" s="60">
        <v>0</v>
      </c>
      <c r="P61" s="60">
        <v>0</v>
      </c>
      <c r="Q61" s="60">
        <v>0</v>
      </c>
      <c r="R61" s="68">
        <v>524.417980003</v>
      </c>
      <c r="S61" s="69">
        <v>0.002026284</v>
      </c>
      <c r="T61" s="69">
        <v>0</v>
      </c>
      <c r="U61" s="69">
        <v>0</v>
      </c>
      <c r="V61" s="70">
        <v>14.91909225</v>
      </c>
      <c r="W61" s="68">
        <v>0</v>
      </c>
      <c r="X61" s="69">
        <v>0</v>
      </c>
      <c r="Y61" s="69">
        <v>0</v>
      </c>
      <c r="Z61" s="69">
        <v>0</v>
      </c>
      <c r="AA61" s="70">
        <v>0</v>
      </c>
      <c r="AB61" s="68">
        <v>2.877542438</v>
      </c>
      <c r="AC61" s="69">
        <v>0</v>
      </c>
      <c r="AD61" s="69">
        <v>0</v>
      </c>
      <c r="AE61" s="69">
        <v>0</v>
      </c>
      <c r="AF61" s="70">
        <v>0.054314433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8">
        <v>1.255101458</v>
      </c>
      <c r="AM61" s="69">
        <v>0</v>
      </c>
      <c r="AN61" s="69">
        <v>0</v>
      </c>
      <c r="AO61" s="69">
        <v>0</v>
      </c>
      <c r="AP61" s="70">
        <v>0.01008263</v>
      </c>
      <c r="AQ61" s="68">
        <v>0</v>
      </c>
      <c r="AR61" s="71">
        <v>0</v>
      </c>
      <c r="AS61" s="69">
        <v>0</v>
      </c>
      <c r="AT61" s="69">
        <v>0</v>
      </c>
      <c r="AU61" s="70">
        <v>0</v>
      </c>
      <c r="AV61" s="68">
        <v>3974.581660127</v>
      </c>
      <c r="AW61" s="69">
        <v>9.559766584</v>
      </c>
      <c r="AX61" s="69">
        <v>0.668713121</v>
      </c>
      <c r="AY61" s="69">
        <v>0</v>
      </c>
      <c r="AZ61" s="70">
        <v>609.22640298</v>
      </c>
      <c r="BA61" s="68">
        <v>0</v>
      </c>
      <c r="BB61" s="71">
        <v>0</v>
      </c>
      <c r="BC61" s="69">
        <v>0</v>
      </c>
      <c r="BD61" s="69">
        <v>0</v>
      </c>
      <c r="BE61" s="70">
        <v>0</v>
      </c>
      <c r="BF61" s="68">
        <v>1777.844356017</v>
      </c>
      <c r="BG61" s="71">
        <v>3.188394899</v>
      </c>
      <c r="BH61" s="69">
        <v>0</v>
      </c>
      <c r="BI61" s="69">
        <v>0</v>
      </c>
      <c r="BJ61" s="70">
        <v>150.944516975</v>
      </c>
      <c r="BK61" s="114">
        <v>7971.726432523</v>
      </c>
      <c r="BL61" s="87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3" customFormat="1" ht="12.75">
      <c r="A62" s="31"/>
      <c r="B62" s="32" t="s">
        <v>76</v>
      </c>
      <c r="C62" s="44">
        <f>SUM(C61)</f>
        <v>0</v>
      </c>
      <c r="D62" s="63">
        <f>SUM(D61)</f>
        <v>1.160244346</v>
      </c>
      <c r="E62" s="63">
        <f aca="true" t="shared" si="9" ref="E62:BJ62">SUM(E61)</f>
        <v>0</v>
      </c>
      <c r="F62" s="63">
        <f t="shared" si="9"/>
        <v>0</v>
      </c>
      <c r="G62" s="62">
        <f t="shared" si="9"/>
        <v>0</v>
      </c>
      <c r="H62" s="43">
        <f t="shared" si="9"/>
        <v>844.971498276</v>
      </c>
      <c r="I62" s="63">
        <f t="shared" si="9"/>
        <v>0.457649348</v>
      </c>
      <c r="J62" s="63">
        <f t="shared" si="9"/>
        <v>0</v>
      </c>
      <c r="K62" s="63">
        <f t="shared" si="9"/>
        <v>0</v>
      </c>
      <c r="L62" s="62">
        <f t="shared" si="9"/>
        <v>55.587090354</v>
      </c>
      <c r="M62" s="44">
        <f t="shared" si="9"/>
        <v>0</v>
      </c>
      <c r="N62" s="44">
        <f t="shared" si="9"/>
        <v>0</v>
      </c>
      <c r="O62" s="44">
        <f t="shared" si="9"/>
        <v>0</v>
      </c>
      <c r="P62" s="44">
        <f t="shared" si="9"/>
        <v>0</v>
      </c>
      <c r="Q62" s="67">
        <f t="shared" si="9"/>
        <v>0</v>
      </c>
      <c r="R62" s="43">
        <f t="shared" si="9"/>
        <v>524.417980003</v>
      </c>
      <c r="S62" s="63">
        <f t="shared" si="9"/>
        <v>0.002026284</v>
      </c>
      <c r="T62" s="63">
        <f t="shared" si="9"/>
        <v>0</v>
      </c>
      <c r="U62" s="63">
        <f t="shared" si="9"/>
        <v>0</v>
      </c>
      <c r="V62" s="62">
        <f t="shared" si="9"/>
        <v>14.91909225</v>
      </c>
      <c r="W62" s="43">
        <f t="shared" si="9"/>
        <v>0</v>
      </c>
      <c r="X62" s="63">
        <f t="shared" si="9"/>
        <v>0</v>
      </c>
      <c r="Y62" s="63">
        <f t="shared" si="9"/>
        <v>0</v>
      </c>
      <c r="Z62" s="63">
        <f t="shared" si="9"/>
        <v>0</v>
      </c>
      <c r="AA62" s="62">
        <f t="shared" si="9"/>
        <v>0</v>
      </c>
      <c r="AB62" s="43">
        <f t="shared" si="9"/>
        <v>2.877542438</v>
      </c>
      <c r="AC62" s="63">
        <f t="shared" si="9"/>
        <v>0</v>
      </c>
      <c r="AD62" s="63">
        <f t="shared" si="9"/>
        <v>0</v>
      </c>
      <c r="AE62" s="63">
        <f t="shared" si="9"/>
        <v>0</v>
      </c>
      <c r="AF62" s="62">
        <f t="shared" si="9"/>
        <v>0.054314433</v>
      </c>
      <c r="AG62" s="44">
        <f t="shared" si="9"/>
        <v>0</v>
      </c>
      <c r="AH62" s="44">
        <f t="shared" si="9"/>
        <v>0</v>
      </c>
      <c r="AI62" s="44">
        <f t="shared" si="9"/>
        <v>0</v>
      </c>
      <c r="AJ62" s="44">
        <f t="shared" si="9"/>
        <v>0</v>
      </c>
      <c r="AK62" s="67">
        <f t="shared" si="9"/>
        <v>0</v>
      </c>
      <c r="AL62" s="43">
        <f t="shared" si="9"/>
        <v>1.255101458</v>
      </c>
      <c r="AM62" s="63">
        <f t="shared" si="9"/>
        <v>0</v>
      </c>
      <c r="AN62" s="63">
        <f t="shared" si="9"/>
        <v>0</v>
      </c>
      <c r="AO62" s="63">
        <f t="shared" si="9"/>
        <v>0</v>
      </c>
      <c r="AP62" s="62">
        <f t="shared" si="9"/>
        <v>0.01008263</v>
      </c>
      <c r="AQ62" s="43">
        <f t="shared" si="9"/>
        <v>0</v>
      </c>
      <c r="AR62" s="63">
        <f t="shared" si="9"/>
        <v>0</v>
      </c>
      <c r="AS62" s="63">
        <f t="shared" si="9"/>
        <v>0</v>
      </c>
      <c r="AT62" s="63">
        <f t="shared" si="9"/>
        <v>0</v>
      </c>
      <c r="AU62" s="62">
        <f t="shared" si="9"/>
        <v>0</v>
      </c>
      <c r="AV62" s="43">
        <f t="shared" si="9"/>
        <v>3974.581660127</v>
      </c>
      <c r="AW62" s="63">
        <f t="shared" si="9"/>
        <v>9.559766584</v>
      </c>
      <c r="AX62" s="63">
        <f t="shared" si="9"/>
        <v>0.668713121</v>
      </c>
      <c r="AY62" s="63">
        <f t="shared" si="9"/>
        <v>0</v>
      </c>
      <c r="AZ62" s="62">
        <f t="shared" si="9"/>
        <v>609.22640298</v>
      </c>
      <c r="BA62" s="43">
        <f t="shared" si="9"/>
        <v>0</v>
      </c>
      <c r="BB62" s="63">
        <f t="shared" si="9"/>
        <v>0</v>
      </c>
      <c r="BC62" s="63">
        <f t="shared" si="9"/>
        <v>0</v>
      </c>
      <c r="BD62" s="63">
        <f t="shared" si="9"/>
        <v>0</v>
      </c>
      <c r="BE62" s="62">
        <f t="shared" si="9"/>
        <v>0</v>
      </c>
      <c r="BF62" s="43">
        <f t="shared" si="9"/>
        <v>1777.844356017</v>
      </c>
      <c r="BG62" s="63">
        <f t="shared" si="9"/>
        <v>3.188394899</v>
      </c>
      <c r="BH62" s="63">
        <f t="shared" si="9"/>
        <v>0</v>
      </c>
      <c r="BI62" s="63">
        <f t="shared" si="9"/>
        <v>0</v>
      </c>
      <c r="BJ62" s="62">
        <f t="shared" si="9"/>
        <v>150.944516975</v>
      </c>
      <c r="BK62" s="115">
        <f>SUM(BK61:BK61)</f>
        <v>7971.726432523</v>
      </c>
      <c r="BL62" s="87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64" ht="12.75">
      <c r="A63" s="10" t="s">
        <v>68</v>
      </c>
      <c r="B63" s="17" t="s">
        <v>15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9"/>
      <c r="BL63" s="87"/>
    </row>
    <row r="64" spans="1:64" ht="12.75">
      <c r="A64" s="10"/>
      <c r="B64" s="21" t="s">
        <v>131</v>
      </c>
      <c r="C64" s="48">
        <v>0</v>
      </c>
      <c r="D64" s="46">
        <v>1.007085715</v>
      </c>
      <c r="E64" s="40">
        <v>0</v>
      </c>
      <c r="F64" s="40">
        <v>0</v>
      </c>
      <c r="G64" s="47">
        <v>0</v>
      </c>
      <c r="H64" s="64">
        <v>62.606297982</v>
      </c>
      <c r="I64" s="40">
        <v>30.544799101</v>
      </c>
      <c r="J64" s="40">
        <v>0</v>
      </c>
      <c r="K64" s="40">
        <v>0</v>
      </c>
      <c r="L64" s="47">
        <v>120.022514178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29.115909625</v>
      </c>
      <c r="S64" s="40">
        <v>2.288218085</v>
      </c>
      <c r="T64" s="40">
        <v>0</v>
      </c>
      <c r="U64" s="40">
        <v>0</v>
      </c>
      <c r="V64" s="47">
        <v>19.907007935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0.024759596</v>
      </c>
      <c r="AC64" s="40">
        <v>0</v>
      </c>
      <c r="AD64" s="40">
        <v>0</v>
      </c>
      <c r="AE64" s="40">
        <v>0</v>
      </c>
      <c r="AF64" s="47">
        <v>0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0.032108411</v>
      </c>
      <c r="AM64" s="40">
        <v>0</v>
      </c>
      <c r="AN64" s="40">
        <v>0</v>
      </c>
      <c r="AO64" s="40">
        <v>0</v>
      </c>
      <c r="AP64" s="47">
        <v>0</v>
      </c>
      <c r="AQ64" s="64">
        <v>0</v>
      </c>
      <c r="AR64" s="46">
        <v>0</v>
      </c>
      <c r="AS64" s="40">
        <v>0</v>
      </c>
      <c r="AT64" s="40">
        <v>0</v>
      </c>
      <c r="AU64" s="47">
        <v>0</v>
      </c>
      <c r="AV64" s="64">
        <v>203.899607827</v>
      </c>
      <c r="AW64" s="40">
        <v>77.705320174</v>
      </c>
      <c r="AX64" s="40">
        <v>0</v>
      </c>
      <c r="AY64" s="40">
        <v>0</v>
      </c>
      <c r="AZ64" s="47">
        <v>393.744443977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86.249692971</v>
      </c>
      <c r="BG64" s="46">
        <v>6.811975687</v>
      </c>
      <c r="BH64" s="40">
        <v>0</v>
      </c>
      <c r="BI64" s="40">
        <v>0</v>
      </c>
      <c r="BJ64" s="47">
        <v>76.933635038</v>
      </c>
      <c r="BK64" s="42">
        <v>1110.893376302</v>
      </c>
      <c r="BL64" s="87"/>
    </row>
    <row r="65" spans="1:64" ht="12.75">
      <c r="A65" s="10"/>
      <c r="B65" s="21" t="s">
        <v>115</v>
      </c>
      <c r="C65" s="48">
        <v>0</v>
      </c>
      <c r="D65" s="46">
        <v>11.506183961</v>
      </c>
      <c r="E65" s="40">
        <v>0</v>
      </c>
      <c r="F65" s="40">
        <v>0</v>
      </c>
      <c r="G65" s="47">
        <v>0</v>
      </c>
      <c r="H65" s="64">
        <v>614.228314977</v>
      </c>
      <c r="I65" s="40">
        <v>36.044603029</v>
      </c>
      <c r="J65" s="40">
        <v>0</v>
      </c>
      <c r="K65" s="40">
        <v>0</v>
      </c>
      <c r="L65" s="47">
        <v>271.254615205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208.734970704</v>
      </c>
      <c r="S65" s="40">
        <v>0.422685783</v>
      </c>
      <c r="T65" s="40">
        <v>0</v>
      </c>
      <c r="U65" s="40">
        <v>0</v>
      </c>
      <c r="V65" s="47">
        <v>41.846098854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2.701196568</v>
      </c>
      <c r="AC65" s="40">
        <v>0</v>
      </c>
      <c r="AD65" s="40">
        <v>0</v>
      </c>
      <c r="AE65" s="40">
        <v>0</v>
      </c>
      <c r="AF65" s="47">
        <v>0.006550933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1.973621727</v>
      </c>
      <c r="AM65" s="40">
        <v>0</v>
      </c>
      <c r="AN65" s="40">
        <v>0</v>
      </c>
      <c r="AO65" s="40">
        <v>0</v>
      </c>
      <c r="AP65" s="47">
        <v>0</v>
      </c>
      <c r="AQ65" s="64">
        <v>0.013177595</v>
      </c>
      <c r="AR65" s="46">
        <v>0</v>
      </c>
      <c r="AS65" s="40">
        <v>0</v>
      </c>
      <c r="AT65" s="40">
        <v>0</v>
      </c>
      <c r="AU65" s="47">
        <v>0</v>
      </c>
      <c r="AV65" s="64">
        <v>2860.675913719</v>
      </c>
      <c r="AW65" s="40">
        <v>93.056313739</v>
      </c>
      <c r="AX65" s="40">
        <v>0.123024821</v>
      </c>
      <c r="AY65" s="40">
        <v>0</v>
      </c>
      <c r="AZ65" s="47">
        <v>859.214832494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1074.867769621</v>
      </c>
      <c r="BG65" s="46">
        <v>12.464954909</v>
      </c>
      <c r="BH65" s="40">
        <v>0.060876517</v>
      </c>
      <c r="BI65" s="40">
        <v>0</v>
      </c>
      <c r="BJ65" s="47">
        <v>120.490646887</v>
      </c>
      <c r="BK65" s="42">
        <v>6209.686352043</v>
      </c>
      <c r="BL65" s="87"/>
    </row>
    <row r="66" spans="1:64" ht="12.75">
      <c r="A66" s="10"/>
      <c r="B66" s="21" t="s">
        <v>129</v>
      </c>
      <c r="C66" s="48">
        <v>0</v>
      </c>
      <c r="D66" s="46">
        <v>0.699036965</v>
      </c>
      <c r="E66" s="40">
        <v>0</v>
      </c>
      <c r="F66" s="40">
        <v>0</v>
      </c>
      <c r="G66" s="47">
        <v>0</v>
      </c>
      <c r="H66" s="64">
        <v>13.408311974</v>
      </c>
      <c r="I66" s="40">
        <v>1.887035662</v>
      </c>
      <c r="J66" s="40">
        <v>0</v>
      </c>
      <c r="K66" s="40">
        <v>0</v>
      </c>
      <c r="L66" s="47">
        <v>21.637584717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5.581044453</v>
      </c>
      <c r="S66" s="40">
        <v>0</v>
      </c>
      <c r="T66" s="40">
        <v>0</v>
      </c>
      <c r="U66" s="40">
        <v>0</v>
      </c>
      <c r="V66" s="47">
        <v>7.393312384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</v>
      </c>
      <c r="AC66" s="40">
        <v>0</v>
      </c>
      <c r="AD66" s="40">
        <v>0</v>
      </c>
      <c r="AE66" s="40">
        <v>0</v>
      </c>
      <c r="AF66" s="47">
        <v>0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</v>
      </c>
      <c r="AM66" s="40">
        <v>0</v>
      </c>
      <c r="AN66" s="40">
        <v>0</v>
      </c>
      <c r="AO66" s="40">
        <v>0</v>
      </c>
      <c r="AP66" s="47">
        <v>0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10.235225494</v>
      </c>
      <c r="AW66" s="40">
        <v>1.391049158</v>
      </c>
      <c r="AX66" s="40">
        <v>0</v>
      </c>
      <c r="AY66" s="40">
        <v>0</v>
      </c>
      <c r="AZ66" s="47">
        <v>13.928193234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4.318230464</v>
      </c>
      <c r="BG66" s="46">
        <v>0.005662127</v>
      </c>
      <c r="BH66" s="40">
        <v>0</v>
      </c>
      <c r="BI66" s="40">
        <v>0</v>
      </c>
      <c r="BJ66" s="47">
        <v>1.297966561</v>
      </c>
      <c r="BK66" s="42">
        <v>81.782653193</v>
      </c>
      <c r="BL66" s="87"/>
    </row>
    <row r="67" spans="1:64" ht="12.75">
      <c r="A67" s="10"/>
      <c r="B67" s="21" t="s">
        <v>130</v>
      </c>
      <c r="C67" s="48">
        <v>0</v>
      </c>
      <c r="D67" s="46">
        <v>8.043507117</v>
      </c>
      <c r="E67" s="40">
        <v>0</v>
      </c>
      <c r="F67" s="40">
        <v>0</v>
      </c>
      <c r="G67" s="47">
        <v>0</v>
      </c>
      <c r="H67" s="64">
        <v>11.924654351</v>
      </c>
      <c r="I67" s="40">
        <v>1.057027562</v>
      </c>
      <c r="J67" s="40">
        <v>0</v>
      </c>
      <c r="K67" s="40">
        <v>0</v>
      </c>
      <c r="L67" s="47">
        <v>35.61182937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4.35403673</v>
      </c>
      <c r="S67" s="40">
        <v>0</v>
      </c>
      <c r="T67" s="40">
        <v>0</v>
      </c>
      <c r="U67" s="40">
        <v>0</v>
      </c>
      <c r="V67" s="47">
        <v>1.512830755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0.000530183</v>
      </c>
      <c r="AC67" s="40">
        <v>0</v>
      </c>
      <c r="AD67" s="40">
        <v>0</v>
      </c>
      <c r="AE67" s="40">
        <v>0</v>
      </c>
      <c r="AF67" s="47">
        <v>0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0.000553405</v>
      </c>
      <c r="AM67" s="40">
        <v>0</v>
      </c>
      <c r="AN67" s="40">
        <v>0</v>
      </c>
      <c r="AO67" s="40">
        <v>0</v>
      </c>
      <c r="AP67" s="47">
        <v>0</v>
      </c>
      <c r="AQ67" s="64">
        <v>0</v>
      </c>
      <c r="AR67" s="46">
        <v>0</v>
      </c>
      <c r="AS67" s="40">
        <v>0</v>
      </c>
      <c r="AT67" s="40">
        <v>0</v>
      </c>
      <c r="AU67" s="47">
        <v>0</v>
      </c>
      <c r="AV67" s="64">
        <v>7.365159742</v>
      </c>
      <c r="AW67" s="40">
        <v>2.470359347</v>
      </c>
      <c r="AX67" s="40">
        <v>0</v>
      </c>
      <c r="AY67" s="40">
        <v>0</v>
      </c>
      <c r="AZ67" s="47">
        <v>13.882924444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2.340396439</v>
      </c>
      <c r="BG67" s="46">
        <v>0.207801332</v>
      </c>
      <c r="BH67" s="40">
        <v>0</v>
      </c>
      <c r="BI67" s="40">
        <v>0</v>
      </c>
      <c r="BJ67" s="47">
        <v>2.180380203</v>
      </c>
      <c r="BK67" s="42">
        <v>90.95199098</v>
      </c>
      <c r="BL67" s="87"/>
    </row>
    <row r="68" spans="1:64" ht="12.75">
      <c r="A68" s="10"/>
      <c r="B68" s="108" t="s">
        <v>117</v>
      </c>
      <c r="C68" s="48">
        <v>0</v>
      </c>
      <c r="D68" s="46">
        <v>0.867901755</v>
      </c>
      <c r="E68" s="40">
        <v>0</v>
      </c>
      <c r="F68" s="40">
        <v>0</v>
      </c>
      <c r="G68" s="47">
        <v>0</v>
      </c>
      <c r="H68" s="64">
        <v>122.577132495</v>
      </c>
      <c r="I68" s="40">
        <v>20.609446697</v>
      </c>
      <c r="J68" s="40">
        <v>0</v>
      </c>
      <c r="K68" s="40">
        <v>0</v>
      </c>
      <c r="L68" s="47">
        <v>71.289367413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37.853958499</v>
      </c>
      <c r="S68" s="40">
        <v>3.841881193</v>
      </c>
      <c r="T68" s="40">
        <v>0</v>
      </c>
      <c r="U68" s="40">
        <v>0</v>
      </c>
      <c r="V68" s="47">
        <v>6.707003282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0.957378485</v>
      </c>
      <c r="AC68" s="40">
        <v>0</v>
      </c>
      <c r="AD68" s="40">
        <v>0</v>
      </c>
      <c r="AE68" s="40">
        <v>0</v>
      </c>
      <c r="AF68" s="47">
        <v>0.000829567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0.309575311</v>
      </c>
      <c r="AM68" s="40">
        <v>0</v>
      </c>
      <c r="AN68" s="40">
        <v>0</v>
      </c>
      <c r="AO68" s="40">
        <v>0</v>
      </c>
      <c r="AP68" s="47">
        <v>0.026547833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1326.644079375</v>
      </c>
      <c r="AW68" s="40">
        <v>83.250659948</v>
      </c>
      <c r="AX68" s="40">
        <v>0.10244695</v>
      </c>
      <c r="AY68" s="40">
        <v>0</v>
      </c>
      <c r="AZ68" s="47">
        <v>642.085409931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309.972071177</v>
      </c>
      <c r="BG68" s="46">
        <v>7.971928543</v>
      </c>
      <c r="BH68" s="40">
        <v>0</v>
      </c>
      <c r="BI68" s="40">
        <v>0</v>
      </c>
      <c r="BJ68" s="47">
        <v>55.101458622</v>
      </c>
      <c r="BK68" s="42">
        <v>2690.169077076</v>
      </c>
      <c r="BL68" s="87"/>
    </row>
    <row r="69" spans="1:64" ht="12.75">
      <c r="A69" s="10"/>
      <c r="B69" s="21" t="s">
        <v>113</v>
      </c>
      <c r="C69" s="48">
        <v>0</v>
      </c>
      <c r="D69" s="46">
        <v>49.508162942</v>
      </c>
      <c r="E69" s="40">
        <v>0</v>
      </c>
      <c r="F69" s="40">
        <v>0</v>
      </c>
      <c r="G69" s="47">
        <v>0</v>
      </c>
      <c r="H69" s="64">
        <v>536.14970663</v>
      </c>
      <c r="I69" s="40">
        <v>219.401955865</v>
      </c>
      <c r="J69" s="40">
        <v>0</v>
      </c>
      <c r="K69" s="40">
        <v>0</v>
      </c>
      <c r="L69" s="47">
        <v>760.462342199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212.226419568</v>
      </c>
      <c r="S69" s="40">
        <v>26.129602746</v>
      </c>
      <c r="T69" s="40">
        <v>0</v>
      </c>
      <c r="U69" s="40">
        <v>0</v>
      </c>
      <c r="V69" s="47">
        <v>73.549184348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2.483825037</v>
      </c>
      <c r="AC69" s="40">
        <v>0</v>
      </c>
      <c r="AD69" s="40">
        <v>0</v>
      </c>
      <c r="AE69" s="40">
        <v>0</v>
      </c>
      <c r="AF69" s="47">
        <v>0.183325459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1.801379311</v>
      </c>
      <c r="AM69" s="40">
        <v>0</v>
      </c>
      <c r="AN69" s="40">
        <v>0</v>
      </c>
      <c r="AO69" s="40">
        <v>0</v>
      </c>
      <c r="AP69" s="47">
        <v>0.023354647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3562.999293538</v>
      </c>
      <c r="AW69" s="40">
        <v>407.781872939</v>
      </c>
      <c r="AX69" s="40">
        <v>0.045302203</v>
      </c>
      <c r="AY69" s="40">
        <v>0</v>
      </c>
      <c r="AZ69" s="47">
        <v>2951.427427615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1254.344861722</v>
      </c>
      <c r="BG69" s="46">
        <v>81.524024013</v>
      </c>
      <c r="BH69" s="40">
        <v>0.031320018</v>
      </c>
      <c r="BI69" s="40">
        <v>0</v>
      </c>
      <c r="BJ69" s="47">
        <v>349.944960564</v>
      </c>
      <c r="BK69" s="42">
        <v>10490.018321364</v>
      </c>
      <c r="BL69" s="87"/>
    </row>
    <row r="70" spans="1:64" ht="12.75">
      <c r="A70" s="10"/>
      <c r="B70" s="21" t="s">
        <v>114</v>
      </c>
      <c r="C70" s="48">
        <v>0</v>
      </c>
      <c r="D70" s="46">
        <v>12.0875834</v>
      </c>
      <c r="E70" s="40">
        <v>0</v>
      </c>
      <c r="F70" s="40">
        <v>0</v>
      </c>
      <c r="G70" s="47">
        <v>0</v>
      </c>
      <c r="H70" s="64">
        <v>67.898905</v>
      </c>
      <c r="I70" s="40">
        <v>1.508418823</v>
      </c>
      <c r="J70" s="40">
        <v>0</v>
      </c>
      <c r="K70" s="40">
        <v>0</v>
      </c>
      <c r="L70" s="47">
        <v>73.098320826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31.886593006</v>
      </c>
      <c r="S70" s="40">
        <v>0.067983372</v>
      </c>
      <c r="T70" s="40">
        <v>0</v>
      </c>
      <c r="U70" s="40">
        <v>0</v>
      </c>
      <c r="V70" s="47">
        <v>8.728059321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0.10252419</v>
      </c>
      <c r="AC70" s="40">
        <v>0</v>
      </c>
      <c r="AD70" s="40">
        <v>0</v>
      </c>
      <c r="AE70" s="40">
        <v>0</v>
      </c>
      <c r="AF70" s="47">
        <v>0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0.04829547</v>
      </c>
      <c r="AM70" s="40">
        <v>0</v>
      </c>
      <c r="AN70" s="40">
        <v>0</v>
      </c>
      <c r="AO70" s="40">
        <v>0</v>
      </c>
      <c r="AP70" s="47">
        <v>0</v>
      </c>
      <c r="AQ70" s="64">
        <v>0</v>
      </c>
      <c r="AR70" s="46">
        <v>0</v>
      </c>
      <c r="AS70" s="40">
        <v>0</v>
      </c>
      <c r="AT70" s="40">
        <v>0</v>
      </c>
      <c r="AU70" s="47">
        <v>0</v>
      </c>
      <c r="AV70" s="64">
        <v>114.951784654</v>
      </c>
      <c r="AW70" s="40">
        <v>18.451663529</v>
      </c>
      <c r="AX70" s="40">
        <v>0.2248441</v>
      </c>
      <c r="AY70" s="40">
        <v>0</v>
      </c>
      <c r="AZ70" s="47">
        <v>68.882100082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49.530348867</v>
      </c>
      <c r="BG70" s="46">
        <v>1.310596658</v>
      </c>
      <c r="BH70" s="40">
        <v>0</v>
      </c>
      <c r="BI70" s="40">
        <v>0</v>
      </c>
      <c r="BJ70" s="47">
        <v>17.523535567</v>
      </c>
      <c r="BK70" s="42">
        <v>466.301556865</v>
      </c>
      <c r="BL70" s="87"/>
    </row>
    <row r="71" spans="1:64" ht="12.75">
      <c r="A71" s="10"/>
      <c r="B71" s="21" t="s">
        <v>110</v>
      </c>
      <c r="C71" s="48">
        <v>0</v>
      </c>
      <c r="D71" s="46">
        <v>24.899109265</v>
      </c>
      <c r="E71" s="40">
        <v>0</v>
      </c>
      <c r="F71" s="40">
        <v>0</v>
      </c>
      <c r="G71" s="47">
        <v>0</v>
      </c>
      <c r="H71" s="64">
        <v>200.31479627</v>
      </c>
      <c r="I71" s="40">
        <v>100.618908673</v>
      </c>
      <c r="J71" s="40">
        <v>0</v>
      </c>
      <c r="K71" s="40">
        <v>0</v>
      </c>
      <c r="L71" s="47">
        <v>415.088652609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67.077838375</v>
      </c>
      <c r="S71" s="40">
        <v>68.363070957</v>
      </c>
      <c r="T71" s="40">
        <v>0</v>
      </c>
      <c r="U71" s="40">
        <v>0</v>
      </c>
      <c r="V71" s="47">
        <v>31.46381328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0.701203588</v>
      </c>
      <c r="AC71" s="40">
        <v>0</v>
      </c>
      <c r="AD71" s="40">
        <v>0</v>
      </c>
      <c r="AE71" s="40">
        <v>0</v>
      </c>
      <c r="AF71" s="47">
        <v>0.055935512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0.435322433</v>
      </c>
      <c r="AM71" s="40">
        <v>0</v>
      </c>
      <c r="AN71" s="40">
        <v>0</v>
      </c>
      <c r="AO71" s="40">
        <v>0</v>
      </c>
      <c r="AP71" s="47">
        <v>0.059141004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1749.772572645</v>
      </c>
      <c r="AW71" s="40">
        <v>238.299187708</v>
      </c>
      <c r="AX71" s="40">
        <v>0.000505896</v>
      </c>
      <c r="AY71" s="40">
        <v>0</v>
      </c>
      <c r="AZ71" s="47">
        <v>2004.561026261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598.68160004</v>
      </c>
      <c r="BG71" s="46">
        <v>48.554425521</v>
      </c>
      <c r="BH71" s="40">
        <v>0.476134382</v>
      </c>
      <c r="BI71" s="40">
        <v>0</v>
      </c>
      <c r="BJ71" s="47">
        <v>253.373079738</v>
      </c>
      <c r="BK71" s="42">
        <v>5802.796324157</v>
      </c>
      <c r="BL71" s="87"/>
    </row>
    <row r="72" spans="1:64" ht="12.75">
      <c r="A72" s="10"/>
      <c r="B72" s="21" t="s">
        <v>167</v>
      </c>
      <c r="C72" s="48">
        <v>0</v>
      </c>
      <c r="D72" s="46">
        <v>22.913920286</v>
      </c>
      <c r="E72" s="40">
        <v>0</v>
      </c>
      <c r="F72" s="40">
        <v>0</v>
      </c>
      <c r="G72" s="47">
        <v>0</v>
      </c>
      <c r="H72" s="64">
        <v>7.403824696</v>
      </c>
      <c r="I72" s="40">
        <v>7.859188253</v>
      </c>
      <c r="J72" s="40">
        <v>0</v>
      </c>
      <c r="K72" s="40">
        <v>0</v>
      </c>
      <c r="L72" s="47">
        <v>76.51004245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3.823983887</v>
      </c>
      <c r="S72" s="40">
        <v>3.554612577</v>
      </c>
      <c r="T72" s="40">
        <v>0</v>
      </c>
      <c r="U72" s="40">
        <v>0</v>
      </c>
      <c r="V72" s="47">
        <v>8.977892976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0.001084346</v>
      </c>
      <c r="AC72" s="40">
        <v>0</v>
      </c>
      <c r="AD72" s="40">
        <v>0</v>
      </c>
      <c r="AE72" s="40">
        <v>0</v>
      </c>
      <c r="AF72" s="47">
        <v>0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0</v>
      </c>
      <c r="AM72" s="40">
        <v>0</v>
      </c>
      <c r="AN72" s="40">
        <v>0</v>
      </c>
      <c r="AO72" s="40">
        <v>0</v>
      </c>
      <c r="AP72" s="47">
        <v>0</v>
      </c>
      <c r="AQ72" s="64">
        <v>0</v>
      </c>
      <c r="AR72" s="46">
        <v>0</v>
      </c>
      <c r="AS72" s="40">
        <v>0</v>
      </c>
      <c r="AT72" s="40">
        <v>0</v>
      </c>
      <c r="AU72" s="47">
        <v>0</v>
      </c>
      <c r="AV72" s="64">
        <v>34.564273408</v>
      </c>
      <c r="AW72" s="40">
        <v>18.199857001</v>
      </c>
      <c r="AX72" s="40">
        <v>0</v>
      </c>
      <c r="AY72" s="40">
        <v>0</v>
      </c>
      <c r="AZ72" s="47">
        <v>82.127697148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15.591099147</v>
      </c>
      <c r="BG72" s="46">
        <v>3.430775764</v>
      </c>
      <c r="BH72" s="40">
        <v>0</v>
      </c>
      <c r="BI72" s="40">
        <v>0</v>
      </c>
      <c r="BJ72" s="47">
        <v>15.406894044</v>
      </c>
      <c r="BK72" s="42">
        <v>300.365145983</v>
      </c>
      <c r="BL72" s="87"/>
    </row>
    <row r="73" spans="1:64" ht="12.75">
      <c r="A73" s="10"/>
      <c r="B73" s="21" t="s">
        <v>106</v>
      </c>
      <c r="C73" s="48">
        <v>0</v>
      </c>
      <c r="D73" s="46">
        <v>0</v>
      </c>
      <c r="E73" s="40">
        <v>0</v>
      </c>
      <c r="F73" s="40">
        <v>0</v>
      </c>
      <c r="G73" s="47">
        <v>0</v>
      </c>
      <c r="H73" s="64">
        <v>2.25078413</v>
      </c>
      <c r="I73" s="40">
        <v>0.061389827</v>
      </c>
      <c r="J73" s="40">
        <v>0</v>
      </c>
      <c r="K73" s="40">
        <v>0</v>
      </c>
      <c r="L73" s="47">
        <v>3.456701617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0.534176261</v>
      </c>
      <c r="S73" s="40">
        <v>0</v>
      </c>
      <c r="T73" s="40">
        <v>0</v>
      </c>
      <c r="U73" s="40">
        <v>0</v>
      </c>
      <c r="V73" s="47">
        <v>0.737661061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0</v>
      </c>
      <c r="AC73" s="40">
        <v>0</v>
      </c>
      <c r="AD73" s="40">
        <v>0</v>
      </c>
      <c r="AE73" s="40">
        <v>0</v>
      </c>
      <c r="AF73" s="47">
        <v>0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0.001370714</v>
      </c>
      <c r="AM73" s="40">
        <v>0</v>
      </c>
      <c r="AN73" s="40">
        <v>0</v>
      </c>
      <c r="AO73" s="40">
        <v>0</v>
      </c>
      <c r="AP73" s="47">
        <v>0</v>
      </c>
      <c r="AQ73" s="64">
        <v>0</v>
      </c>
      <c r="AR73" s="46">
        <v>0</v>
      </c>
      <c r="AS73" s="40">
        <v>0</v>
      </c>
      <c r="AT73" s="40">
        <v>0</v>
      </c>
      <c r="AU73" s="47">
        <v>0</v>
      </c>
      <c r="AV73" s="64">
        <v>14.377118923</v>
      </c>
      <c r="AW73" s="40">
        <v>9.469450767</v>
      </c>
      <c r="AX73" s="40">
        <v>0</v>
      </c>
      <c r="AY73" s="40">
        <v>0</v>
      </c>
      <c r="AZ73" s="47">
        <v>64.110877252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4.243469841</v>
      </c>
      <c r="BG73" s="46">
        <v>1.405134583</v>
      </c>
      <c r="BH73" s="40">
        <v>0</v>
      </c>
      <c r="BI73" s="40">
        <v>0</v>
      </c>
      <c r="BJ73" s="47">
        <v>5.986043671</v>
      </c>
      <c r="BK73" s="42">
        <v>106.634178647</v>
      </c>
      <c r="BL73" s="87"/>
    </row>
    <row r="74" spans="1:64" ht="12.75">
      <c r="A74" s="10"/>
      <c r="B74" s="21" t="s">
        <v>109</v>
      </c>
      <c r="C74" s="48">
        <v>0</v>
      </c>
      <c r="D74" s="46">
        <v>3.841728213</v>
      </c>
      <c r="E74" s="40">
        <v>0</v>
      </c>
      <c r="F74" s="40">
        <v>0</v>
      </c>
      <c r="G74" s="47">
        <v>0</v>
      </c>
      <c r="H74" s="64">
        <v>28.197636283</v>
      </c>
      <c r="I74" s="40">
        <v>11.702685689</v>
      </c>
      <c r="J74" s="40">
        <v>0</v>
      </c>
      <c r="K74" s="40">
        <v>0</v>
      </c>
      <c r="L74" s="47">
        <v>18.524379013</v>
      </c>
      <c r="M74" s="64">
        <v>0</v>
      </c>
      <c r="N74" s="46">
        <v>0</v>
      </c>
      <c r="O74" s="40">
        <v>0</v>
      </c>
      <c r="P74" s="40">
        <v>0</v>
      </c>
      <c r="Q74" s="47">
        <v>0</v>
      </c>
      <c r="R74" s="64">
        <v>10.857559842</v>
      </c>
      <c r="S74" s="40">
        <v>0</v>
      </c>
      <c r="T74" s="40">
        <v>0</v>
      </c>
      <c r="U74" s="40">
        <v>0</v>
      </c>
      <c r="V74" s="47">
        <v>2.675542085</v>
      </c>
      <c r="W74" s="64">
        <v>0</v>
      </c>
      <c r="X74" s="40">
        <v>0</v>
      </c>
      <c r="Y74" s="40">
        <v>0</v>
      </c>
      <c r="Z74" s="40">
        <v>0</v>
      </c>
      <c r="AA74" s="47">
        <v>0</v>
      </c>
      <c r="AB74" s="64">
        <v>0.009551732</v>
      </c>
      <c r="AC74" s="40">
        <v>0</v>
      </c>
      <c r="AD74" s="40">
        <v>0</v>
      </c>
      <c r="AE74" s="40">
        <v>0</v>
      </c>
      <c r="AF74" s="47">
        <v>0</v>
      </c>
      <c r="AG74" s="64">
        <v>0</v>
      </c>
      <c r="AH74" s="40">
        <v>0</v>
      </c>
      <c r="AI74" s="40">
        <v>0</v>
      </c>
      <c r="AJ74" s="40">
        <v>0</v>
      </c>
      <c r="AK74" s="47">
        <v>0</v>
      </c>
      <c r="AL74" s="64">
        <v>0.054610631</v>
      </c>
      <c r="AM74" s="40">
        <v>0</v>
      </c>
      <c r="AN74" s="40">
        <v>0</v>
      </c>
      <c r="AO74" s="40">
        <v>0</v>
      </c>
      <c r="AP74" s="47">
        <v>0</v>
      </c>
      <c r="AQ74" s="64">
        <v>0</v>
      </c>
      <c r="AR74" s="46">
        <v>0</v>
      </c>
      <c r="AS74" s="40">
        <v>0</v>
      </c>
      <c r="AT74" s="40">
        <v>0</v>
      </c>
      <c r="AU74" s="47">
        <v>0</v>
      </c>
      <c r="AV74" s="64">
        <v>25.516710859</v>
      </c>
      <c r="AW74" s="40">
        <v>4.982966083</v>
      </c>
      <c r="AX74" s="40">
        <v>0</v>
      </c>
      <c r="AY74" s="40">
        <v>0</v>
      </c>
      <c r="AZ74" s="47">
        <v>14.926545362</v>
      </c>
      <c r="BA74" s="64">
        <v>0</v>
      </c>
      <c r="BB74" s="46">
        <v>0</v>
      </c>
      <c r="BC74" s="40">
        <v>0</v>
      </c>
      <c r="BD74" s="40">
        <v>0</v>
      </c>
      <c r="BE74" s="47">
        <v>0</v>
      </c>
      <c r="BF74" s="64">
        <v>10.936339443</v>
      </c>
      <c r="BG74" s="46">
        <v>0.130103304</v>
      </c>
      <c r="BH74" s="40">
        <v>0</v>
      </c>
      <c r="BI74" s="40">
        <v>0</v>
      </c>
      <c r="BJ74" s="47">
        <v>3.749720117</v>
      </c>
      <c r="BK74" s="42">
        <v>136.106078656</v>
      </c>
      <c r="BL74" s="87"/>
    </row>
    <row r="75" spans="1:64" ht="12.75">
      <c r="A75" s="10"/>
      <c r="B75" s="21" t="s">
        <v>107</v>
      </c>
      <c r="C75" s="48">
        <v>0</v>
      </c>
      <c r="D75" s="46">
        <v>30.031154427</v>
      </c>
      <c r="E75" s="40">
        <v>0</v>
      </c>
      <c r="F75" s="40">
        <v>0</v>
      </c>
      <c r="G75" s="47">
        <v>0</v>
      </c>
      <c r="H75" s="64">
        <v>9.229244718</v>
      </c>
      <c r="I75" s="40">
        <v>301.777592088</v>
      </c>
      <c r="J75" s="40">
        <v>0</v>
      </c>
      <c r="K75" s="40">
        <v>0</v>
      </c>
      <c r="L75" s="47">
        <v>250.98988731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2.388786468</v>
      </c>
      <c r="S75" s="40">
        <v>6.226883974</v>
      </c>
      <c r="T75" s="40">
        <v>0</v>
      </c>
      <c r="U75" s="40">
        <v>0</v>
      </c>
      <c r="V75" s="47">
        <v>9.817265843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</v>
      </c>
      <c r="AC75" s="40">
        <v>0</v>
      </c>
      <c r="AD75" s="40">
        <v>0</v>
      </c>
      <c r="AE75" s="40">
        <v>0</v>
      </c>
      <c r="AF75" s="47">
        <v>0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</v>
      </c>
      <c r="AM75" s="40">
        <v>0</v>
      </c>
      <c r="AN75" s="40">
        <v>0</v>
      </c>
      <c r="AO75" s="40">
        <v>0</v>
      </c>
      <c r="AP75" s="47">
        <v>0</v>
      </c>
      <c r="AQ75" s="64">
        <v>0</v>
      </c>
      <c r="AR75" s="46">
        <v>0</v>
      </c>
      <c r="AS75" s="40">
        <v>0</v>
      </c>
      <c r="AT75" s="40">
        <v>0</v>
      </c>
      <c r="AU75" s="47">
        <v>0</v>
      </c>
      <c r="AV75" s="64">
        <v>24.229986988</v>
      </c>
      <c r="AW75" s="40">
        <v>74.51044507</v>
      </c>
      <c r="AX75" s="40">
        <v>0</v>
      </c>
      <c r="AY75" s="40">
        <v>0</v>
      </c>
      <c r="AZ75" s="47">
        <v>235.146595284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6.283132547</v>
      </c>
      <c r="BG75" s="46">
        <v>49.760337349</v>
      </c>
      <c r="BH75" s="40">
        <v>0</v>
      </c>
      <c r="BI75" s="40">
        <v>0</v>
      </c>
      <c r="BJ75" s="47">
        <v>25.288556172</v>
      </c>
      <c r="BK75" s="42">
        <v>1025.679868238</v>
      </c>
      <c r="BL75" s="87"/>
    </row>
    <row r="76" spans="1:64" ht="12" customHeight="1">
      <c r="A76" s="10"/>
      <c r="B76" s="21" t="s">
        <v>111</v>
      </c>
      <c r="C76" s="48">
        <v>0</v>
      </c>
      <c r="D76" s="46">
        <v>0.785358929</v>
      </c>
      <c r="E76" s="40">
        <v>0</v>
      </c>
      <c r="F76" s="40">
        <v>0</v>
      </c>
      <c r="G76" s="47">
        <v>0</v>
      </c>
      <c r="H76" s="64">
        <v>4.610444039</v>
      </c>
      <c r="I76" s="40">
        <v>11.686504864</v>
      </c>
      <c r="J76" s="40">
        <v>0</v>
      </c>
      <c r="K76" s="40">
        <v>0</v>
      </c>
      <c r="L76" s="47">
        <v>12.846968254</v>
      </c>
      <c r="M76" s="64">
        <v>0</v>
      </c>
      <c r="N76" s="46">
        <v>0</v>
      </c>
      <c r="O76" s="40">
        <v>0</v>
      </c>
      <c r="P76" s="40">
        <v>0</v>
      </c>
      <c r="Q76" s="47">
        <v>0</v>
      </c>
      <c r="R76" s="64">
        <v>2.077746272</v>
      </c>
      <c r="S76" s="40">
        <v>1.388134671</v>
      </c>
      <c r="T76" s="40">
        <v>0</v>
      </c>
      <c r="U76" s="40">
        <v>0</v>
      </c>
      <c r="V76" s="47">
        <v>0.848755394</v>
      </c>
      <c r="W76" s="64">
        <v>0</v>
      </c>
      <c r="X76" s="40">
        <v>0</v>
      </c>
      <c r="Y76" s="40">
        <v>0</v>
      </c>
      <c r="Z76" s="40">
        <v>0</v>
      </c>
      <c r="AA76" s="47">
        <v>0</v>
      </c>
      <c r="AB76" s="64">
        <v>0.000631356</v>
      </c>
      <c r="AC76" s="40">
        <v>0</v>
      </c>
      <c r="AD76" s="40">
        <v>0</v>
      </c>
      <c r="AE76" s="40">
        <v>0</v>
      </c>
      <c r="AF76" s="47">
        <v>0</v>
      </c>
      <c r="AG76" s="64">
        <v>0</v>
      </c>
      <c r="AH76" s="40">
        <v>0</v>
      </c>
      <c r="AI76" s="40">
        <v>0</v>
      </c>
      <c r="AJ76" s="40">
        <v>0</v>
      </c>
      <c r="AK76" s="47">
        <v>0</v>
      </c>
      <c r="AL76" s="64">
        <v>0.000748087</v>
      </c>
      <c r="AM76" s="40">
        <v>0</v>
      </c>
      <c r="AN76" s="40">
        <v>0</v>
      </c>
      <c r="AO76" s="40">
        <v>0</v>
      </c>
      <c r="AP76" s="47">
        <v>0</v>
      </c>
      <c r="AQ76" s="64">
        <v>0</v>
      </c>
      <c r="AR76" s="46">
        <v>0</v>
      </c>
      <c r="AS76" s="40">
        <v>0</v>
      </c>
      <c r="AT76" s="40">
        <v>0</v>
      </c>
      <c r="AU76" s="47">
        <v>0</v>
      </c>
      <c r="AV76" s="64">
        <v>49.330215811</v>
      </c>
      <c r="AW76" s="40">
        <v>45.144012441</v>
      </c>
      <c r="AX76" s="40">
        <v>0</v>
      </c>
      <c r="AY76" s="40">
        <v>0</v>
      </c>
      <c r="AZ76" s="47">
        <v>198.874049643</v>
      </c>
      <c r="BA76" s="64">
        <v>0</v>
      </c>
      <c r="BB76" s="46">
        <v>0</v>
      </c>
      <c r="BC76" s="40">
        <v>0</v>
      </c>
      <c r="BD76" s="40">
        <v>0</v>
      </c>
      <c r="BE76" s="47">
        <v>0</v>
      </c>
      <c r="BF76" s="64">
        <v>15.535293628</v>
      </c>
      <c r="BG76" s="46">
        <v>5.304126904</v>
      </c>
      <c r="BH76" s="40">
        <v>0</v>
      </c>
      <c r="BI76" s="40">
        <v>0</v>
      </c>
      <c r="BJ76" s="47">
        <v>29.149761902</v>
      </c>
      <c r="BK76" s="42">
        <v>377.582752195</v>
      </c>
      <c r="BL76" s="87"/>
    </row>
    <row r="77" spans="1:64" ht="12" customHeight="1">
      <c r="A77" s="10"/>
      <c r="B77" s="21" t="s">
        <v>108</v>
      </c>
      <c r="C77" s="48">
        <v>0</v>
      </c>
      <c r="D77" s="46">
        <v>0.903049968</v>
      </c>
      <c r="E77" s="40">
        <v>0</v>
      </c>
      <c r="F77" s="40">
        <v>0</v>
      </c>
      <c r="G77" s="47">
        <v>0</v>
      </c>
      <c r="H77" s="64">
        <v>25.486269036</v>
      </c>
      <c r="I77" s="40">
        <v>41.148890667</v>
      </c>
      <c r="J77" s="40">
        <v>0</v>
      </c>
      <c r="K77" s="40">
        <v>0</v>
      </c>
      <c r="L77" s="47">
        <v>132.339466151</v>
      </c>
      <c r="M77" s="64">
        <v>0</v>
      </c>
      <c r="N77" s="46">
        <v>0</v>
      </c>
      <c r="O77" s="40">
        <v>0</v>
      </c>
      <c r="P77" s="40">
        <v>0</v>
      </c>
      <c r="Q77" s="47">
        <v>0</v>
      </c>
      <c r="R77" s="64">
        <v>8.637637552</v>
      </c>
      <c r="S77" s="40">
        <v>24.143612184</v>
      </c>
      <c r="T77" s="40">
        <v>0</v>
      </c>
      <c r="U77" s="40">
        <v>0</v>
      </c>
      <c r="V77" s="47">
        <v>22.732846937</v>
      </c>
      <c r="W77" s="64">
        <v>0</v>
      </c>
      <c r="X77" s="40">
        <v>0</v>
      </c>
      <c r="Y77" s="40">
        <v>0</v>
      </c>
      <c r="Z77" s="40">
        <v>0</v>
      </c>
      <c r="AA77" s="47">
        <v>0</v>
      </c>
      <c r="AB77" s="64">
        <v>0.002444708</v>
      </c>
      <c r="AC77" s="40">
        <v>0</v>
      </c>
      <c r="AD77" s="40">
        <v>0</v>
      </c>
      <c r="AE77" s="40">
        <v>0</v>
      </c>
      <c r="AF77" s="47">
        <v>0.030592812</v>
      </c>
      <c r="AG77" s="64">
        <v>0</v>
      </c>
      <c r="AH77" s="40">
        <v>0</v>
      </c>
      <c r="AI77" s="40">
        <v>0</v>
      </c>
      <c r="AJ77" s="40">
        <v>0</v>
      </c>
      <c r="AK77" s="47">
        <v>0</v>
      </c>
      <c r="AL77" s="64">
        <v>0.005726333</v>
      </c>
      <c r="AM77" s="40">
        <v>0</v>
      </c>
      <c r="AN77" s="40">
        <v>0</v>
      </c>
      <c r="AO77" s="40">
        <v>0</v>
      </c>
      <c r="AP77" s="47">
        <v>0</v>
      </c>
      <c r="AQ77" s="64">
        <v>0</v>
      </c>
      <c r="AR77" s="46">
        <v>0</v>
      </c>
      <c r="AS77" s="40">
        <v>0</v>
      </c>
      <c r="AT77" s="40">
        <v>0</v>
      </c>
      <c r="AU77" s="47">
        <v>0</v>
      </c>
      <c r="AV77" s="64">
        <v>293.701446996</v>
      </c>
      <c r="AW77" s="40">
        <v>315.083546004</v>
      </c>
      <c r="AX77" s="40">
        <v>1.05280656</v>
      </c>
      <c r="AY77" s="40">
        <v>0</v>
      </c>
      <c r="AZ77" s="47">
        <v>1574.419658381</v>
      </c>
      <c r="BA77" s="64">
        <v>0</v>
      </c>
      <c r="BB77" s="46">
        <v>0</v>
      </c>
      <c r="BC77" s="40">
        <v>0</v>
      </c>
      <c r="BD77" s="40">
        <v>0</v>
      </c>
      <c r="BE77" s="47">
        <v>0</v>
      </c>
      <c r="BF77" s="64">
        <v>110.941992052</v>
      </c>
      <c r="BG77" s="46">
        <v>49.095024545</v>
      </c>
      <c r="BH77" s="40">
        <v>0</v>
      </c>
      <c r="BI77" s="40">
        <v>0</v>
      </c>
      <c r="BJ77" s="47">
        <v>271.065855019</v>
      </c>
      <c r="BK77" s="42">
        <v>2870.790865905</v>
      </c>
      <c r="BL77" s="87"/>
    </row>
    <row r="78" spans="1:64" ht="12" customHeight="1">
      <c r="A78" s="10"/>
      <c r="B78" s="21" t="s">
        <v>168</v>
      </c>
      <c r="C78" s="48">
        <v>0</v>
      </c>
      <c r="D78" s="46">
        <v>17.842778465</v>
      </c>
      <c r="E78" s="40">
        <v>0</v>
      </c>
      <c r="F78" s="40">
        <v>0</v>
      </c>
      <c r="G78" s="47">
        <v>0</v>
      </c>
      <c r="H78" s="64">
        <v>187.174893004</v>
      </c>
      <c r="I78" s="40">
        <v>92.285482851</v>
      </c>
      <c r="J78" s="40">
        <v>0</v>
      </c>
      <c r="K78" s="40">
        <v>0</v>
      </c>
      <c r="L78" s="47">
        <v>353.965371522</v>
      </c>
      <c r="M78" s="64">
        <v>0</v>
      </c>
      <c r="N78" s="46">
        <v>0</v>
      </c>
      <c r="O78" s="40">
        <v>0</v>
      </c>
      <c r="P78" s="40">
        <v>0</v>
      </c>
      <c r="Q78" s="47">
        <v>0</v>
      </c>
      <c r="R78" s="64">
        <v>59.660060761</v>
      </c>
      <c r="S78" s="40">
        <v>6.93497853</v>
      </c>
      <c r="T78" s="40">
        <v>0</v>
      </c>
      <c r="U78" s="40">
        <v>0</v>
      </c>
      <c r="V78" s="47">
        <v>22.605295284</v>
      </c>
      <c r="W78" s="64">
        <v>0</v>
      </c>
      <c r="X78" s="40">
        <v>0</v>
      </c>
      <c r="Y78" s="40">
        <v>0</v>
      </c>
      <c r="Z78" s="40">
        <v>0</v>
      </c>
      <c r="AA78" s="47">
        <v>0</v>
      </c>
      <c r="AB78" s="64">
        <v>0.452960246</v>
      </c>
      <c r="AC78" s="40">
        <v>0</v>
      </c>
      <c r="AD78" s="40">
        <v>0</v>
      </c>
      <c r="AE78" s="40">
        <v>0</v>
      </c>
      <c r="AF78" s="47">
        <v>0.115968531</v>
      </c>
      <c r="AG78" s="64">
        <v>0</v>
      </c>
      <c r="AH78" s="40">
        <v>0</v>
      </c>
      <c r="AI78" s="40">
        <v>0</v>
      </c>
      <c r="AJ78" s="40">
        <v>0</v>
      </c>
      <c r="AK78" s="47">
        <v>0</v>
      </c>
      <c r="AL78" s="64">
        <v>0.208691212</v>
      </c>
      <c r="AM78" s="40">
        <v>0</v>
      </c>
      <c r="AN78" s="40">
        <v>0</v>
      </c>
      <c r="AO78" s="40">
        <v>0</v>
      </c>
      <c r="AP78" s="47">
        <v>0.092024851</v>
      </c>
      <c r="AQ78" s="64">
        <v>0</v>
      </c>
      <c r="AR78" s="46">
        <v>0.26903125</v>
      </c>
      <c r="AS78" s="40">
        <v>0</v>
      </c>
      <c r="AT78" s="40">
        <v>0</v>
      </c>
      <c r="AU78" s="47">
        <v>0</v>
      </c>
      <c r="AV78" s="64">
        <v>1534.784021521</v>
      </c>
      <c r="AW78" s="40">
        <v>254.76969125</v>
      </c>
      <c r="AX78" s="40">
        <v>0</v>
      </c>
      <c r="AY78" s="40">
        <v>0</v>
      </c>
      <c r="AZ78" s="47">
        <v>1734.860307818</v>
      </c>
      <c r="BA78" s="64">
        <v>0</v>
      </c>
      <c r="BB78" s="46">
        <v>0</v>
      </c>
      <c r="BC78" s="40">
        <v>0</v>
      </c>
      <c r="BD78" s="40">
        <v>0</v>
      </c>
      <c r="BE78" s="47">
        <v>0</v>
      </c>
      <c r="BF78" s="64">
        <v>408.601841274</v>
      </c>
      <c r="BG78" s="46">
        <v>50.003661052</v>
      </c>
      <c r="BH78" s="40">
        <v>0</v>
      </c>
      <c r="BI78" s="40">
        <v>0</v>
      </c>
      <c r="BJ78" s="47">
        <v>213.812398229</v>
      </c>
      <c r="BK78" s="42">
        <v>4938.439457651</v>
      </c>
      <c r="BL78" s="87"/>
    </row>
    <row r="79" spans="1:64" ht="12.75">
      <c r="A79" s="10"/>
      <c r="B79" s="21" t="s">
        <v>112</v>
      </c>
      <c r="C79" s="48">
        <v>0</v>
      </c>
      <c r="D79" s="46">
        <v>119.541541691</v>
      </c>
      <c r="E79" s="40">
        <v>0</v>
      </c>
      <c r="F79" s="40">
        <v>0</v>
      </c>
      <c r="G79" s="47">
        <v>0</v>
      </c>
      <c r="H79" s="64">
        <v>69.900261036</v>
      </c>
      <c r="I79" s="40">
        <v>44.540364336</v>
      </c>
      <c r="J79" s="40">
        <v>0</v>
      </c>
      <c r="K79" s="40">
        <v>0</v>
      </c>
      <c r="L79" s="47">
        <v>145.299987715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21.604796616</v>
      </c>
      <c r="S79" s="40">
        <v>0.115746471</v>
      </c>
      <c r="T79" s="40">
        <v>0</v>
      </c>
      <c r="U79" s="40">
        <v>0</v>
      </c>
      <c r="V79" s="47">
        <v>5.044615119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0.166496893</v>
      </c>
      <c r="AC79" s="40">
        <v>0</v>
      </c>
      <c r="AD79" s="40">
        <v>0</v>
      </c>
      <c r="AE79" s="40">
        <v>0</v>
      </c>
      <c r="AF79" s="47">
        <v>0.019808401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0.17689477</v>
      </c>
      <c r="AM79" s="40">
        <v>0</v>
      </c>
      <c r="AN79" s="40">
        <v>0</v>
      </c>
      <c r="AO79" s="40">
        <v>0</v>
      </c>
      <c r="AP79" s="47">
        <v>0</v>
      </c>
      <c r="AQ79" s="64">
        <v>0</v>
      </c>
      <c r="AR79" s="46">
        <v>0</v>
      </c>
      <c r="AS79" s="40">
        <v>0</v>
      </c>
      <c r="AT79" s="40">
        <v>0</v>
      </c>
      <c r="AU79" s="47">
        <v>0</v>
      </c>
      <c r="AV79" s="64">
        <v>600.584724019</v>
      </c>
      <c r="AW79" s="40">
        <v>117.864005642</v>
      </c>
      <c r="AX79" s="40">
        <v>0</v>
      </c>
      <c r="AY79" s="40">
        <v>0</v>
      </c>
      <c r="AZ79" s="47">
        <v>717.754666478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147.375457002</v>
      </c>
      <c r="BG79" s="46">
        <v>8.29861671</v>
      </c>
      <c r="BH79" s="40">
        <v>0</v>
      </c>
      <c r="BI79" s="40">
        <v>0</v>
      </c>
      <c r="BJ79" s="47">
        <v>82.373178589</v>
      </c>
      <c r="BK79" s="42">
        <v>2080.661161488</v>
      </c>
      <c r="BL79" s="87"/>
    </row>
    <row r="80" spans="1:64" ht="12.75">
      <c r="A80" s="10"/>
      <c r="B80" s="21" t="s">
        <v>132</v>
      </c>
      <c r="C80" s="48">
        <v>0</v>
      </c>
      <c r="D80" s="46">
        <v>60.816563236</v>
      </c>
      <c r="E80" s="40">
        <v>0</v>
      </c>
      <c r="F80" s="40">
        <v>0</v>
      </c>
      <c r="G80" s="47">
        <v>0</v>
      </c>
      <c r="H80" s="64">
        <v>23.06836768</v>
      </c>
      <c r="I80" s="40">
        <v>76.578807544</v>
      </c>
      <c r="J80" s="40">
        <v>0</v>
      </c>
      <c r="K80" s="40">
        <v>0</v>
      </c>
      <c r="L80" s="47">
        <v>177.272918372</v>
      </c>
      <c r="M80" s="64">
        <v>0</v>
      </c>
      <c r="N80" s="46">
        <v>0</v>
      </c>
      <c r="O80" s="40">
        <v>0</v>
      </c>
      <c r="P80" s="40">
        <v>0</v>
      </c>
      <c r="Q80" s="47">
        <v>0</v>
      </c>
      <c r="R80" s="64">
        <v>6.749623796</v>
      </c>
      <c r="S80" s="40">
        <v>2.363662319</v>
      </c>
      <c r="T80" s="40">
        <v>0</v>
      </c>
      <c r="U80" s="40">
        <v>0</v>
      </c>
      <c r="V80" s="47">
        <v>6.130805384</v>
      </c>
      <c r="W80" s="64">
        <v>0</v>
      </c>
      <c r="X80" s="40">
        <v>0</v>
      </c>
      <c r="Y80" s="40">
        <v>0</v>
      </c>
      <c r="Z80" s="40">
        <v>0</v>
      </c>
      <c r="AA80" s="47">
        <v>0</v>
      </c>
      <c r="AB80" s="64">
        <v>6.3027E-05</v>
      </c>
      <c r="AC80" s="40">
        <v>0</v>
      </c>
      <c r="AD80" s="40">
        <v>0</v>
      </c>
      <c r="AE80" s="40">
        <v>0</v>
      </c>
      <c r="AF80" s="47">
        <v>0</v>
      </c>
      <c r="AG80" s="64">
        <v>0</v>
      </c>
      <c r="AH80" s="40">
        <v>0</v>
      </c>
      <c r="AI80" s="40">
        <v>0</v>
      </c>
      <c r="AJ80" s="40">
        <v>0</v>
      </c>
      <c r="AK80" s="47">
        <v>0</v>
      </c>
      <c r="AL80" s="64">
        <v>0.000104895</v>
      </c>
      <c r="AM80" s="40">
        <v>0</v>
      </c>
      <c r="AN80" s="40">
        <v>0</v>
      </c>
      <c r="AO80" s="40">
        <v>0</v>
      </c>
      <c r="AP80" s="47">
        <v>0</v>
      </c>
      <c r="AQ80" s="64">
        <v>0</v>
      </c>
      <c r="AR80" s="46">
        <v>0.179334306</v>
      </c>
      <c r="AS80" s="40">
        <v>0</v>
      </c>
      <c r="AT80" s="40">
        <v>0</v>
      </c>
      <c r="AU80" s="47">
        <v>0</v>
      </c>
      <c r="AV80" s="64">
        <v>50.205676886</v>
      </c>
      <c r="AW80" s="40">
        <v>28.238466938</v>
      </c>
      <c r="AX80" s="40">
        <v>0</v>
      </c>
      <c r="AY80" s="40">
        <v>0</v>
      </c>
      <c r="AZ80" s="47">
        <v>183.90918765</v>
      </c>
      <c r="BA80" s="64">
        <v>0</v>
      </c>
      <c r="BB80" s="46">
        <v>0</v>
      </c>
      <c r="BC80" s="40">
        <v>0</v>
      </c>
      <c r="BD80" s="40">
        <v>0</v>
      </c>
      <c r="BE80" s="47">
        <v>0</v>
      </c>
      <c r="BF80" s="64">
        <v>15.424698266</v>
      </c>
      <c r="BG80" s="46">
        <v>2.303678708</v>
      </c>
      <c r="BH80" s="40">
        <v>0</v>
      </c>
      <c r="BI80" s="40">
        <v>0</v>
      </c>
      <c r="BJ80" s="47">
        <v>19.746301758</v>
      </c>
      <c r="BK80" s="42">
        <v>652.988260765</v>
      </c>
      <c r="BL80" s="87"/>
    </row>
    <row r="81" spans="1:64" ht="12.75">
      <c r="A81" s="10"/>
      <c r="B81" s="21" t="s">
        <v>116</v>
      </c>
      <c r="C81" s="48">
        <v>0</v>
      </c>
      <c r="D81" s="46">
        <v>0.885003629</v>
      </c>
      <c r="E81" s="40">
        <v>0</v>
      </c>
      <c r="F81" s="40">
        <v>0</v>
      </c>
      <c r="G81" s="47">
        <v>0</v>
      </c>
      <c r="H81" s="64">
        <v>30.687531481</v>
      </c>
      <c r="I81" s="40">
        <v>0.531995076</v>
      </c>
      <c r="J81" s="40">
        <v>0</v>
      </c>
      <c r="K81" s="40">
        <v>0</v>
      </c>
      <c r="L81" s="47">
        <v>17.971732596</v>
      </c>
      <c r="M81" s="64">
        <v>0</v>
      </c>
      <c r="N81" s="46">
        <v>0</v>
      </c>
      <c r="O81" s="40">
        <v>0</v>
      </c>
      <c r="P81" s="40">
        <v>0</v>
      </c>
      <c r="Q81" s="47">
        <v>0</v>
      </c>
      <c r="R81" s="64">
        <v>7.512002533</v>
      </c>
      <c r="S81" s="40">
        <v>0.959919001</v>
      </c>
      <c r="T81" s="40">
        <v>0</v>
      </c>
      <c r="U81" s="40">
        <v>0</v>
      </c>
      <c r="V81" s="47">
        <v>2.292764953</v>
      </c>
      <c r="W81" s="64">
        <v>0</v>
      </c>
      <c r="X81" s="40">
        <v>0</v>
      </c>
      <c r="Y81" s="40">
        <v>0</v>
      </c>
      <c r="Z81" s="40">
        <v>0</v>
      </c>
      <c r="AA81" s="47">
        <v>0</v>
      </c>
      <c r="AB81" s="64">
        <v>0.816002263</v>
      </c>
      <c r="AC81" s="40">
        <v>0</v>
      </c>
      <c r="AD81" s="40">
        <v>0</v>
      </c>
      <c r="AE81" s="40">
        <v>0</v>
      </c>
      <c r="AF81" s="47">
        <v>0</v>
      </c>
      <c r="AG81" s="64">
        <v>0</v>
      </c>
      <c r="AH81" s="40">
        <v>0</v>
      </c>
      <c r="AI81" s="40">
        <v>0</v>
      </c>
      <c r="AJ81" s="40">
        <v>0</v>
      </c>
      <c r="AK81" s="47">
        <v>0</v>
      </c>
      <c r="AL81" s="64">
        <v>0.278501758</v>
      </c>
      <c r="AM81" s="40">
        <v>0</v>
      </c>
      <c r="AN81" s="40">
        <v>0</v>
      </c>
      <c r="AO81" s="40">
        <v>0</v>
      </c>
      <c r="AP81" s="47">
        <v>0</v>
      </c>
      <c r="AQ81" s="64">
        <v>0</v>
      </c>
      <c r="AR81" s="46">
        <v>0</v>
      </c>
      <c r="AS81" s="40">
        <v>0</v>
      </c>
      <c r="AT81" s="40">
        <v>0</v>
      </c>
      <c r="AU81" s="47">
        <v>0</v>
      </c>
      <c r="AV81" s="64">
        <v>543.295806231</v>
      </c>
      <c r="AW81" s="40">
        <v>38.394661812</v>
      </c>
      <c r="AX81" s="40">
        <v>0.215013004</v>
      </c>
      <c r="AY81" s="40">
        <v>0</v>
      </c>
      <c r="AZ81" s="47">
        <v>195.423526657</v>
      </c>
      <c r="BA81" s="64">
        <v>0</v>
      </c>
      <c r="BB81" s="46">
        <v>0</v>
      </c>
      <c r="BC81" s="40">
        <v>0</v>
      </c>
      <c r="BD81" s="40">
        <v>0</v>
      </c>
      <c r="BE81" s="47">
        <v>0</v>
      </c>
      <c r="BF81" s="64">
        <v>108.559159884</v>
      </c>
      <c r="BG81" s="46">
        <v>3.883952232</v>
      </c>
      <c r="BH81" s="40">
        <v>0</v>
      </c>
      <c r="BI81" s="40">
        <v>0</v>
      </c>
      <c r="BJ81" s="47">
        <v>22.428134182</v>
      </c>
      <c r="BK81" s="42">
        <v>974.135707292</v>
      </c>
      <c r="BL81" s="87"/>
    </row>
    <row r="82" spans="1:64" ht="12.75">
      <c r="A82" s="31"/>
      <c r="B82" s="32" t="s">
        <v>77</v>
      </c>
      <c r="C82" s="102">
        <f aca="true" t="shared" si="10" ref="C82:AH82">SUM(C64:C81)</f>
        <v>0</v>
      </c>
      <c r="D82" s="72">
        <f t="shared" si="10"/>
        <v>366.17966996399997</v>
      </c>
      <c r="E82" s="72">
        <f t="shared" si="10"/>
        <v>0</v>
      </c>
      <c r="F82" s="72">
        <f t="shared" si="10"/>
        <v>0</v>
      </c>
      <c r="G82" s="72">
        <f t="shared" si="10"/>
        <v>0</v>
      </c>
      <c r="H82" s="72">
        <f t="shared" si="10"/>
        <v>2017.117375782</v>
      </c>
      <c r="I82" s="72">
        <f t="shared" si="10"/>
        <v>999.8450966070002</v>
      </c>
      <c r="J82" s="72">
        <f t="shared" si="10"/>
        <v>0</v>
      </c>
      <c r="K82" s="72">
        <f t="shared" si="10"/>
        <v>0</v>
      </c>
      <c r="L82" s="72">
        <f t="shared" si="10"/>
        <v>2957.642681517</v>
      </c>
      <c r="M82" s="72">
        <f t="shared" si="10"/>
        <v>0</v>
      </c>
      <c r="N82" s="72">
        <f t="shared" si="10"/>
        <v>0</v>
      </c>
      <c r="O82" s="72">
        <f t="shared" si="10"/>
        <v>0</v>
      </c>
      <c r="P82" s="72">
        <f t="shared" si="10"/>
        <v>0</v>
      </c>
      <c r="Q82" s="72">
        <f t="shared" si="10"/>
        <v>0</v>
      </c>
      <c r="R82" s="72">
        <f t="shared" si="10"/>
        <v>720.6771449480002</v>
      </c>
      <c r="S82" s="72">
        <f t="shared" si="10"/>
        <v>146.800991863</v>
      </c>
      <c r="T82" s="72">
        <f t="shared" si="10"/>
        <v>0</v>
      </c>
      <c r="U82" s="72">
        <f t="shared" si="10"/>
        <v>0</v>
      </c>
      <c r="V82" s="72">
        <f t="shared" si="10"/>
        <v>272.97075519500004</v>
      </c>
      <c r="W82" s="72">
        <f t="shared" si="10"/>
        <v>0</v>
      </c>
      <c r="X82" s="72">
        <f t="shared" si="10"/>
        <v>0</v>
      </c>
      <c r="Y82" s="72">
        <f t="shared" si="10"/>
        <v>0</v>
      </c>
      <c r="Z82" s="72">
        <f t="shared" si="10"/>
        <v>0</v>
      </c>
      <c r="AA82" s="72">
        <f t="shared" si="10"/>
        <v>0</v>
      </c>
      <c r="AB82" s="72">
        <f t="shared" si="10"/>
        <v>8.420652218</v>
      </c>
      <c r="AC82" s="72">
        <f t="shared" si="10"/>
        <v>0</v>
      </c>
      <c r="AD82" s="72">
        <f t="shared" si="10"/>
        <v>0</v>
      </c>
      <c r="AE82" s="72">
        <f t="shared" si="10"/>
        <v>0</v>
      </c>
      <c r="AF82" s="72">
        <f t="shared" si="10"/>
        <v>0.413011215</v>
      </c>
      <c r="AG82" s="72">
        <f t="shared" si="10"/>
        <v>0</v>
      </c>
      <c r="AH82" s="72">
        <f t="shared" si="10"/>
        <v>0</v>
      </c>
      <c r="AI82" s="72">
        <f aca="true" t="shared" si="11" ref="AI82:BJ82">SUM(AI64:AI81)</f>
        <v>0</v>
      </c>
      <c r="AJ82" s="72">
        <f t="shared" si="11"/>
        <v>0</v>
      </c>
      <c r="AK82" s="72">
        <f t="shared" si="11"/>
        <v>0</v>
      </c>
      <c r="AL82" s="72">
        <f t="shared" si="11"/>
        <v>5.327504467999999</v>
      </c>
      <c r="AM82" s="72">
        <f t="shared" si="11"/>
        <v>0</v>
      </c>
      <c r="AN82" s="72">
        <f t="shared" si="11"/>
        <v>0</v>
      </c>
      <c r="AO82" s="72">
        <f t="shared" si="11"/>
        <v>0</v>
      </c>
      <c r="AP82" s="72">
        <f t="shared" si="11"/>
        <v>0.201068335</v>
      </c>
      <c r="AQ82" s="72">
        <f t="shared" si="11"/>
        <v>0.013177595</v>
      </c>
      <c r="AR82" s="72">
        <f t="shared" si="11"/>
        <v>0.448365556</v>
      </c>
      <c r="AS82" s="72">
        <f t="shared" si="11"/>
        <v>0</v>
      </c>
      <c r="AT82" s="72">
        <f t="shared" si="11"/>
        <v>0</v>
      </c>
      <c r="AU82" s="72">
        <f t="shared" si="11"/>
        <v>0</v>
      </c>
      <c r="AV82" s="72">
        <f t="shared" si="11"/>
        <v>13007.133618636</v>
      </c>
      <c r="AW82" s="72">
        <f t="shared" si="11"/>
        <v>1829.0635295500003</v>
      </c>
      <c r="AX82" s="72">
        <f t="shared" si="11"/>
        <v>1.763943534</v>
      </c>
      <c r="AY82" s="72">
        <f t="shared" si="11"/>
        <v>0</v>
      </c>
      <c r="AZ82" s="72">
        <f t="shared" si="11"/>
        <v>11949.279469711</v>
      </c>
      <c r="BA82" s="72">
        <f t="shared" si="11"/>
        <v>0</v>
      </c>
      <c r="BB82" s="72">
        <f t="shared" si="11"/>
        <v>0</v>
      </c>
      <c r="BC82" s="72">
        <f t="shared" si="11"/>
        <v>0</v>
      </c>
      <c r="BD82" s="72">
        <f t="shared" si="11"/>
        <v>0</v>
      </c>
      <c r="BE82" s="72">
        <f t="shared" si="11"/>
        <v>0</v>
      </c>
      <c r="BF82" s="72">
        <f t="shared" si="11"/>
        <v>4223.797454385</v>
      </c>
      <c r="BG82" s="72">
        <f t="shared" si="11"/>
        <v>332.46677994099997</v>
      </c>
      <c r="BH82" s="72">
        <f t="shared" si="11"/>
        <v>0.568330917</v>
      </c>
      <c r="BI82" s="72">
        <f t="shared" si="11"/>
        <v>0</v>
      </c>
      <c r="BJ82" s="72">
        <f t="shared" si="11"/>
        <v>1565.8525068629997</v>
      </c>
      <c r="BK82" s="84">
        <f>SUM(C82:BJ82)</f>
        <v>40405.98312879999</v>
      </c>
      <c r="BL82" s="87"/>
    </row>
    <row r="83" spans="1:64" ht="12.75">
      <c r="A83" s="31"/>
      <c r="B83" s="33" t="s">
        <v>75</v>
      </c>
      <c r="C83" s="44">
        <f aca="true" t="shared" si="12" ref="C83:AH83">+C82+C62</f>
        <v>0</v>
      </c>
      <c r="D83" s="63">
        <f t="shared" si="12"/>
        <v>367.33991431</v>
      </c>
      <c r="E83" s="63">
        <f t="shared" si="12"/>
        <v>0</v>
      </c>
      <c r="F83" s="63">
        <f t="shared" si="12"/>
        <v>0</v>
      </c>
      <c r="G83" s="62">
        <f t="shared" si="12"/>
        <v>0</v>
      </c>
      <c r="H83" s="43">
        <f t="shared" si="12"/>
        <v>2862.088874058</v>
      </c>
      <c r="I83" s="63">
        <f t="shared" si="12"/>
        <v>1000.3027459550002</v>
      </c>
      <c r="J83" s="63">
        <f t="shared" si="12"/>
        <v>0</v>
      </c>
      <c r="K83" s="63">
        <f t="shared" si="12"/>
        <v>0</v>
      </c>
      <c r="L83" s="62">
        <f t="shared" si="12"/>
        <v>3013.2297718709997</v>
      </c>
      <c r="M83" s="43">
        <f t="shared" si="12"/>
        <v>0</v>
      </c>
      <c r="N83" s="63">
        <f t="shared" si="12"/>
        <v>0</v>
      </c>
      <c r="O83" s="63">
        <f t="shared" si="12"/>
        <v>0</v>
      </c>
      <c r="P83" s="63">
        <f t="shared" si="12"/>
        <v>0</v>
      </c>
      <c r="Q83" s="62">
        <f t="shared" si="12"/>
        <v>0</v>
      </c>
      <c r="R83" s="43">
        <f t="shared" si="12"/>
        <v>1245.0951249510003</v>
      </c>
      <c r="S83" s="63">
        <f t="shared" si="12"/>
        <v>146.80301814700002</v>
      </c>
      <c r="T83" s="63">
        <f t="shared" si="12"/>
        <v>0</v>
      </c>
      <c r="U83" s="63">
        <f t="shared" si="12"/>
        <v>0</v>
      </c>
      <c r="V83" s="62">
        <f t="shared" si="12"/>
        <v>287.88984744500004</v>
      </c>
      <c r="W83" s="43">
        <f t="shared" si="12"/>
        <v>0</v>
      </c>
      <c r="X83" s="63">
        <f t="shared" si="12"/>
        <v>0</v>
      </c>
      <c r="Y83" s="63">
        <f t="shared" si="12"/>
        <v>0</v>
      </c>
      <c r="Z83" s="63">
        <f t="shared" si="12"/>
        <v>0</v>
      </c>
      <c r="AA83" s="62">
        <f t="shared" si="12"/>
        <v>0</v>
      </c>
      <c r="AB83" s="43">
        <f t="shared" si="12"/>
        <v>11.298194656</v>
      </c>
      <c r="AC83" s="63">
        <f t="shared" si="12"/>
        <v>0</v>
      </c>
      <c r="AD83" s="63">
        <f t="shared" si="12"/>
        <v>0</v>
      </c>
      <c r="AE83" s="63">
        <f t="shared" si="12"/>
        <v>0</v>
      </c>
      <c r="AF83" s="62">
        <f t="shared" si="12"/>
        <v>0.467325648</v>
      </c>
      <c r="AG83" s="43">
        <f t="shared" si="12"/>
        <v>0</v>
      </c>
      <c r="AH83" s="63">
        <f t="shared" si="12"/>
        <v>0</v>
      </c>
      <c r="AI83" s="63">
        <f aca="true" t="shared" si="13" ref="AI83:BK83">+AI82+AI62</f>
        <v>0</v>
      </c>
      <c r="AJ83" s="63">
        <f t="shared" si="13"/>
        <v>0</v>
      </c>
      <c r="AK83" s="62">
        <f t="shared" si="13"/>
        <v>0</v>
      </c>
      <c r="AL83" s="43">
        <f t="shared" si="13"/>
        <v>6.582605925999999</v>
      </c>
      <c r="AM83" s="63">
        <f t="shared" si="13"/>
        <v>0</v>
      </c>
      <c r="AN83" s="63">
        <f t="shared" si="13"/>
        <v>0</v>
      </c>
      <c r="AO83" s="63">
        <f t="shared" si="13"/>
        <v>0</v>
      </c>
      <c r="AP83" s="62">
        <f t="shared" si="13"/>
        <v>0.211150965</v>
      </c>
      <c r="AQ83" s="43">
        <f t="shared" si="13"/>
        <v>0.013177595</v>
      </c>
      <c r="AR83" s="63">
        <f t="shared" si="13"/>
        <v>0.448365556</v>
      </c>
      <c r="AS83" s="63">
        <f t="shared" si="13"/>
        <v>0</v>
      </c>
      <c r="AT83" s="63">
        <f t="shared" si="13"/>
        <v>0</v>
      </c>
      <c r="AU83" s="62">
        <f t="shared" si="13"/>
        <v>0</v>
      </c>
      <c r="AV83" s="43">
        <f t="shared" si="13"/>
        <v>16981.715278763</v>
      </c>
      <c r="AW83" s="63">
        <f t="shared" si="13"/>
        <v>1838.6232961340004</v>
      </c>
      <c r="AX83" s="63">
        <f t="shared" si="13"/>
        <v>2.432656655</v>
      </c>
      <c r="AY83" s="63">
        <f t="shared" si="13"/>
        <v>0</v>
      </c>
      <c r="AZ83" s="62">
        <f t="shared" si="13"/>
        <v>12558.505872691001</v>
      </c>
      <c r="BA83" s="43">
        <f t="shared" si="13"/>
        <v>0</v>
      </c>
      <c r="BB83" s="63">
        <f t="shared" si="13"/>
        <v>0</v>
      </c>
      <c r="BC83" s="63">
        <f t="shared" si="13"/>
        <v>0</v>
      </c>
      <c r="BD83" s="63">
        <f t="shared" si="13"/>
        <v>0</v>
      </c>
      <c r="BE83" s="62">
        <f t="shared" si="13"/>
        <v>0</v>
      </c>
      <c r="BF83" s="43">
        <f t="shared" si="13"/>
        <v>6001.6418104019995</v>
      </c>
      <c r="BG83" s="63">
        <f t="shared" si="13"/>
        <v>335.65517484</v>
      </c>
      <c r="BH83" s="63">
        <f t="shared" si="13"/>
        <v>0.568330917</v>
      </c>
      <c r="BI83" s="63">
        <f t="shared" si="13"/>
        <v>0</v>
      </c>
      <c r="BJ83" s="62">
        <f t="shared" si="13"/>
        <v>1716.7970238379996</v>
      </c>
      <c r="BK83" s="115">
        <f t="shared" si="13"/>
        <v>48377.70956132299</v>
      </c>
      <c r="BL83" s="87"/>
    </row>
    <row r="84" spans="1:64" ht="3" customHeight="1">
      <c r="A84" s="10"/>
      <c r="B84" s="1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9"/>
      <c r="BL84" s="87"/>
    </row>
    <row r="85" spans="1:64" ht="12.75">
      <c r="A85" s="10" t="s">
        <v>16</v>
      </c>
      <c r="B85" s="16" t="s">
        <v>8</v>
      </c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9"/>
      <c r="BL85" s="87"/>
    </row>
    <row r="86" spans="1:64" ht="12.75">
      <c r="A86" s="10" t="s">
        <v>67</v>
      </c>
      <c r="B86" s="17" t="s">
        <v>17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9"/>
      <c r="BL86" s="87"/>
    </row>
    <row r="87" spans="1:64" ht="12.75">
      <c r="A87" s="10"/>
      <c r="B87" s="21" t="s">
        <v>125</v>
      </c>
      <c r="C87" s="48">
        <v>0</v>
      </c>
      <c r="D87" s="46">
        <v>1.088083704</v>
      </c>
      <c r="E87" s="40">
        <v>0</v>
      </c>
      <c r="F87" s="40">
        <v>0</v>
      </c>
      <c r="G87" s="47">
        <v>0</v>
      </c>
      <c r="H87" s="64">
        <v>86.972101029</v>
      </c>
      <c r="I87" s="40">
        <v>81.435008271</v>
      </c>
      <c r="J87" s="40">
        <v>0.029480965</v>
      </c>
      <c r="K87" s="40">
        <v>0</v>
      </c>
      <c r="L87" s="47">
        <v>161.773010517</v>
      </c>
      <c r="M87" s="64">
        <v>0</v>
      </c>
      <c r="N87" s="46">
        <v>0</v>
      </c>
      <c r="O87" s="40">
        <v>0</v>
      </c>
      <c r="P87" s="40">
        <v>0</v>
      </c>
      <c r="Q87" s="47">
        <v>0</v>
      </c>
      <c r="R87" s="64">
        <v>29.781718092</v>
      </c>
      <c r="S87" s="40">
        <v>1.893392818</v>
      </c>
      <c r="T87" s="40">
        <v>0</v>
      </c>
      <c r="U87" s="40">
        <v>0</v>
      </c>
      <c r="V87" s="47">
        <v>25.033911109</v>
      </c>
      <c r="W87" s="64">
        <v>0</v>
      </c>
      <c r="X87" s="40">
        <v>0</v>
      </c>
      <c r="Y87" s="40">
        <v>0</v>
      </c>
      <c r="Z87" s="40">
        <v>0</v>
      </c>
      <c r="AA87" s="47">
        <v>0</v>
      </c>
      <c r="AB87" s="64">
        <v>0.202684446</v>
      </c>
      <c r="AC87" s="40">
        <v>0</v>
      </c>
      <c r="AD87" s="40">
        <v>0</v>
      </c>
      <c r="AE87" s="40">
        <v>0</v>
      </c>
      <c r="AF87" s="47">
        <v>0.791528456</v>
      </c>
      <c r="AG87" s="64">
        <v>0</v>
      </c>
      <c r="AH87" s="40">
        <v>0</v>
      </c>
      <c r="AI87" s="40">
        <v>0</v>
      </c>
      <c r="AJ87" s="40">
        <v>0</v>
      </c>
      <c r="AK87" s="47">
        <v>0</v>
      </c>
      <c r="AL87" s="64">
        <v>0.040530458</v>
      </c>
      <c r="AM87" s="40">
        <v>0</v>
      </c>
      <c r="AN87" s="40">
        <v>0</v>
      </c>
      <c r="AO87" s="40">
        <v>0</v>
      </c>
      <c r="AP87" s="47">
        <v>0.074251292</v>
      </c>
      <c r="AQ87" s="64">
        <v>0</v>
      </c>
      <c r="AR87" s="46">
        <v>0</v>
      </c>
      <c r="AS87" s="40">
        <v>0</v>
      </c>
      <c r="AT87" s="40">
        <v>0</v>
      </c>
      <c r="AU87" s="47">
        <v>0</v>
      </c>
      <c r="AV87" s="64">
        <v>1106.497934595</v>
      </c>
      <c r="AW87" s="40">
        <v>360.043033742</v>
      </c>
      <c r="AX87" s="40">
        <v>3.15018944</v>
      </c>
      <c r="AY87" s="40">
        <v>0</v>
      </c>
      <c r="AZ87" s="47">
        <v>3515.214049126</v>
      </c>
      <c r="BA87" s="64">
        <v>0</v>
      </c>
      <c r="BB87" s="46">
        <v>0</v>
      </c>
      <c r="BC87" s="40">
        <v>0</v>
      </c>
      <c r="BD87" s="40">
        <v>0</v>
      </c>
      <c r="BE87" s="47">
        <v>0</v>
      </c>
      <c r="BF87" s="64">
        <v>401.031908577</v>
      </c>
      <c r="BG87" s="46">
        <v>26.484383393</v>
      </c>
      <c r="BH87" s="40">
        <v>0</v>
      </c>
      <c r="BI87" s="40">
        <v>0</v>
      </c>
      <c r="BJ87" s="47">
        <v>617.5720356440409</v>
      </c>
      <c r="BK87" s="54">
        <v>6419.10923567404</v>
      </c>
      <c r="BL87" s="87"/>
    </row>
    <row r="88" spans="1:64" ht="12.75">
      <c r="A88" s="31"/>
      <c r="B88" s="33" t="s">
        <v>74</v>
      </c>
      <c r="C88" s="44">
        <f aca="true" t="shared" si="14" ref="C88:AH88">SUM(C87:C87)</f>
        <v>0</v>
      </c>
      <c r="D88" s="63">
        <f t="shared" si="14"/>
        <v>1.088083704</v>
      </c>
      <c r="E88" s="63">
        <f t="shared" si="14"/>
        <v>0</v>
      </c>
      <c r="F88" s="63">
        <f t="shared" si="14"/>
        <v>0</v>
      </c>
      <c r="G88" s="62">
        <f t="shared" si="14"/>
        <v>0</v>
      </c>
      <c r="H88" s="43">
        <f t="shared" si="14"/>
        <v>86.972101029</v>
      </c>
      <c r="I88" s="63">
        <f t="shared" si="14"/>
        <v>81.435008271</v>
      </c>
      <c r="J88" s="63">
        <f t="shared" si="14"/>
        <v>0.029480965</v>
      </c>
      <c r="K88" s="63">
        <f t="shared" si="14"/>
        <v>0</v>
      </c>
      <c r="L88" s="62">
        <f t="shared" si="14"/>
        <v>161.773010517</v>
      </c>
      <c r="M88" s="43">
        <f t="shared" si="14"/>
        <v>0</v>
      </c>
      <c r="N88" s="63">
        <f t="shared" si="14"/>
        <v>0</v>
      </c>
      <c r="O88" s="63">
        <f t="shared" si="14"/>
        <v>0</v>
      </c>
      <c r="P88" s="63">
        <f t="shared" si="14"/>
        <v>0</v>
      </c>
      <c r="Q88" s="62">
        <f t="shared" si="14"/>
        <v>0</v>
      </c>
      <c r="R88" s="43">
        <f t="shared" si="14"/>
        <v>29.781718092</v>
      </c>
      <c r="S88" s="63">
        <f t="shared" si="14"/>
        <v>1.893392818</v>
      </c>
      <c r="T88" s="63">
        <f t="shared" si="14"/>
        <v>0</v>
      </c>
      <c r="U88" s="63">
        <f t="shared" si="14"/>
        <v>0</v>
      </c>
      <c r="V88" s="62">
        <f t="shared" si="14"/>
        <v>25.033911109</v>
      </c>
      <c r="W88" s="43">
        <f t="shared" si="14"/>
        <v>0</v>
      </c>
      <c r="X88" s="63">
        <f t="shared" si="14"/>
        <v>0</v>
      </c>
      <c r="Y88" s="63">
        <f t="shared" si="14"/>
        <v>0</v>
      </c>
      <c r="Z88" s="63">
        <f t="shared" si="14"/>
        <v>0</v>
      </c>
      <c r="AA88" s="62">
        <f t="shared" si="14"/>
        <v>0</v>
      </c>
      <c r="AB88" s="43">
        <f t="shared" si="14"/>
        <v>0.202684446</v>
      </c>
      <c r="AC88" s="63">
        <f t="shared" si="14"/>
        <v>0</v>
      </c>
      <c r="AD88" s="63">
        <f t="shared" si="14"/>
        <v>0</v>
      </c>
      <c r="AE88" s="63">
        <f t="shared" si="14"/>
        <v>0</v>
      </c>
      <c r="AF88" s="62">
        <f t="shared" si="14"/>
        <v>0.791528456</v>
      </c>
      <c r="AG88" s="43">
        <f t="shared" si="14"/>
        <v>0</v>
      </c>
      <c r="AH88" s="63">
        <f t="shared" si="14"/>
        <v>0</v>
      </c>
      <c r="AI88" s="63">
        <f aca="true" t="shared" si="15" ref="AI88:BJ88">SUM(AI87:AI87)</f>
        <v>0</v>
      </c>
      <c r="AJ88" s="63">
        <f t="shared" si="15"/>
        <v>0</v>
      </c>
      <c r="AK88" s="62">
        <f t="shared" si="15"/>
        <v>0</v>
      </c>
      <c r="AL88" s="43">
        <f t="shared" si="15"/>
        <v>0.040530458</v>
      </c>
      <c r="AM88" s="63">
        <f t="shared" si="15"/>
        <v>0</v>
      </c>
      <c r="AN88" s="63">
        <f t="shared" si="15"/>
        <v>0</v>
      </c>
      <c r="AO88" s="63">
        <f t="shared" si="15"/>
        <v>0</v>
      </c>
      <c r="AP88" s="62">
        <f t="shared" si="15"/>
        <v>0.074251292</v>
      </c>
      <c r="AQ88" s="43">
        <f t="shared" si="15"/>
        <v>0</v>
      </c>
      <c r="AR88" s="63">
        <f>SUM(AR87:AR87)</f>
        <v>0</v>
      </c>
      <c r="AS88" s="63">
        <f t="shared" si="15"/>
        <v>0</v>
      </c>
      <c r="AT88" s="63">
        <f t="shared" si="15"/>
        <v>0</v>
      </c>
      <c r="AU88" s="62">
        <f t="shared" si="15"/>
        <v>0</v>
      </c>
      <c r="AV88" s="43">
        <f t="shared" si="15"/>
        <v>1106.497934595</v>
      </c>
      <c r="AW88" s="63">
        <f t="shared" si="15"/>
        <v>360.043033742</v>
      </c>
      <c r="AX88" s="63">
        <f t="shared" si="15"/>
        <v>3.15018944</v>
      </c>
      <c r="AY88" s="63">
        <f t="shared" si="15"/>
        <v>0</v>
      </c>
      <c r="AZ88" s="62">
        <f t="shared" si="15"/>
        <v>3515.214049126</v>
      </c>
      <c r="BA88" s="43">
        <f t="shared" si="15"/>
        <v>0</v>
      </c>
      <c r="BB88" s="63">
        <f t="shared" si="15"/>
        <v>0</v>
      </c>
      <c r="BC88" s="63">
        <f t="shared" si="15"/>
        <v>0</v>
      </c>
      <c r="BD88" s="63">
        <f t="shared" si="15"/>
        <v>0</v>
      </c>
      <c r="BE88" s="62">
        <f t="shared" si="15"/>
        <v>0</v>
      </c>
      <c r="BF88" s="43">
        <f t="shared" si="15"/>
        <v>401.031908577</v>
      </c>
      <c r="BG88" s="63">
        <f t="shared" si="15"/>
        <v>26.484383393</v>
      </c>
      <c r="BH88" s="63">
        <f t="shared" si="15"/>
        <v>0</v>
      </c>
      <c r="BI88" s="63">
        <f t="shared" si="15"/>
        <v>0</v>
      </c>
      <c r="BJ88" s="62">
        <f t="shared" si="15"/>
        <v>617.5720356440409</v>
      </c>
      <c r="BK88" s="82">
        <f>SUM(BK87:BK87)</f>
        <v>6419.10923567404</v>
      </c>
      <c r="BL88" s="87"/>
    </row>
    <row r="89" spans="1:64" ht="2.25" customHeight="1">
      <c r="A89" s="10"/>
      <c r="B89" s="1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9"/>
      <c r="BL89" s="87"/>
    </row>
    <row r="90" spans="1:64" ht="12.75">
      <c r="A90" s="10" t="s">
        <v>4</v>
      </c>
      <c r="B90" s="16" t="s">
        <v>9</v>
      </c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9"/>
      <c r="BL90" s="87"/>
    </row>
    <row r="91" spans="1:64" ht="12.75">
      <c r="A91" s="10" t="s">
        <v>67</v>
      </c>
      <c r="B91" s="17" t="s">
        <v>18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9"/>
      <c r="BL91" s="87"/>
    </row>
    <row r="92" spans="1:64" ht="12.75">
      <c r="A92" s="10"/>
      <c r="B92" s="18" t="s">
        <v>31</v>
      </c>
      <c r="C92" s="97"/>
      <c r="D92" s="51"/>
      <c r="E92" s="52"/>
      <c r="F92" s="52"/>
      <c r="G92" s="53"/>
      <c r="H92" s="50"/>
      <c r="I92" s="52"/>
      <c r="J92" s="52"/>
      <c r="K92" s="52"/>
      <c r="L92" s="53"/>
      <c r="M92" s="50"/>
      <c r="N92" s="51"/>
      <c r="O92" s="52"/>
      <c r="P92" s="52"/>
      <c r="Q92" s="53"/>
      <c r="R92" s="50"/>
      <c r="S92" s="52"/>
      <c r="T92" s="52"/>
      <c r="U92" s="52"/>
      <c r="V92" s="53"/>
      <c r="W92" s="50"/>
      <c r="X92" s="52"/>
      <c r="Y92" s="52"/>
      <c r="Z92" s="52"/>
      <c r="AA92" s="53"/>
      <c r="AB92" s="50"/>
      <c r="AC92" s="52"/>
      <c r="AD92" s="52"/>
      <c r="AE92" s="52"/>
      <c r="AF92" s="53"/>
      <c r="AG92" s="50"/>
      <c r="AH92" s="52"/>
      <c r="AI92" s="52"/>
      <c r="AJ92" s="52"/>
      <c r="AK92" s="53"/>
      <c r="AL92" s="50"/>
      <c r="AM92" s="52"/>
      <c r="AN92" s="52"/>
      <c r="AO92" s="52"/>
      <c r="AP92" s="53"/>
      <c r="AQ92" s="50"/>
      <c r="AR92" s="51"/>
      <c r="AS92" s="52"/>
      <c r="AT92" s="52"/>
      <c r="AU92" s="53"/>
      <c r="AV92" s="50"/>
      <c r="AW92" s="52"/>
      <c r="AX92" s="52"/>
      <c r="AY92" s="52"/>
      <c r="AZ92" s="53"/>
      <c r="BA92" s="50"/>
      <c r="BB92" s="51"/>
      <c r="BC92" s="52"/>
      <c r="BD92" s="52"/>
      <c r="BE92" s="53"/>
      <c r="BF92" s="50"/>
      <c r="BG92" s="51"/>
      <c r="BH92" s="52"/>
      <c r="BI92" s="52"/>
      <c r="BJ92" s="53"/>
      <c r="BK92" s="54"/>
      <c r="BL92" s="87"/>
    </row>
    <row r="93" spans="1:252" s="34" customFormat="1" ht="12.75">
      <c r="A93" s="31"/>
      <c r="B93" s="32" t="s">
        <v>76</v>
      </c>
      <c r="C93" s="98"/>
      <c r="D93" s="56"/>
      <c r="E93" s="56"/>
      <c r="F93" s="56"/>
      <c r="G93" s="57"/>
      <c r="H93" s="55"/>
      <c r="I93" s="56"/>
      <c r="J93" s="56"/>
      <c r="K93" s="56"/>
      <c r="L93" s="57"/>
      <c r="M93" s="55"/>
      <c r="N93" s="56"/>
      <c r="O93" s="56"/>
      <c r="P93" s="56"/>
      <c r="Q93" s="57"/>
      <c r="R93" s="55"/>
      <c r="S93" s="56"/>
      <c r="T93" s="56"/>
      <c r="U93" s="56"/>
      <c r="V93" s="57"/>
      <c r="W93" s="55"/>
      <c r="X93" s="56"/>
      <c r="Y93" s="56"/>
      <c r="Z93" s="56"/>
      <c r="AA93" s="57"/>
      <c r="AB93" s="55"/>
      <c r="AC93" s="56"/>
      <c r="AD93" s="56"/>
      <c r="AE93" s="56"/>
      <c r="AF93" s="57"/>
      <c r="AG93" s="55"/>
      <c r="AH93" s="56"/>
      <c r="AI93" s="56"/>
      <c r="AJ93" s="56"/>
      <c r="AK93" s="57"/>
      <c r="AL93" s="55"/>
      <c r="AM93" s="56"/>
      <c r="AN93" s="56"/>
      <c r="AO93" s="56"/>
      <c r="AP93" s="57"/>
      <c r="AQ93" s="55"/>
      <c r="AR93" s="56"/>
      <c r="AS93" s="56"/>
      <c r="AT93" s="56"/>
      <c r="AU93" s="57"/>
      <c r="AV93" s="55"/>
      <c r="AW93" s="56"/>
      <c r="AX93" s="56"/>
      <c r="AY93" s="56"/>
      <c r="AZ93" s="57"/>
      <c r="BA93" s="55"/>
      <c r="BB93" s="56"/>
      <c r="BC93" s="56"/>
      <c r="BD93" s="56"/>
      <c r="BE93" s="57"/>
      <c r="BF93" s="55"/>
      <c r="BG93" s="56"/>
      <c r="BH93" s="56"/>
      <c r="BI93" s="56"/>
      <c r="BJ93" s="57"/>
      <c r="BK93" s="58"/>
      <c r="BL93" s="87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</row>
    <row r="94" spans="1:64" ht="12.75">
      <c r="A94" s="10" t="s">
        <v>68</v>
      </c>
      <c r="B94" s="17" t="s">
        <v>19</v>
      </c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9"/>
      <c r="BL94" s="87"/>
    </row>
    <row r="95" spans="1:64" ht="12.75">
      <c r="A95" s="10"/>
      <c r="B95" s="92" t="s">
        <v>126</v>
      </c>
      <c r="C95" s="97">
        <v>0</v>
      </c>
      <c r="D95" s="51">
        <v>0</v>
      </c>
      <c r="E95" s="52">
        <v>0</v>
      </c>
      <c r="F95" s="52">
        <v>0</v>
      </c>
      <c r="G95" s="53">
        <v>0</v>
      </c>
      <c r="H95" s="50">
        <v>0</v>
      </c>
      <c r="I95" s="52">
        <v>21.314967721</v>
      </c>
      <c r="J95" s="52">
        <v>0</v>
      </c>
      <c r="K95" s="52">
        <v>0</v>
      </c>
      <c r="L95" s="53">
        <v>49.019188375</v>
      </c>
      <c r="M95" s="50">
        <v>0</v>
      </c>
      <c r="N95" s="51">
        <v>0</v>
      </c>
      <c r="O95" s="52">
        <v>0</v>
      </c>
      <c r="P95" s="52">
        <v>0</v>
      </c>
      <c r="Q95" s="53">
        <v>0</v>
      </c>
      <c r="R95" s="50">
        <v>0</v>
      </c>
      <c r="S95" s="52">
        <v>0</v>
      </c>
      <c r="T95" s="52">
        <v>0</v>
      </c>
      <c r="U95" s="52">
        <v>0</v>
      </c>
      <c r="V95" s="53">
        <v>2.946E-06</v>
      </c>
      <c r="W95" s="50">
        <v>0</v>
      </c>
      <c r="X95" s="52">
        <v>0</v>
      </c>
      <c r="Y95" s="52">
        <v>0</v>
      </c>
      <c r="Z95" s="52">
        <v>0</v>
      </c>
      <c r="AA95" s="53">
        <v>0</v>
      </c>
      <c r="AB95" s="50">
        <v>0</v>
      </c>
      <c r="AC95" s="52">
        <v>0</v>
      </c>
      <c r="AD95" s="52">
        <v>0</v>
      </c>
      <c r="AE95" s="52">
        <v>0</v>
      </c>
      <c r="AF95" s="53">
        <v>0</v>
      </c>
      <c r="AG95" s="50">
        <v>0</v>
      </c>
      <c r="AH95" s="52">
        <v>0</v>
      </c>
      <c r="AI95" s="52">
        <v>0</v>
      </c>
      <c r="AJ95" s="52">
        <v>0</v>
      </c>
      <c r="AK95" s="53">
        <v>0</v>
      </c>
      <c r="AL95" s="50">
        <v>0</v>
      </c>
      <c r="AM95" s="52">
        <v>0</v>
      </c>
      <c r="AN95" s="52">
        <v>0</v>
      </c>
      <c r="AO95" s="52">
        <v>0</v>
      </c>
      <c r="AP95" s="53">
        <v>0</v>
      </c>
      <c r="AQ95" s="50">
        <v>0</v>
      </c>
      <c r="AR95" s="51">
        <v>0</v>
      </c>
      <c r="AS95" s="52">
        <v>0</v>
      </c>
      <c r="AT95" s="52">
        <v>0</v>
      </c>
      <c r="AU95" s="53">
        <v>0</v>
      </c>
      <c r="AV95" s="50">
        <v>0</v>
      </c>
      <c r="AW95" s="52">
        <v>0</v>
      </c>
      <c r="AX95" s="52">
        <v>0</v>
      </c>
      <c r="AY95" s="52">
        <v>0</v>
      </c>
      <c r="AZ95" s="53">
        <v>0</v>
      </c>
      <c r="BA95" s="50">
        <v>0</v>
      </c>
      <c r="BB95" s="51">
        <v>0</v>
      </c>
      <c r="BC95" s="52">
        <v>0</v>
      </c>
      <c r="BD95" s="52">
        <v>0</v>
      </c>
      <c r="BE95" s="53">
        <v>0</v>
      </c>
      <c r="BF95" s="50">
        <v>0</v>
      </c>
      <c r="BG95" s="51">
        <v>0</v>
      </c>
      <c r="BH95" s="52">
        <v>0</v>
      </c>
      <c r="BI95" s="52">
        <v>0</v>
      </c>
      <c r="BJ95" s="53">
        <v>0</v>
      </c>
      <c r="BK95" s="54">
        <v>70.334159042</v>
      </c>
      <c r="BL95" s="87"/>
    </row>
    <row r="96" spans="1:252" s="34" customFormat="1" ht="12.75">
      <c r="A96" s="31"/>
      <c r="B96" s="33" t="s">
        <v>77</v>
      </c>
      <c r="C96" s="44">
        <f aca="true" t="shared" si="16" ref="C96:BJ96">SUM(C95:C95)</f>
        <v>0</v>
      </c>
      <c r="D96" s="63">
        <f t="shared" si="16"/>
        <v>0</v>
      </c>
      <c r="E96" s="63">
        <f t="shared" si="16"/>
        <v>0</v>
      </c>
      <c r="F96" s="63">
        <f t="shared" si="16"/>
        <v>0</v>
      </c>
      <c r="G96" s="62">
        <f t="shared" si="16"/>
        <v>0</v>
      </c>
      <c r="H96" s="43">
        <f t="shared" si="16"/>
        <v>0</v>
      </c>
      <c r="I96" s="63">
        <f t="shared" si="16"/>
        <v>21.314967721</v>
      </c>
      <c r="J96" s="63">
        <f t="shared" si="16"/>
        <v>0</v>
      </c>
      <c r="K96" s="63">
        <f t="shared" si="16"/>
        <v>0</v>
      </c>
      <c r="L96" s="62">
        <f t="shared" si="16"/>
        <v>49.019188375</v>
      </c>
      <c r="M96" s="43">
        <f t="shared" si="16"/>
        <v>0</v>
      </c>
      <c r="N96" s="63">
        <f t="shared" si="16"/>
        <v>0</v>
      </c>
      <c r="O96" s="63">
        <f t="shared" si="16"/>
        <v>0</v>
      </c>
      <c r="P96" s="63">
        <f t="shared" si="16"/>
        <v>0</v>
      </c>
      <c r="Q96" s="62">
        <f t="shared" si="16"/>
        <v>0</v>
      </c>
      <c r="R96" s="43">
        <f t="shared" si="16"/>
        <v>0</v>
      </c>
      <c r="S96" s="63">
        <f t="shared" si="16"/>
        <v>0</v>
      </c>
      <c r="T96" s="63">
        <f t="shared" si="16"/>
        <v>0</v>
      </c>
      <c r="U96" s="63">
        <f t="shared" si="16"/>
        <v>0</v>
      </c>
      <c r="V96" s="62">
        <f t="shared" si="16"/>
        <v>2.946E-06</v>
      </c>
      <c r="W96" s="43">
        <f t="shared" si="16"/>
        <v>0</v>
      </c>
      <c r="X96" s="63">
        <f t="shared" si="16"/>
        <v>0</v>
      </c>
      <c r="Y96" s="63">
        <f t="shared" si="16"/>
        <v>0</v>
      </c>
      <c r="Z96" s="63">
        <f t="shared" si="16"/>
        <v>0</v>
      </c>
      <c r="AA96" s="62">
        <f t="shared" si="16"/>
        <v>0</v>
      </c>
      <c r="AB96" s="43">
        <f t="shared" si="16"/>
        <v>0</v>
      </c>
      <c r="AC96" s="63">
        <f t="shared" si="16"/>
        <v>0</v>
      </c>
      <c r="AD96" s="63">
        <f t="shared" si="16"/>
        <v>0</v>
      </c>
      <c r="AE96" s="63">
        <f t="shared" si="16"/>
        <v>0</v>
      </c>
      <c r="AF96" s="62">
        <f t="shared" si="16"/>
        <v>0</v>
      </c>
      <c r="AG96" s="43">
        <f t="shared" si="16"/>
        <v>0</v>
      </c>
      <c r="AH96" s="63">
        <f t="shared" si="16"/>
        <v>0</v>
      </c>
      <c r="AI96" s="63">
        <f t="shared" si="16"/>
        <v>0</v>
      </c>
      <c r="AJ96" s="63">
        <f t="shared" si="16"/>
        <v>0</v>
      </c>
      <c r="AK96" s="62">
        <f t="shared" si="16"/>
        <v>0</v>
      </c>
      <c r="AL96" s="43">
        <f t="shared" si="16"/>
        <v>0</v>
      </c>
      <c r="AM96" s="63">
        <f t="shared" si="16"/>
        <v>0</v>
      </c>
      <c r="AN96" s="63">
        <f t="shared" si="16"/>
        <v>0</v>
      </c>
      <c r="AO96" s="63">
        <f t="shared" si="16"/>
        <v>0</v>
      </c>
      <c r="AP96" s="62">
        <f t="shared" si="16"/>
        <v>0</v>
      </c>
      <c r="AQ96" s="43">
        <f t="shared" si="16"/>
        <v>0</v>
      </c>
      <c r="AR96" s="63">
        <f>SUM(AR95:AR95)</f>
        <v>0</v>
      </c>
      <c r="AS96" s="63">
        <f t="shared" si="16"/>
        <v>0</v>
      </c>
      <c r="AT96" s="63">
        <f t="shared" si="16"/>
        <v>0</v>
      </c>
      <c r="AU96" s="62">
        <f t="shared" si="16"/>
        <v>0</v>
      </c>
      <c r="AV96" s="43">
        <f t="shared" si="16"/>
        <v>0</v>
      </c>
      <c r="AW96" s="63">
        <f t="shared" si="16"/>
        <v>0</v>
      </c>
      <c r="AX96" s="63">
        <f t="shared" si="16"/>
        <v>0</v>
      </c>
      <c r="AY96" s="63">
        <f t="shared" si="16"/>
        <v>0</v>
      </c>
      <c r="AZ96" s="62">
        <f t="shared" si="16"/>
        <v>0</v>
      </c>
      <c r="BA96" s="43">
        <f t="shared" si="16"/>
        <v>0</v>
      </c>
      <c r="BB96" s="63">
        <f t="shared" si="16"/>
        <v>0</v>
      </c>
      <c r="BC96" s="63">
        <f t="shared" si="16"/>
        <v>0</v>
      </c>
      <c r="BD96" s="63">
        <f t="shared" si="16"/>
        <v>0</v>
      </c>
      <c r="BE96" s="62">
        <f t="shared" si="16"/>
        <v>0</v>
      </c>
      <c r="BF96" s="43">
        <f t="shared" si="16"/>
        <v>0</v>
      </c>
      <c r="BG96" s="63">
        <f t="shared" si="16"/>
        <v>0</v>
      </c>
      <c r="BH96" s="63">
        <f t="shared" si="16"/>
        <v>0</v>
      </c>
      <c r="BI96" s="63">
        <f t="shared" si="16"/>
        <v>0</v>
      </c>
      <c r="BJ96" s="62">
        <f t="shared" si="16"/>
        <v>0</v>
      </c>
      <c r="BK96" s="82">
        <f>SUM(BK95:BK95)</f>
        <v>70.334159042</v>
      </c>
      <c r="BL96" s="87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</row>
    <row r="97" spans="1:252" s="34" customFormat="1" ht="12.75">
      <c r="A97" s="31"/>
      <c r="B97" s="33" t="s">
        <v>75</v>
      </c>
      <c r="C97" s="44">
        <f aca="true" t="shared" si="17" ref="C97:AR97">SUM(C96,C93)</f>
        <v>0</v>
      </c>
      <c r="D97" s="63">
        <f t="shared" si="17"/>
        <v>0</v>
      </c>
      <c r="E97" s="63">
        <f t="shared" si="17"/>
        <v>0</v>
      </c>
      <c r="F97" s="63">
        <f t="shared" si="17"/>
        <v>0</v>
      </c>
      <c r="G97" s="62">
        <f t="shared" si="17"/>
        <v>0</v>
      </c>
      <c r="H97" s="43">
        <f t="shared" si="17"/>
        <v>0</v>
      </c>
      <c r="I97" s="63">
        <f t="shared" si="17"/>
        <v>21.314967721</v>
      </c>
      <c r="J97" s="63">
        <f t="shared" si="17"/>
        <v>0</v>
      </c>
      <c r="K97" s="63">
        <f t="shared" si="17"/>
        <v>0</v>
      </c>
      <c r="L97" s="62">
        <f t="shared" si="17"/>
        <v>49.019188375</v>
      </c>
      <c r="M97" s="43">
        <f t="shared" si="17"/>
        <v>0</v>
      </c>
      <c r="N97" s="63">
        <f t="shared" si="17"/>
        <v>0</v>
      </c>
      <c r="O97" s="63">
        <f t="shared" si="17"/>
        <v>0</v>
      </c>
      <c r="P97" s="63">
        <f t="shared" si="17"/>
        <v>0</v>
      </c>
      <c r="Q97" s="62">
        <f t="shared" si="17"/>
        <v>0</v>
      </c>
      <c r="R97" s="43">
        <f t="shared" si="17"/>
        <v>0</v>
      </c>
      <c r="S97" s="63">
        <f t="shared" si="17"/>
        <v>0</v>
      </c>
      <c r="T97" s="63">
        <f t="shared" si="17"/>
        <v>0</v>
      </c>
      <c r="U97" s="63">
        <f t="shared" si="17"/>
        <v>0</v>
      </c>
      <c r="V97" s="62">
        <f t="shared" si="17"/>
        <v>2.946E-06</v>
      </c>
      <c r="W97" s="43">
        <f t="shared" si="17"/>
        <v>0</v>
      </c>
      <c r="X97" s="63">
        <f t="shared" si="17"/>
        <v>0</v>
      </c>
      <c r="Y97" s="63">
        <f t="shared" si="17"/>
        <v>0</v>
      </c>
      <c r="Z97" s="63">
        <f t="shared" si="17"/>
        <v>0</v>
      </c>
      <c r="AA97" s="62">
        <f t="shared" si="17"/>
        <v>0</v>
      </c>
      <c r="AB97" s="43">
        <f t="shared" si="17"/>
        <v>0</v>
      </c>
      <c r="AC97" s="63">
        <f t="shared" si="17"/>
        <v>0</v>
      </c>
      <c r="AD97" s="63">
        <f t="shared" si="17"/>
        <v>0</v>
      </c>
      <c r="AE97" s="63">
        <f t="shared" si="17"/>
        <v>0</v>
      </c>
      <c r="AF97" s="62">
        <f t="shared" si="17"/>
        <v>0</v>
      </c>
      <c r="AG97" s="43">
        <f t="shared" si="17"/>
        <v>0</v>
      </c>
      <c r="AH97" s="63">
        <f t="shared" si="17"/>
        <v>0</v>
      </c>
      <c r="AI97" s="63">
        <f t="shared" si="17"/>
        <v>0</v>
      </c>
      <c r="AJ97" s="63">
        <f t="shared" si="17"/>
        <v>0</v>
      </c>
      <c r="AK97" s="62">
        <f t="shared" si="17"/>
        <v>0</v>
      </c>
      <c r="AL97" s="43">
        <f t="shared" si="17"/>
        <v>0</v>
      </c>
      <c r="AM97" s="63">
        <f t="shared" si="17"/>
        <v>0</v>
      </c>
      <c r="AN97" s="63">
        <f t="shared" si="17"/>
        <v>0</v>
      </c>
      <c r="AO97" s="63">
        <f t="shared" si="17"/>
        <v>0</v>
      </c>
      <c r="AP97" s="62">
        <f t="shared" si="17"/>
        <v>0</v>
      </c>
      <c r="AQ97" s="43">
        <f t="shared" si="17"/>
        <v>0</v>
      </c>
      <c r="AR97" s="63">
        <f t="shared" si="17"/>
        <v>0</v>
      </c>
      <c r="AS97" s="63">
        <f aca="true" t="shared" si="18" ref="AS97:BK97">SUM(AS96,AS93)</f>
        <v>0</v>
      </c>
      <c r="AT97" s="63">
        <f t="shared" si="18"/>
        <v>0</v>
      </c>
      <c r="AU97" s="62">
        <f t="shared" si="18"/>
        <v>0</v>
      </c>
      <c r="AV97" s="43">
        <f t="shared" si="18"/>
        <v>0</v>
      </c>
      <c r="AW97" s="63">
        <f t="shared" si="18"/>
        <v>0</v>
      </c>
      <c r="AX97" s="63">
        <f t="shared" si="18"/>
        <v>0</v>
      </c>
      <c r="AY97" s="63">
        <f t="shared" si="18"/>
        <v>0</v>
      </c>
      <c r="AZ97" s="62">
        <f t="shared" si="18"/>
        <v>0</v>
      </c>
      <c r="BA97" s="43">
        <f t="shared" si="18"/>
        <v>0</v>
      </c>
      <c r="BB97" s="63">
        <f t="shared" si="18"/>
        <v>0</v>
      </c>
      <c r="BC97" s="63">
        <f t="shared" si="18"/>
        <v>0</v>
      </c>
      <c r="BD97" s="63">
        <f t="shared" si="18"/>
        <v>0</v>
      </c>
      <c r="BE97" s="62">
        <f t="shared" si="18"/>
        <v>0</v>
      </c>
      <c r="BF97" s="43">
        <f t="shared" si="18"/>
        <v>0</v>
      </c>
      <c r="BG97" s="63">
        <f t="shared" si="18"/>
        <v>0</v>
      </c>
      <c r="BH97" s="63">
        <f t="shared" si="18"/>
        <v>0</v>
      </c>
      <c r="BI97" s="63">
        <f t="shared" si="18"/>
        <v>0</v>
      </c>
      <c r="BJ97" s="62">
        <f t="shared" si="18"/>
        <v>0</v>
      </c>
      <c r="BK97" s="82">
        <f t="shared" si="18"/>
        <v>70.334159042</v>
      </c>
      <c r="BL97" s="87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64" ht="4.5" customHeight="1">
      <c r="A98" s="10"/>
      <c r="B98" s="17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8"/>
      <c r="AZ98" s="138"/>
      <c r="BA98" s="138"/>
      <c r="BB98" s="138"/>
      <c r="BC98" s="138"/>
      <c r="BD98" s="138"/>
      <c r="BE98" s="138"/>
      <c r="BF98" s="138"/>
      <c r="BG98" s="138"/>
      <c r="BH98" s="138"/>
      <c r="BI98" s="138"/>
      <c r="BJ98" s="138"/>
      <c r="BK98" s="139"/>
      <c r="BL98" s="87"/>
    </row>
    <row r="99" spans="1:64" ht="12.75">
      <c r="A99" s="10" t="s">
        <v>20</v>
      </c>
      <c r="B99" s="16" t="s">
        <v>21</v>
      </c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9"/>
      <c r="BL99" s="87"/>
    </row>
    <row r="100" spans="1:64" ht="12.75">
      <c r="A100" s="10" t="s">
        <v>67</v>
      </c>
      <c r="B100" s="17" t="s">
        <v>22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9"/>
      <c r="BL100" s="87"/>
    </row>
    <row r="101" spans="1:64" ht="12.75">
      <c r="A101" s="10"/>
      <c r="B101" s="21" t="s">
        <v>120</v>
      </c>
      <c r="C101" s="48">
        <v>0</v>
      </c>
      <c r="D101" s="46">
        <v>28.688252112</v>
      </c>
      <c r="E101" s="40">
        <v>0</v>
      </c>
      <c r="F101" s="40">
        <v>0</v>
      </c>
      <c r="G101" s="47">
        <v>0</v>
      </c>
      <c r="H101" s="64">
        <v>2.731795722</v>
      </c>
      <c r="I101" s="40">
        <v>0.984750357</v>
      </c>
      <c r="J101" s="40">
        <v>0</v>
      </c>
      <c r="K101" s="40">
        <v>0</v>
      </c>
      <c r="L101" s="47">
        <v>43.0316762</v>
      </c>
      <c r="M101" s="64">
        <v>0</v>
      </c>
      <c r="N101" s="46">
        <v>0</v>
      </c>
      <c r="O101" s="40">
        <v>0</v>
      </c>
      <c r="P101" s="40">
        <v>0</v>
      </c>
      <c r="Q101" s="47">
        <v>0</v>
      </c>
      <c r="R101" s="64">
        <v>0.860106832</v>
      </c>
      <c r="S101" s="40">
        <v>0</v>
      </c>
      <c r="T101" s="40">
        <v>0</v>
      </c>
      <c r="U101" s="40">
        <v>0</v>
      </c>
      <c r="V101" s="47">
        <v>3.5806373</v>
      </c>
      <c r="W101" s="64">
        <v>0</v>
      </c>
      <c r="X101" s="40">
        <v>0</v>
      </c>
      <c r="Y101" s="40">
        <v>0</v>
      </c>
      <c r="Z101" s="40">
        <v>0</v>
      </c>
      <c r="AA101" s="47">
        <v>0</v>
      </c>
      <c r="AB101" s="64">
        <v>0</v>
      </c>
      <c r="AC101" s="40">
        <v>0</v>
      </c>
      <c r="AD101" s="40">
        <v>0</v>
      </c>
      <c r="AE101" s="40">
        <v>0</v>
      </c>
      <c r="AF101" s="47">
        <v>0</v>
      </c>
      <c r="AG101" s="64">
        <v>0</v>
      </c>
      <c r="AH101" s="40">
        <v>0</v>
      </c>
      <c r="AI101" s="40">
        <v>0</v>
      </c>
      <c r="AJ101" s="40">
        <v>0</v>
      </c>
      <c r="AK101" s="47">
        <v>0</v>
      </c>
      <c r="AL101" s="64">
        <v>0.00071889</v>
      </c>
      <c r="AM101" s="40">
        <v>0</v>
      </c>
      <c r="AN101" s="40">
        <v>0</v>
      </c>
      <c r="AO101" s="40">
        <v>0</v>
      </c>
      <c r="AP101" s="47">
        <v>0</v>
      </c>
      <c r="AQ101" s="64">
        <v>0</v>
      </c>
      <c r="AR101" s="46">
        <v>0</v>
      </c>
      <c r="AS101" s="40">
        <v>0</v>
      </c>
      <c r="AT101" s="40">
        <v>0</v>
      </c>
      <c r="AU101" s="47">
        <v>0</v>
      </c>
      <c r="AV101" s="64">
        <v>6.662964463</v>
      </c>
      <c r="AW101" s="40">
        <v>7.577759915</v>
      </c>
      <c r="AX101" s="40">
        <v>0</v>
      </c>
      <c r="AY101" s="40">
        <v>0</v>
      </c>
      <c r="AZ101" s="47">
        <v>22.474511412</v>
      </c>
      <c r="BA101" s="64">
        <v>0</v>
      </c>
      <c r="BB101" s="46">
        <v>0</v>
      </c>
      <c r="BC101" s="40">
        <v>0</v>
      </c>
      <c r="BD101" s="40">
        <v>0</v>
      </c>
      <c r="BE101" s="47">
        <v>0</v>
      </c>
      <c r="BF101" s="64">
        <v>2.111800084</v>
      </c>
      <c r="BG101" s="46">
        <v>0.270745613</v>
      </c>
      <c r="BH101" s="40">
        <v>0</v>
      </c>
      <c r="BI101" s="40">
        <v>0</v>
      </c>
      <c r="BJ101" s="47">
        <v>4.273554558</v>
      </c>
      <c r="BK101" s="54">
        <v>123.249273458</v>
      </c>
      <c r="BL101" s="87"/>
    </row>
    <row r="102" spans="1:64" ht="12.75">
      <c r="A102" s="10"/>
      <c r="B102" s="21" t="s">
        <v>121</v>
      </c>
      <c r="C102" s="48">
        <v>0</v>
      </c>
      <c r="D102" s="46">
        <v>73.564214772</v>
      </c>
      <c r="E102" s="40">
        <v>0</v>
      </c>
      <c r="F102" s="40">
        <v>0</v>
      </c>
      <c r="G102" s="47">
        <v>0</v>
      </c>
      <c r="H102" s="64">
        <v>44.846207563</v>
      </c>
      <c r="I102" s="40">
        <v>87.877056866</v>
      </c>
      <c r="J102" s="40">
        <v>0</v>
      </c>
      <c r="K102" s="40">
        <v>0</v>
      </c>
      <c r="L102" s="47">
        <v>239.234699568</v>
      </c>
      <c r="M102" s="64">
        <v>0</v>
      </c>
      <c r="N102" s="46">
        <v>0</v>
      </c>
      <c r="O102" s="40">
        <v>0</v>
      </c>
      <c r="P102" s="40">
        <v>0</v>
      </c>
      <c r="Q102" s="47">
        <v>0</v>
      </c>
      <c r="R102" s="64">
        <v>23.33918792</v>
      </c>
      <c r="S102" s="40">
        <v>1.261726604</v>
      </c>
      <c r="T102" s="40">
        <v>0</v>
      </c>
      <c r="U102" s="40">
        <v>0</v>
      </c>
      <c r="V102" s="47">
        <v>10.60700997</v>
      </c>
      <c r="W102" s="64">
        <v>0</v>
      </c>
      <c r="X102" s="40">
        <v>0</v>
      </c>
      <c r="Y102" s="40">
        <v>0</v>
      </c>
      <c r="Z102" s="40">
        <v>0</v>
      </c>
      <c r="AA102" s="47">
        <v>0</v>
      </c>
      <c r="AB102" s="64">
        <v>0.093653427</v>
      </c>
      <c r="AC102" s="40">
        <v>0</v>
      </c>
      <c r="AD102" s="40">
        <v>0</v>
      </c>
      <c r="AE102" s="40">
        <v>0</v>
      </c>
      <c r="AF102" s="47">
        <v>0</v>
      </c>
      <c r="AG102" s="64">
        <v>0</v>
      </c>
      <c r="AH102" s="40">
        <v>0</v>
      </c>
      <c r="AI102" s="40">
        <v>0</v>
      </c>
      <c r="AJ102" s="40">
        <v>0</v>
      </c>
      <c r="AK102" s="47">
        <v>0</v>
      </c>
      <c r="AL102" s="64">
        <v>0.054288172</v>
      </c>
      <c r="AM102" s="40">
        <v>0</v>
      </c>
      <c r="AN102" s="40">
        <v>0</v>
      </c>
      <c r="AO102" s="40">
        <v>0</v>
      </c>
      <c r="AP102" s="47">
        <v>0</v>
      </c>
      <c r="AQ102" s="64">
        <v>0</v>
      </c>
      <c r="AR102" s="46">
        <v>0</v>
      </c>
      <c r="AS102" s="40">
        <v>0</v>
      </c>
      <c r="AT102" s="40">
        <v>0</v>
      </c>
      <c r="AU102" s="47">
        <v>0</v>
      </c>
      <c r="AV102" s="64">
        <v>90.306725291</v>
      </c>
      <c r="AW102" s="40">
        <v>16.067264634</v>
      </c>
      <c r="AX102" s="40">
        <v>0</v>
      </c>
      <c r="AY102" s="40">
        <v>0</v>
      </c>
      <c r="AZ102" s="47">
        <v>216.653963971</v>
      </c>
      <c r="BA102" s="64">
        <v>0</v>
      </c>
      <c r="BB102" s="46">
        <v>0</v>
      </c>
      <c r="BC102" s="40">
        <v>0</v>
      </c>
      <c r="BD102" s="40">
        <v>0</v>
      </c>
      <c r="BE102" s="47">
        <v>0</v>
      </c>
      <c r="BF102" s="64">
        <v>24.904942774</v>
      </c>
      <c r="BG102" s="46">
        <v>1.571841649</v>
      </c>
      <c r="BH102" s="40">
        <v>0</v>
      </c>
      <c r="BI102" s="40">
        <v>0</v>
      </c>
      <c r="BJ102" s="47">
        <v>17.679403201</v>
      </c>
      <c r="BK102" s="54">
        <v>848.062186382</v>
      </c>
      <c r="BL102" s="87"/>
    </row>
    <row r="103" spans="1:64" ht="12.75">
      <c r="A103" s="10"/>
      <c r="B103" s="21" t="s">
        <v>118</v>
      </c>
      <c r="C103" s="48">
        <v>0</v>
      </c>
      <c r="D103" s="46">
        <v>59.717255354</v>
      </c>
      <c r="E103" s="40">
        <v>0</v>
      </c>
      <c r="F103" s="40">
        <v>0</v>
      </c>
      <c r="G103" s="47">
        <v>0</v>
      </c>
      <c r="H103" s="64">
        <v>26.638679818</v>
      </c>
      <c r="I103" s="40">
        <v>9.503143536</v>
      </c>
      <c r="J103" s="40">
        <v>0</v>
      </c>
      <c r="K103" s="40">
        <v>0</v>
      </c>
      <c r="L103" s="47">
        <v>48.953256157</v>
      </c>
      <c r="M103" s="64">
        <v>0</v>
      </c>
      <c r="N103" s="46">
        <v>0</v>
      </c>
      <c r="O103" s="40">
        <v>0</v>
      </c>
      <c r="P103" s="40">
        <v>0</v>
      </c>
      <c r="Q103" s="47">
        <v>0</v>
      </c>
      <c r="R103" s="64">
        <v>9.421943781</v>
      </c>
      <c r="S103" s="40">
        <v>0</v>
      </c>
      <c r="T103" s="40">
        <v>0</v>
      </c>
      <c r="U103" s="40">
        <v>0</v>
      </c>
      <c r="V103" s="47">
        <v>4.099377187</v>
      </c>
      <c r="W103" s="64">
        <v>0</v>
      </c>
      <c r="X103" s="40">
        <v>0</v>
      </c>
      <c r="Y103" s="40">
        <v>0</v>
      </c>
      <c r="Z103" s="40">
        <v>0</v>
      </c>
      <c r="AA103" s="47">
        <v>0</v>
      </c>
      <c r="AB103" s="64">
        <v>0</v>
      </c>
      <c r="AC103" s="40">
        <v>0</v>
      </c>
      <c r="AD103" s="40">
        <v>0</v>
      </c>
      <c r="AE103" s="40">
        <v>0</v>
      </c>
      <c r="AF103" s="47">
        <v>0</v>
      </c>
      <c r="AG103" s="64">
        <v>0</v>
      </c>
      <c r="AH103" s="40">
        <v>0</v>
      </c>
      <c r="AI103" s="40">
        <v>0</v>
      </c>
      <c r="AJ103" s="40">
        <v>0</v>
      </c>
      <c r="AK103" s="47">
        <v>0</v>
      </c>
      <c r="AL103" s="64">
        <v>0.000162552</v>
      </c>
      <c r="AM103" s="40">
        <v>0</v>
      </c>
      <c r="AN103" s="40">
        <v>0</v>
      </c>
      <c r="AO103" s="40">
        <v>0</v>
      </c>
      <c r="AP103" s="47">
        <v>0</v>
      </c>
      <c r="AQ103" s="64">
        <v>0</v>
      </c>
      <c r="AR103" s="46">
        <v>0</v>
      </c>
      <c r="AS103" s="40">
        <v>0</v>
      </c>
      <c r="AT103" s="40">
        <v>0</v>
      </c>
      <c r="AU103" s="47">
        <v>0</v>
      </c>
      <c r="AV103" s="64">
        <v>38.632719802</v>
      </c>
      <c r="AW103" s="40">
        <v>44.702543754</v>
      </c>
      <c r="AX103" s="40">
        <v>0</v>
      </c>
      <c r="AY103" s="40">
        <v>0</v>
      </c>
      <c r="AZ103" s="47">
        <v>79.386406584</v>
      </c>
      <c r="BA103" s="64">
        <v>0</v>
      </c>
      <c r="BB103" s="46">
        <v>0</v>
      </c>
      <c r="BC103" s="40">
        <v>0</v>
      </c>
      <c r="BD103" s="40">
        <v>0</v>
      </c>
      <c r="BE103" s="47">
        <v>0</v>
      </c>
      <c r="BF103" s="64">
        <v>8.799950784</v>
      </c>
      <c r="BG103" s="46">
        <v>1.171302163</v>
      </c>
      <c r="BH103" s="40">
        <v>0</v>
      </c>
      <c r="BI103" s="40">
        <v>0</v>
      </c>
      <c r="BJ103" s="47">
        <v>5.102495578</v>
      </c>
      <c r="BK103" s="54">
        <v>336.12923705</v>
      </c>
      <c r="BL103" s="87"/>
    </row>
    <row r="104" spans="1:64" ht="12.75">
      <c r="A104" s="10"/>
      <c r="B104" s="21" t="s">
        <v>122</v>
      </c>
      <c r="C104" s="48">
        <v>0</v>
      </c>
      <c r="D104" s="46">
        <v>19.32018466</v>
      </c>
      <c r="E104" s="40">
        <v>0</v>
      </c>
      <c r="F104" s="40">
        <v>0</v>
      </c>
      <c r="G104" s="47">
        <v>0</v>
      </c>
      <c r="H104" s="64">
        <v>6.551576027</v>
      </c>
      <c r="I104" s="40">
        <v>0.037628766</v>
      </c>
      <c r="J104" s="40">
        <v>0</v>
      </c>
      <c r="K104" s="40">
        <v>0</v>
      </c>
      <c r="L104" s="47">
        <v>37.14127333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2.583560739</v>
      </c>
      <c r="S104" s="40">
        <v>0</v>
      </c>
      <c r="T104" s="40">
        <v>0</v>
      </c>
      <c r="U104" s="40">
        <v>0</v>
      </c>
      <c r="V104" s="47">
        <v>3.606198262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0.058320423</v>
      </c>
      <c r="AS104" s="40">
        <v>0</v>
      </c>
      <c r="AT104" s="40">
        <v>0</v>
      </c>
      <c r="AU104" s="47">
        <v>0</v>
      </c>
      <c r="AV104" s="64">
        <v>7.996122527</v>
      </c>
      <c r="AW104" s="40">
        <v>1.919042512</v>
      </c>
      <c r="AX104" s="40">
        <v>0</v>
      </c>
      <c r="AY104" s="40">
        <v>0</v>
      </c>
      <c r="AZ104" s="47">
        <v>18.178513108</v>
      </c>
      <c r="BA104" s="64">
        <v>0</v>
      </c>
      <c r="BB104" s="46">
        <v>0</v>
      </c>
      <c r="BC104" s="40">
        <v>0</v>
      </c>
      <c r="BD104" s="40">
        <v>0</v>
      </c>
      <c r="BE104" s="47">
        <v>0</v>
      </c>
      <c r="BF104" s="64">
        <v>2.83057274</v>
      </c>
      <c r="BG104" s="46">
        <v>0.351140681</v>
      </c>
      <c r="BH104" s="40">
        <v>0</v>
      </c>
      <c r="BI104" s="40">
        <v>0</v>
      </c>
      <c r="BJ104" s="47">
        <v>0.438268094</v>
      </c>
      <c r="BK104" s="54">
        <v>101.012401869</v>
      </c>
      <c r="BL104" s="87"/>
    </row>
    <row r="105" spans="1:64" ht="12.75">
      <c r="A105" s="10"/>
      <c r="B105" s="21" t="s">
        <v>119</v>
      </c>
      <c r="C105" s="48">
        <v>0</v>
      </c>
      <c r="D105" s="46">
        <v>6.646629353</v>
      </c>
      <c r="E105" s="40">
        <v>0</v>
      </c>
      <c r="F105" s="40">
        <v>0</v>
      </c>
      <c r="G105" s="47">
        <v>0</v>
      </c>
      <c r="H105" s="64">
        <v>0.97648128</v>
      </c>
      <c r="I105" s="40">
        <v>0.342912434</v>
      </c>
      <c r="J105" s="40">
        <v>0</v>
      </c>
      <c r="K105" s="40">
        <v>0</v>
      </c>
      <c r="L105" s="47">
        <v>24.19380432</v>
      </c>
      <c r="M105" s="64">
        <v>0</v>
      </c>
      <c r="N105" s="46">
        <v>0</v>
      </c>
      <c r="O105" s="40">
        <v>0</v>
      </c>
      <c r="P105" s="40">
        <v>0</v>
      </c>
      <c r="Q105" s="47">
        <v>0</v>
      </c>
      <c r="R105" s="64">
        <v>0.320006154</v>
      </c>
      <c r="S105" s="40">
        <v>0</v>
      </c>
      <c r="T105" s="40">
        <v>0</v>
      </c>
      <c r="U105" s="40">
        <v>0</v>
      </c>
      <c r="V105" s="47">
        <v>0.028425146</v>
      </c>
      <c r="W105" s="64">
        <v>0</v>
      </c>
      <c r="X105" s="40">
        <v>0</v>
      </c>
      <c r="Y105" s="40">
        <v>0</v>
      </c>
      <c r="Z105" s="40">
        <v>0</v>
      </c>
      <c r="AA105" s="47">
        <v>0</v>
      </c>
      <c r="AB105" s="64">
        <v>0</v>
      </c>
      <c r="AC105" s="40">
        <v>0</v>
      </c>
      <c r="AD105" s="40">
        <v>0</v>
      </c>
      <c r="AE105" s="40">
        <v>0</v>
      </c>
      <c r="AF105" s="47">
        <v>0</v>
      </c>
      <c r="AG105" s="64">
        <v>0</v>
      </c>
      <c r="AH105" s="40">
        <v>0</v>
      </c>
      <c r="AI105" s="40">
        <v>0</v>
      </c>
      <c r="AJ105" s="40">
        <v>0</v>
      </c>
      <c r="AK105" s="47">
        <v>0</v>
      </c>
      <c r="AL105" s="64">
        <v>0</v>
      </c>
      <c r="AM105" s="40">
        <v>0</v>
      </c>
      <c r="AN105" s="40">
        <v>0</v>
      </c>
      <c r="AO105" s="40">
        <v>0</v>
      </c>
      <c r="AP105" s="47">
        <v>0</v>
      </c>
      <c r="AQ105" s="64">
        <v>0</v>
      </c>
      <c r="AR105" s="46">
        <v>16.800522323</v>
      </c>
      <c r="AS105" s="40">
        <v>0</v>
      </c>
      <c r="AT105" s="40">
        <v>0</v>
      </c>
      <c r="AU105" s="47">
        <v>0</v>
      </c>
      <c r="AV105" s="64">
        <v>1.937476502</v>
      </c>
      <c r="AW105" s="40">
        <v>0.671881822</v>
      </c>
      <c r="AX105" s="40">
        <v>0</v>
      </c>
      <c r="AY105" s="40">
        <v>0</v>
      </c>
      <c r="AZ105" s="47">
        <v>17.116723668</v>
      </c>
      <c r="BA105" s="64">
        <v>0</v>
      </c>
      <c r="BB105" s="46">
        <v>0</v>
      </c>
      <c r="BC105" s="40">
        <v>0</v>
      </c>
      <c r="BD105" s="40">
        <v>0</v>
      </c>
      <c r="BE105" s="47">
        <v>0</v>
      </c>
      <c r="BF105" s="64">
        <v>0.649926402</v>
      </c>
      <c r="BG105" s="46">
        <v>0.11925222</v>
      </c>
      <c r="BH105" s="40">
        <v>0</v>
      </c>
      <c r="BI105" s="40">
        <v>0</v>
      </c>
      <c r="BJ105" s="47">
        <v>0.10249063</v>
      </c>
      <c r="BK105" s="54">
        <v>69.906532254</v>
      </c>
      <c r="BL105" s="87"/>
    </row>
    <row r="106" spans="1:64" ht="12.75">
      <c r="A106" s="10"/>
      <c r="B106" s="21" t="s">
        <v>123</v>
      </c>
      <c r="C106" s="48">
        <v>0</v>
      </c>
      <c r="D106" s="46">
        <v>9.391968927</v>
      </c>
      <c r="E106" s="40">
        <v>0</v>
      </c>
      <c r="F106" s="40">
        <v>0</v>
      </c>
      <c r="G106" s="47">
        <v>0</v>
      </c>
      <c r="H106" s="64">
        <v>2.00520226</v>
      </c>
      <c r="I106" s="40">
        <v>6.243704786</v>
      </c>
      <c r="J106" s="40">
        <v>0</v>
      </c>
      <c r="K106" s="40">
        <v>0</v>
      </c>
      <c r="L106" s="47">
        <v>12.979214019</v>
      </c>
      <c r="M106" s="64">
        <v>0</v>
      </c>
      <c r="N106" s="46">
        <v>0</v>
      </c>
      <c r="O106" s="40">
        <v>0</v>
      </c>
      <c r="P106" s="40">
        <v>0</v>
      </c>
      <c r="Q106" s="47">
        <v>0</v>
      </c>
      <c r="R106" s="64">
        <v>0.917708451</v>
      </c>
      <c r="S106" s="40">
        <v>0</v>
      </c>
      <c r="T106" s="40">
        <v>0</v>
      </c>
      <c r="U106" s="40">
        <v>0</v>
      </c>
      <c r="V106" s="47">
        <v>1.380121165</v>
      </c>
      <c r="W106" s="64">
        <v>0</v>
      </c>
      <c r="X106" s="40">
        <v>0</v>
      </c>
      <c r="Y106" s="40">
        <v>0</v>
      </c>
      <c r="Z106" s="40">
        <v>0</v>
      </c>
      <c r="AA106" s="47">
        <v>0</v>
      </c>
      <c r="AB106" s="64">
        <v>0</v>
      </c>
      <c r="AC106" s="40">
        <v>0</v>
      </c>
      <c r="AD106" s="40">
        <v>0</v>
      </c>
      <c r="AE106" s="40">
        <v>0</v>
      </c>
      <c r="AF106" s="47">
        <v>0</v>
      </c>
      <c r="AG106" s="64">
        <v>0</v>
      </c>
      <c r="AH106" s="40">
        <v>0</v>
      </c>
      <c r="AI106" s="40">
        <v>0</v>
      </c>
      <c r="AJ106" s="40">
        <v>0</v>
      </c>
      <c r="AK106" s="47">
        <v>0</v>
      </c>
      <c r="AL106" s="64">
        <v>0</v>
      </c>
      <c r="AM106" s="40">
        <v>0</v>
      </c>
      <c r="AN106" s="40">
        <v>0</v>
      </c>
      <c r="AO106" s="40">
        <v>0</v>
      </c>
      <c r="AP106" s="47">
        <v>0</v>
      </c>
      <c r="AQ106" s="64">
        <v>0</v>
      </c>
      <c r="AR106" s="46">
        <v>0</v>
      </c>
      <c r="AS106" s="40">
        <v>0</v>
      </c>
      <c r="AT106" s="40">
        <v>0</v>
      </c>
      <c r="AU106" s="47">
        <v>0</v>
      </c>
      <c r="AV106" s="64">
        <v>4.522510342</v>
      </c>
      <c r="AW106" s="40">
        <v>0.937014524</v>
      </c>
      <c r="AX106" s="40">
        <v>0</v>
      </c>
      <c r="AY106" s="40">
        <v>0</v>
      </c>
      <c r="AZ106" s="47">
        <v>16.855426017</v>
      </c>
      <c r="BA106" s="64">
        <v>0</v>
      </c>
      <c r="BB106" s="46">
        <v>0</v>
      </c>
      <c r="BC106" s="40">
        <v>0</v>
      </c>
      <c r="BD106" s="40">
        <v>0</v>
      </c>
      <c r="BE106" s="47">
        <v>0</v>
      </c>
      <c r="BF106" s="64">
        <v>0.71152739</v>
      </c>
      <c r="BG106" s="46">
        <v>0.000321412</v>
      </c>
      <c r="BH106" s="40">
        <v>0</v>
      </c>
      <c r="BI106" s="40">
        <v>0</v>
      </c>
      <c r="BJ106" s="47">
        <v>0.477878923</v>
      </c>
      <c r="BK106" s="54">
        <v>56.422598216</v>
      </c>
      <c r="BL106" s="87"/>
    </row>
    <row r="107" spans="1:64" ht="12.75">
      <c r="A107" s="31"/>
      <c r="B107" s="33" t="s">
        <v>74</v>
      </c>
      <c r="C107" s="102">
        <f aca="true" t="shared" si="19" ref="C107:AH107">SUM(C101:C106)</f>
        <v>0</v>
      </c>
      <c r="D107" s="72">
        <f t="shared" si="19"/>
        <v>197.328505178</v>
      </c>
      <c r="E107" s="72">
        <f t="shared" si="19"/>
        <v>0</v>
      </c>
      <c r="F107" s="72">
        <f t="shared" si="19"/>
        <v>0</v>
      </c>
      <c r="G107" s="72">
        <f t="shared" si="19"/>
        <v>0</v>
      </c>
      <c r="H107" s="72">
        <f t="shared" si="19"/>
        <v>83.74994267000001</v>
      </c>
      <c r="I107" s="72">
        <f t="shared" si="19"/>
        <v>104.98919674499999</v>
      </c>
      <c r="J107" s="72">
        <f t="shared" si="19"/>
        <v>0</v>
      </c>
      <c r="K107" s="72">
        <f t="shared" si="19"/>
        <v>0</v>
      </c>
      <c r="L107" s="72">
        <f t="shared" si="19"/>
        <v>405.533923594</v>
      </c>
      <c r="M107" s="72">
        <f t="shared" si="19"/>
        <v>0</v>
      </c>
      <c r="N107" s="72">
        <f t="shared" si="19"/>
        <v>0</v>
      </c>
      <c r="O107" s="72">
        <f t="shared" si="19"/>
        <v>0</v>
      </c>
      <c r="P107" s="72">
        <f t="shared" si="19"/>
        <v>0</v>
      </c>
      <c r="Q107" s="72">
        <f t="shared" si="19"/>
        <v>0</v>
      </c>
      <c r="R107" s="72">
        <f t="shared" si="19"/>
        <v>37.442513876999996</v>
      </c>
      <c r="S107" s="72">
        <f t="shared" si="19"/>
        <v>1.261726604</v>
      </c>
      <c r="T107" s="72">
        <f t="shared" si="19"/>
        <v>0</v>
      </c>
      <c r="U107" s="72">
        <f t="shared" si="19"/>
        <v>0</v>
      </c>
      <c r="V107" s="72">
        <f t="shared" si="19"/>
        <v>23.30176903</v>
      </c>
      <c r="W107" s="72">
        <f t="shared" si="19"/>
        <v>0</v>
      </c>
      <c r="X107" s="72">
        <f t="shared" si="19"/>
        <v>0</v>
      </c>
      <c r="Y107" s="72">
        <f t="shared" si="19"/>
        <v>0</v>
      </c>
      <c r="Z107" s="72">
        <f t="shared" si="19"/>
        <v>0</v>
      </c>
      <c r="AA107" s="72">
        <f t="shared" si="19"/>
        <v>0</v>
      </c>
      <c r="AB107" s="72">
        <f t="shared" si="19"/>
        <v>0.093653427</v>
      </c>
      <c r="AC107" s="72">
        <f t="shared" si="19"/>
        <v>0</v>
      </c>
      <c r="AD107" s="72">
        <f t="shared" si="19"/>
        <v>0</v>
      </c>
      <c r="AE107" s="72">
        <f t="shared" si="19"/>
        <v>0</v>
      </c>
      <c r="AF107" s="72">
        <f t="shared" si="19"/>
        <v>0</v>
      </c>
      <c r="AG107" s="72">
        <f t="shared" si="19"/>
        <v>0</v>
      </c>
      <c r="AH107" s="72">
        <f t="shared" si="19"/>
        <v>0</v>
      </c>
      <c r="AI107" s="72">
        <f aca="true" t="shared" si="20" ref="AI107:BK107">SUM(AI101:AI106)</f>
        <v>0</v>
      </c>
      <c r="AJ107" s="72">
        <f t="shared" si="20"/>
        <v>0</v>
      </c>
      <c r="AK107" s="72">
        <f t="shared" si="20"/>
        <v>0</v>
      </c>
      <c r="AL107" s="72">
        <f t="shared" si="20"/>
        <v>0.055169614000000006</v>
      </c>
      <c r="AM107" s="72">
        <f t="shared" si="20"/>
        <v>0</v>
      </c>
      <c r="AN107" s="72">
        <f t="shared" si="20"/>
        <v>0</v>
      </c>
      <c r="AO107" s="72">
        <f t="shared" si="20"/>
        <v>0</v>
      </c>
      <c r="AP107" s="72">
        <f t="shared" si="20"/>
        <v>0</v>
      </c>
      <c r="AQ107" s="72">
        <f t="shared" si="20"/>
        <v>0</v>
      </c>
      <c r="AR107" s="72">
        <f t="shared" si="20"/>
        <v>16.858842746</v>
      </c>
      <c r="AS107" s="72">
        <f t="shared" si="20"/>
        <v>0</v>
      </c>
      <c r="AT107" s="72">
        <f t="shared" si="20"/>
        <v>0</v>
      </c>
      <c r="AU107" s="72">
        <f t="shared" si="20"/>
        <v>0</v>
      </c>
      <c r="AV107" s="72">
        <f t="shared" si="20"/>
        <v>150.05851892700002</v>
      </c>
      <c r="AW107" s="72">
        <f t="shared" si="20"/>
        <v>71.87550716100002</v>
      </c>
      <c r="AX107" s="72">
        <f t="shared" si="20"/>
        <v>0</v>
      </c>
      <c r="AY107" s="72">
        <f t="shared" si="20"/>
        <v>0</v>
      </c>
      <c r="AZ107" s="72">
        <f t="shared" si="20"/>
        <v>370.66554476000005</v>
      </c>
      <c r="BA107" s="72">
        <f t="shared" si="20"/>
        <v>0</v>
      </c>
      <c r="BB107" s="72">
        <f t="shared" si="20"/>
        <v>0</v>
      </c>
      <c r="BC107" s="72">
        <f t="shared" si="20"/>
        <v>0</v>
      </c>
      <c r="BD107" s="72">
        <f t="shared" si="20"/>
        <v>0</v>
      </c>
      <c r="BE107" s="72">
        <f t="shared" si="20"/>
        <v>0</v>
      </c>
      <c r="BF107" s="72">
        <f t="shared" si="20"/>
        <v>40.008720174</v>
      </c>
      <c r="BG107" s="72">
        <f t="shared" si="20"/>
        <v>3.4846037379999997</v>
      </c>
      <c r="BH107" s="72">
        <f t="shared" si="20"/>
        <v>0</v>
      </c>
      <c r="BI107" s="72">
        <f t="shared" si="20"/>
        <v>0</v>
      </c>
      <c r="BJ107" s="72">
        <f t="shared" si="20"/>
        <v>28.074090983999998</v>
      </c>
      <c r="BK107" s="116">
        <f t="shared" si="20"/>
        <v>1534.7822292290002</v>
      </c>
      <c r="BL107" s="87"/>
    </row>
    <row r="108" spans="1:64" ht="4.5" customHeight="1">
      <c r="A108" s="10"/>
      <c r="B108" s="20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9"/>
      <c r="BL108" s="87"/>
    </row>
    <row r="109" spans="1:65" ht="12.75">
      <c r="A109" s="31"/>
      <c r="B109" s="103" t="s">
        <v>88</v>
      </c>
      <c r="C109" s="45">
        <f aca="true" t="shared" si="21" ref="C109:AH109">+C107++C88+C83+C56+C97</f>
        <v>0</v>
      </c>
      <c r="D109" s="74">
        <f t="shared" si="21"/>
        <v>3700.1329064549996</v>
      </c>
      <c r="E109" s="74">
        <f t="shared" si="21"/>
        <v>0</v>
      </c>
      <c r="F109" s="74">
        <f t="shared" si="21"/>
        <v>0</v>
      </c>
      <c r="G109" s="74">
        <f t="shared" si="21"/>
        <v>0</v>
      </c>
      <c r="H109" s="74">
        <f t="shared" si="21"/>
        <v>3294.051308403</v>
      </c>
      <c r="I109" s="74">
        <f t="shared" si="21"/>
        <v>19261.606589875</v>
      </c>
      <c r="J109" s="74">
        <f t="shared" si="21"/>
        <v>692.1737214609999</v>
      </c>
      <c r="K109" s="74">
        <f t="shared" si="21"/>
        <v>30.730076512</v>
      </c>
      <c r="L109" s="74">
        <f t="shared" si="21"/>
        <v>8354.537900959</v>
      </c>
      <c r="M109" s="74">
        <f t="shared" si="21"/>
        <v>0</v>
      </c>
      <c r="N109" s="74">
        <f t="shared" si="21"/>
        <v>0</v>
      </c>
      <c r="O109" s="74">
        <f t="shared" si="21"/>
        <v>0</v>
      </c>
      <c r="P109" s="74">
        <f t="shared" si="21"/>
        <v>0</v>
      </c>
      <c r="Q109" s="74">
        <f t="shared" si="21"/>
        <v>0</v>
      </c>
      <c r="R109" s="74">
        <f t="shared" si="21"/>
        <v>1422.3394655260001</v>
      </c>
      <c r="S109" s="74">
        <f t="shared" si="21"/>
        <v>609.460713364</v>
      </c>
      <c r="T109" s="74">
        <f t="shared" si="21"/>
        <v>41.267097688999996</v>
      </c>
      <c r="U109" s="74">
        <f t="shared" si="21"/>
        <v>0</v>
      </c>
      <c r="V109" s="74">
        <f t="shared" si="21"/>
        <v>723.40716729</v>
      </c>
      <c r="W109" s="74">
        <f t="shared" si="21"/>
        <v>0</v>
      </c>
      <c r="X109" s="74">
        <f t="shared" si="21"/>
        <v>0</v>
      </c>
      <c r="Y109" s="74">
        <f t="shared" si="21"/>
        <v>0</v>
      </c>
      <c r="Z109" s="74">
        <f t="shared" si="21"/>
        <v>0</v>
      </c>
      <c r="AA109" s="74">
        <f t="shared" si="21"/>
        <v>0</v>
      </c>
      <c r="AB109" s="74">
        <f t="shared" si="21"/>
        <v>11.761132763</v>
      </c>
      <c r="AC109" s="74">
        <f t="shared" si="21"/>
        <v>0.051939444</v>
      </c>
      <c r="AD109" s="74">
        <f t="shared" si="21"/>
        <v>0</v>
      </c>
      <c r="AE109" s="74">
        <f t="shared" si="21"/>
        <v>0</v>
      </c>
      <c r="AF109" s="74">
        <f t="shared" si="21"/>
        <v>1.4040873</v>
      </c>
      <c r="AG109" s="74">
        <f t="shared" si="21"/>
        <v>0</v>
      </c>
      <c r="AH109" s="74">
        <f t="shared" si="21"/>
        <v>0</v>
      </c>
      <c r="AI109" s="74">
        <f aca="true" t="shared" si="22" ref="AI109:BK109">+AI107++AI88+AI83+AI56+AI97</f>
        <v>0</v>
      </c>
      <c r="AJ109" s="74">
        <f t="shared" si="22"/>
        <v>0</v>
      </c>
      <c r="AK109" s="74">
        <f t="shared" si="22"/>
        <v>0</v>
      </c>
      <c r="AL109" s="74">
        <f t="shared" si="22"/>
        <v>6.701941074999999</v>
      </c>
      <c r="AM109" s="74">
        <f t="shared" si="22"/>
        <v>0</v>
      </c>
      <c r="AN109" s="74">
        <f t="shared" si="22"/>
        <v>0</v>
      </c>
      <c r="AO109" s="74">
        <f t="shared" si="22"/>
        <v>0</v>
      </c>
      <c r="AP109" s="74">
        <f t="shared" si="22"/>
        <v>0.303092508</v>
      </c>
      <c r="AQ109" s="74">
        <f t="shared" si="22"/>
        <v>0.013177595</v>
      </c>
      <c r="AR109" s="74">
        <f t="shared" si="22"/>
        <v>17.334187099</v>
      </c>
      <c r="AS109" s="74">
        <f t="shared" si="22"/>
        <v>0</v>
      </c>
      <c r="AT109" s="74">
        <f t="shared" si="22"/>
        <v>0</v>
      </c>
      <c r="AU109" s="74">
        <f t="shared" si="22"/>
        <v>0</v>
      </c>
      <c r="AV109" s="74">
        <f t="shared" si="22"/>
        <v>18929.638405</v>
      </c>
      <c r="AW109" s="74">
        <f t="shared" si="22"/>
        <v>7908.400426417</v>
      </c>
      <c r="AX109" s="74">
        <f t="shared" si="22"/>
        <v>43.803036523</v>
      </c>
      <c r="AY109" s="74">
        <f t="shared" si="22"/>
        <v>0</v>
      </c>
      <c r="AZ109" s="74">
        <f t="shared" si="22"/>
        <v>22422.19186469</v>
      </c>
      <c r="BA109" s="74">
        <f t="shared" si="22"/>
        <v>0</v>
      </c>
      <c r="BB109" s="74">
        <f t="shared" si="22"/>
        <v>0</v>
      </c>
      <c r="BC109" s="74">
        <f t="shared" si="22"/>
        <v>0</v>
      </c>
      <c r="BD109" s="74">
        <f t="shared" si="22"/>
        <v>0</v>
      </c>
      <c r="BE109" s="74">
        <f t="shared" si="22"/>
        <v>0</v>
      </c>
      <c r="BF109" s="74">
        <f t="shared" si="22"/>
        <v>6726.892430908</v>
      </c>
      <c r="BG109" s="74">
        <f t="shared" si="22"/>
        <v>793.640273655</v>
      </c>
      <c r="BH109" s="74">
        <f t="shared" si="22"/>
        <v>63.44029398899999</v>
      </c>
      <c r="BI109" s="74">
        <f t="shared" si="22"/>
        <v>0</v>
      </c>
      <c r="BJ109" s="74">
        <f t="shared" si="22"/>
        <v>3122.494479467663</v>
      </c>
      <c r="BK109" s="117">
        <f t="shared" si="22"/>
        <v>98177.77771596766</v>
      </c>
      <c r="BL109" s="87"/>
      <c r="BM109" s="87"/>
    </row>
    <row r="110" spans="1:63" ht="4.5" customHeight="1">
      <c r="A110" s="10"/>
      <c r="B110" s="104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9"/>
    </row>
    <row r="111" spans="1:63" ht="14.25" customHeight="1">
      <c r="A111" s="10" t="s">
        <v>5</v>
      </c>
      <c r="B111" s="105" t="s">
        <v>24</v>
      </c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9"/>
    </row>
    <row r="112" spans="1:63" ht="14.25" customHeight="1">
      <c r="A112" s="27"/>
      <c r="B112" s="105"/>
      <c r="C112" s="48">
        <v>0</v>
      </c>
      <c r="D112" s="46">
        <v>0</v>
      </c>
      <c r="E112" s="40">
        <v>0</v>
      </c>
      <c r="F112" s="40">
        <v>0</v>
      </c>
      <c r="G112" s="47">
        <v>0</v>
      </c>
      <c r="H112" s="64">
        <v>0</v>
      </c>
      <c r="I112" s="40">
        <v>0</v>
      </c>
      <c r="J112" s="40">
        <v>0</v>
      </c>
      <c r="K112" s="40">
        <v>0</v>
      </c>
      <c r="L112" s="47">
        <v>0</v>
      </c>
      <c r="M112" s="64">
        <v>0</v>
      </c>
      <c r="N112" s="46">
        <v>0</v>
      </c>
      <c r="O112" s="40">
        <v>0</v>
      </c>
      <c r="P112" s="40">
        <v>0</v>
      </c>
      <c r="Q112" s="47">
        <v>0</v>
      </c>
      <c r="R112" s="64">
        <v>0</v>
      </c>
      <c r="S112" s="40">
        <v>0</v>
      </c>
      <c r="T112" s="40">
        <v>0</v>
      </c>
      <c r="U112" s="40">
        <v>0</v>
      </c>
      <c r="V112" s="47">
        <v>0</v>
      </c>
      <c r="W112" s="64">
        <v>0</v>
      </c>
      <c r="X112" s="40">
        <v>0</v>
      </c>
      <c r="Y112" s="40">
        <v>0</v>
      </c>
      <c r="Z112" s="40">
        <v>0</v>
      </c>
      <c r="AA112" s="47">
        <v>0</v>
      </c>
      <c r="AB112" s="64">
        <v>0</v>
      </c>
      <c r="AC112" s="40">
        <v>0</v>
      </c>
      <c r="AD112" s="40">
        <v>0</v>
      </c>
      <c r="AE112" s="40">
        <v>0</v>
      </c>
      <c r="AF112" s="47">
        <v>0</v>
      </c>
      <c r="AG112" s="64">
        <v>0</v>
      </c>
      <c r="AH112" s="40">
        <v>0</v>
      </c>
      <c r="AI112" s="40">
        <v>0</v>
      </c>
      <c r="AJ112" s="40">
        <v>0</v>
      </c>
      <c r="AK112" s="47">
        <v>0</v>
      </c>
      <c r="AL112" s="64">
        <v>0</v>
      </c>
      <c r="AM112" s="40">
        <v>0</v>
      </c>
      <c r="AN112" s="40">
        <v>0</v>
      </c>
      <c r="AO112" s="40">
        <v>0</v>
      </c>
      <c r="AP112" s="47">
        <v>0</v>
      </c>
      <c r="AQ112" s="64">
        <v>0</v>
      </c>
      <c r="AR112" s="46">
        <v>0</v>
      </c>
      <c r="AS112" s="40">
        <v>0</v>
      </c>
      <c r="AT112" s="40">
        <v>0</v>
      </c>
      <c r="AU112" s="47">
        <v>0</v>
      </c>
      <c r="AV112" s="64">
        <v>0</v>
      </c>
      <c r="AW112" s="40">
        <v>0</v>
      </c>
      <c r="AX112" s="40">
        <v>0</v>
      </c>
      <c r="AY112" s="40">
        <v>0</v>
      </c>
      <c r="AZ112" s="47">
        <v>0</v>
      </c>
      <c r="BA112" s="38">
        <v>0</v>
      </c>
      <c r="BB112" s="39">
        <v>0</v>
      </c>
      <c r="BC112" s="38">
        <v>0</v>
      </c>
      <c r="BD112" s="38">
        <v>0</v>
      </c>
      <c r="BE112" s="41">
        <v>0</v>
      </c>
      <c r="BF112" s="38">
        <v>0</v>
      </c>
      <c r="BG112" s="39">
        <v>0</v>
      </c>
      <c r="BH112" s="38">
        <v>0</v>
      </c>
      <c r="BI112" s="38">
        <v>0</v>
      </c>
      <c r="BJ112" s="41">
        <v>0</v>
      </c>
      <c r="BK112" s="81">
        <f>SUM(C112:BJ112)</f>
        <v>0</v>
      </c>
    </row>
    <row r="113" spans="1:63" ht="13.5" thickBot="1">
      <c r="A113" s="35"/>
      <c r="B113" s="106" t="s">
        <v>74</v>
      </c>
      <c r="C113" s="118">
        <f>SUM(C112)</f>
        <v>0</v>
      </c>
      <c r="D113" s="119">
        <f aca="true" t="shared" si="23" ref="D113:BK113">SUM(D112)</f>
        <v>0</v>
      </c>
      <c r="E113" s="119">
        <f t="shared" si="23"/>
        <v>0</v>
      </c>
      <c r="F113" s="119">
        <f t="shared" si="23"/>
        <v>0</v>
      </c>
      <c r="G113" s="120">
        <f t="shared" si="23"/>
        <v>0</v>
      </c>
      <c r="H113" s="121">
        <f t="shared" si="23"/>
        <v>0</v>
      </c>
      <c r="I113" s="119">
        <f t="shared" si="23"/>
        <v>0</v>
      </c>
      <c r="J113" s="119">
        <f t="shared" si="23"/>
        <v>0</v>
      </c>
      <c r="K113" s="119">
        <f t="shared" si="23"/>
        <v>0</v>
      </c>
      <c r="L113" s="120">
        <f t="shared" si="23"/>
        <v>0</v>
      </c>
      <c r="M113" s="121">
        <f t="shared" si="23"/>
        <v>0</v>
      </c>
      <c r="N113" s="119">
        <f t="shared" si="23"/>
        <v>0</v>
      </c>
      <c r="O113" s="119">
        <f t="shared" si="23"/>
        <v>0</v>
      </c>
      <c r="P113" s="119">
        <f t="shared" si="23"/>
        <v>0</v>
      </c>
      <c r="Q113" s="120">
        <f t="shared" si="23"/>
        <v>0</v>
      </c>
      <c r="R113" s="121">
        <f t="shared" si="23"/>
        <v>0</v>
      </c>
      <c r="S113" s="119">
        <f t="shared" si="23"/>
        <v>0</v>
      </c>
      <c r="T113" s="119">
        <f t="shared" si="23"/>
        <v>0</v>
      </c>
      <c r="U113" s="119">
        <f t="shared" si="23"/>
        <v>0</v>
      </c>
      <c r="V113" s="120">
        <f t="shared" si="23"/>
        <v>0</v>
      </c>
      <c r="W113" s="121">
        <f t="shared" si="23"/>
        <v>0</v>
      </c>
      <c r="X113" s="119">
        <f t="shared" si="23"/>
        <v>0</v>
      </c>
      <c r="Y113" s="119">
        <f t="shared" si="23"/>
        <v>0</v>
      </c>
      <c r="Z113" s="119">
        <f t="shared" si="23"/>
        <v>0</v>
      </c>
      <c r="AA113" s="120">
        <f t="shared" si="23"/>
        <v>0</v>
      </c>
      <c r="AB113" s="121">
        <f t="shared" si="23"/>
        <v>0</v>
      </c>
      <c r="AC113" s="119">
        <f t="shared" si="23"/>
        <v>0</v>
      </c>
      <c r="AD113" s="119">
        <f t="shared" si="23"/>
        <v>0</v>
      </c>
      <c r="AE113" s="119">
        <f t="shared" si="23"/>
        <v>0</v>
      </c>
      <c r="AF113" s="120">
        <f t="shared" si="23"/>
        <v>0</v>
      </c>
      <c r="AG113" s="121">
        <f t="shared" si="23"/>
        <v>0</v>
      </c>
      <c r="AH113" s="119">
        <f t="shared" si="23"/>
        <v>0</v>
      </c>
      <c r="AI113" s="119">
        <f t="shared" si="23"/>
        <v>0</v>
      </c>
      <c r="AJ113" s="119">
        <f t="shared" si="23"/>
        <v>0</v>
      </c>
      <c r="AK113" s="120">
        <f t="shared" si="23"/>
        <v>0</v>
      </c>
      <c r="AL113" s="121">
        <f t="shared" si="23"/>
        <v>0</v>
      </c>
      <c r="AM113" s="119">
        <f t="shared" si="23"/>
        <v>0</v>
      </c>
      <c r="AN113" s="119">
        <f t="shared" si="23"/>
        <v>0</v>
      </c>
      <c r="AO113" s="119">
        <f t="shared" si="23"/>
        <v>0</v>
      </c>
      <c r="AP113" s="120">
        <f t="shared" si="23"/>
        <v>0</v>
      </c>
      <c r="AQ113" s="121">
        <f t="shared" si="23"/>
        <v>0</v>
      </c>
      <c r="AR113" s="119">
        <f t="shared" si="23"/>
        <v>0</v>
      </c>
      <c r="AS113" s="119">
        <f t="shared" si="23"/>
        <v>0</v>
      </c>
      <c r="AT113" s="119">
        <f t="shared" si="23"/>
        <v>0</v>
      </c>
      <c r="AU113" s="120">
        <f t="shared" si="23"/>
        <v>0</v>
      </c>
      <c r="AV113" s="121">
        <f t="shared" si="23"/>
        <v>0</v>
      </c>
      <c r="AW113" s="119">
        <f t="shared" si="23"/>
        <v>0</v>
      </c>
      <c r="AX113" s="119">
        <f t="shared" si="23"/>
        <v>0</v>
      </c>
      <c r="AY113" s="119">
        <f t="shared" si="23"/>
        <v>0</v>
      </c>
      <c r="AZ113" s="120">
        <f t="shared" si="23"/>
        <v>0</v>
      </c>
      <c r="BA113" s="118">
        <f t="shared" si="23"/>
        <v>0</v>
      </c>
      <c r="BB113" s="119">
        <f t="shared" si="23"/>
        <v>0</v>
      </c>
      <c r="BC113" s="119">
        <f t="shared" si="23"/>
        <v>0</v>
      </c>
      <c r="BD113" s="119">
        <f t="shared" si="23"/>
        <v>0</v>
      </c>
      <c r="BE113" s="122">
        <f t="shared" si="23"/>
        <v>0</v>
      </c>
      <c r="BF113" s="121">
        <f t="shared" si="23"/>
        <v>0</v>
      </c>
      <c r="BG113" s="119">
        <f t="shared" si="23"/>
        <v>0</v>
      </c>
      <c r="BH113" s="119">
        <f t="shared" si="23"/>
        <v>0</v>
      </c>
      <c r="BI113" s="119">
        <f t="shared" si="23"/>
        <v>0</v>
      </c>
      <c r="BJ113" s="120">
        <f t="shared" si="23"/>
        <v>0</v>
      </c>
      <c r="BK113" s="123">
        <f t="shared" si="23"/>
        <v>0</v>
      </c>
    </row>
    <row r="114" spans="1:63" ht="6" customHeight="1">
      <c r="A114" s="3"/>
      <c r="B114" s="15"/>
      <c r="C114" s="23"/>
      <c r="D114" s="29"/>
      <c r="E114" s="23"/>
      <c r="F114" s="23"/>
      <c r="G114" s="23"/>
      <c r="H114" s="23"/>
      <c r="I114" s="23"/>
      <c r="J114" s="23"/>
      <c r="K114" s="23"/>
      <c r="L114" s="23"/>
      <c r="M114" s="23"/>
      <c r="N114" s="29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9"/>
      <c r="AS114" s="23"/>
      <c r="AT114" s="23"/>
      <c r="AU114" s="23"/>
      <c r="AV114" s="23"/>
      <c r="AW114" s="23"/>
      <c r="AX114" s="23"/>
      <c r="AY114" s="23"/>
      <c r="AZ114" s="23"/>
      <c r="BA114" s="23"/>
      <c r="BB114" s="29"/>
      <c r="BC114" s="23"/>
      <c r="BD114" s="23"/>
      <c r="BE114" s="23"/>
      <c r="BF114" s="23"/>
      <c r="BG114" s="29"/>
      <c r="BH114" s="23"/>
      <c r="BI114" s="23"/>
      <c r="BJ114" s="23"/>
      <c r="BK114" s="25"/>
    </row>
    <row r="115" spans="1:63" ht="12.75">
      <c r="A115" s="3"/>
      <c r="B115" s="3" t="s">
        <v>104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36" t="s">
        <v>89</v>
      </c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5"/>
    </row>
    <row r="116" spans="1:63" ht="12.75">
      <c r="A116" s="3"/>
      <c r="B116" s="3" t="s">
        <v>105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37" t="s">
        <v>90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5"/>
    </row>
    <row r="117" spans="3:63" ht="12.75">
      <c r="C117" s="23"/>
      <c r="D117" s="23"/>
      <c r="E117" s="23"/>
      <c r="F117" s="23"/>
      <c r="G117" s="23"/>
      <c r="H117" s="23"/>
      <c r="I117" s="23"/>
      <c r="J117" s="23"/>
      <c r="K117" s="23"/>
      <c r="L117" s="37" t="s">
        <v>91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5"/>
    </row>
    <row r="118" spans="2:63" ht="12.75">
      <c r="B118" s="3" t="s">
        <v>96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37" t="s">
        <v>92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5"/>
    </row>
    <row r="119" spans="2:63" ht="12.75">
      <c r="B119" s="3" t="s">
        <v>97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37" t="s">
        <v>93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5"/>
    </row>
    <row r="120" spans="2:63" ht="12.75">
      <c r="B120" s="3"/>
      <c r="C120" s="23"/>
      <c r="D120" s="23"/>
      <c r="E120" s="23"/>
      <c r="F120" s="23"/>
      <c r="G120" s="23"/>
      <c r="H120" s="23"/>
      <c r="I120" s="23"/>
      <c r="J120" s="23"/>
      <c r="K120" s="23"/>
      <c r="L120" s="37" t="s">
        <v>94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5"/>
    </row>
    <row r="123" ht="12.75">
      <c r="BJ123" s="87"/>
    </row>
    <row r="125" spans="3:63" ht="12.75"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</row>
  </sheetData>
  <sheetProtection/>
  <mergeCells count="49">
    <mergeCell ref="C108:BK108"/>
    <mergeCell ref="A1:A5"/>
    <mergeCell ref="C86:BK86"/>
    <mergeCell ref="C110:BK110"/>
    <mergeCell ref="C111:BK111"/>
    <mergeCell ref="C90:BK90"/>
    <mergeCell ref="C91:BK91"/>
    <mergeCell ref="C94:BK94"/>
    <mergeCell ref="C98:BK98"/>
    <mergeCell ref="C99:BK99"/>
    <mergeCell ref="C100:BK100"/>
    <mergeCell ref="C60:BK60"/>
    <mergeCell ref="C57:BK57"/>
    <mergeCell ref="C63:BK63"/>
    <mergeCell ref="C84:BK84"/>
    <mergeCell ref="C85:BK85"/>
    <mergeCell ref="C89:BK89"/>
    <mergeCell ref="C1:BK1"/>
    <mergeCell ref="BA3:BJ3"/>
    <mergeCell ref="BK2:BK5"/>
    <mergeCell ref="W3:AF3"/>
    <mergeCell ref="AG3:AP3"/>
    <mergeCell ref="C59:BK59"/>
    <mergeCell ref="M3:V3"/>
    <mergeCell ref="C12:BK12"/>
    <mergeCell ref="C16:BK16"/>
    <mergeCell ref="C39:BK39"/>
    <mergeCell ref="C42:BK42"/>
    <mergeCell ref="C45:BK4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60" t="s">
        <v>170</v>
      </c>
      <c r="C2" s="161"/>
      <c r="D2" s="161"/>
      <c r="E2" s="161"/>
      <c r="F2" s="161"/>
      <c r="G2" s="161"/>
      <c r="H2" s="161"/>
      <c r="I2" s="161"/>
      <c r="J2" s="161"/>
      <c r="K2" s="161"/>
      <c r="L2" s="162"/>
    </row>
    <row r="3" spans="2:12" ht="12.75">
      <c r="B3" s="160" t="s">
        <v>127</v>
      </c>
      <c r="C3" s="161"/>
      <c r="D3" s="161"/>
      <c r="E3" s="161"/>
      <c r="F3" s="161"/>
      <c r="G3" s="161"/>
      <c r="H3" s="161"/>
      <c r="I3" s="161"/>
      <c r="J3" s="161"/>
      <c r="K3" s="161"/>
      <c r="L3" s="162"/>
    </row>
    <row r="4" spans="2:12" ht="30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3" ht="12.75">
      <c r="B5" s="11">
        <v>1</v>
      </c>
      <c r="C5" s="12" t="s">
        <v>33</v>
      </c>
      <c r="D5" s="90">
        <v>0.076407985</v>
      </c>
      <c r="E5" s="85">
        <v>0.034220798</v>
      </c>
      <c r="F5" s="85">
        <v>4.503057196</v>
      </c>
      <c r="G5" s="85">
        <v>0.180627884</v>
      </c>
      <c r="H5" s="85">
        <v>0.022358523</v>
      </c>
      <c r="I5" s="85">
        <v>0</v>
      </c>
      <c r="J5" s="75">
        <v>0</v>
      </c>
      <c r="K5" s="80">
        <v>4.8166723860000005</v>
      </c>
      <c r="L5" s="85">
        <v>0</v>
      </c>
      <c r="M5" s="125"/>
    </row>
    <row r="6" spans="2:13" ht="12.75">
      <c r="B6" s="11">
        <v>2</v>
      </c>
      <c r="C6" s="13" t="s">
        <v>34</v>
      </c>
      <c r="D6" s="85">
        <v>62.488799666</v>
      </c>
      <c r="E6" s="85">
        <v>156.783240716</v>
      </c>
      <c r="F6" s="85">
        <v>1045.066527883</v>
      </c>
      <c r="G6" s="85">
        <v>102.084233089</v>
      </c>
      <c r="H6" s="85">
        <v>12.089892168</v>
      </c>
      <c r="I6" s="85">
        <v>0</v>
      </c>
      <c r="J6" s="75">
        <v>0.2673042777548959</v>
      </c>
      <c r="K6" s="80">
        <v>1378.779997799755</v>
      </c>
      <c r="L6" s="85">
        <v>0</v>
      </c>
      <c r="M6" s="89"/>
    </row>
    <row r="7" spans="2:13" ht="12.75">
      <c r="B7" s="11">
        <v>3</v>
      </c>
      <c r="C7" s="12" t="s">
        <v>35</v>
      </c>
      <c r="D7" s="85">
        <v>0.08806798</v>
      </c>
      <c r="E7" s="85">
        <v>0.707155294</v>
      </c>
      <c r="F7" s="85">
        <v>7.112359041</v>
      </c>
      <c r="G7" s="85">
        <v>0.183308815</v>
      </c>
      <c r="H7" s="85">
        <v>0.091036477</v>
      </c>
      <c r="I7" s="85">
        <v>0</v>
      </c>
      <c r="J7" s="75">
        <v>0</v>
      </c>
      <c r="K7" s="80">
        <v>8.181927607</v>
      </c>
      <c r="L7" s="85">
        <v>0</v>
      </c>
      <c r="M7" s="89"/>
    </row>
    <row r="8" spans="2:13" ht="12.75">
      <c r="B8" s="11">
        <v>4</v>
      </c>
      <c r="C8" s="13" t="s">
        <v>36</v>
      </c>
      <c r="D8" s="85">
        <v>73.125331185</v>
      </c>
      <c r="E8" s="85">
        <v>87.543854598</v>
      </c>
      <c r="F8" s="85">
        <v>359.815678088</v>
      </c>
      <c r="G8" s="85">
        <v>20.021739614</v>
      </c>
      <c r="H8" s="85">
        <v>3.085541189</v>
      </c>
      <c r="I8" s="85">
        <v>0</v>
      </c>
      <c r="J8" s="75">
        <v>0.09240434897778886</v>
      </c>
      <c r="K8" s="80">
        <v>543.6845490229778</v>
      </c>
      <c r="L8" s="85">
        <v>0</v>
      </c>
      <c r="M8" s="89"/>
    </row>
    <row r="9" spans="2:13" ht="12.75">
      <c r="B9" s="11">
        <v>5</v>
      </c>
      <c r="C9" s="13" t="s">
        <v>37</v>
      </c>
      <c r="D9" s="85">
        <v>14.495587798</v>
      </c>
      <c r="E9" s="85">
        <v>68.445663173</v>
      </c>
      <c r="F9" s="85">
        <v>526.335096083</v>
      </c>
      <c r="G9" s="85">
        <v>48.930207797</v>
      </c>
      <c r="H9" s="85">
        <v>4.172798342</v>
      </c>
      <c r="I9" s="85">
        <v>0</v>
      </c>
      <c r="J9" s="75">
        <v>0.046091155151082426</v>
      </c>
      <c r="K9" s="80">
        <v>662.4254443481511</v>
      </c>
      <c r="L9" s="85">
        <v>0</v>
      </c>
      <c r="M9" s="89"/>
    </row>
    <row r="10" spans="2:13" ht="12.75">
      <c r="B10" s="11">
        <v>6</v>
      </c>
      <c r="C10" s="13" t="s">
        <v>38</v>
      </c>
      <c r="D10" s="85">
        <v>8.441616475</v>
      </c>
      <c r="E10" s="85">
        <v>33.713205575</v>
      </c>
      <c r="F10" s="85">
        <v>209.768094632</v>
      </c>
      <c r="G10" s="85">
        <v>22.959603831</v>
      </c>
      <c r="H10" s="85">
        <v>1.662192657</v>
      </c>
      <c r="I10" s="85">
        <v>0</v>
      </c>
      <c r="J10" s="75">
        <v>0.021896298138527816</v>
      </c>
      <c r="K10" s="80">
        <v>276.5666094681385</v>
      </c>
      <c r="L10" s="85">
        <v>0</v>
      </c>
      <c r="M10" s="89"/>
    </row>
    <row r="11" spans="2:13" ht="12.75">
      <c r="B11" s="11">
        <v>7</v>
      </c>
      <c r="C11" s="13" t="s">
        <v>39</v>
      </c>
      <c r="D11" s="85">
        <v>33.326981977</v>
      </c>
      <c r="E11" s="85">
        <v>73.51405428</v>
      </c>
      <c r="F11" s="85">
        <v>342.028268621</v>
      </c>
      <c r="G11" s="85">
        <v>47.717103521</v>
      </c>
      <c r="H11" s="85">
        <v>3.45190735</v>
      </c>
      <c r="I11" s="85">
        <v>0</v>
      </c>
      <c r="J11" s="75">
        <v>0.004834193625052733</v>
      </c>
      <c r="K11" s="80">
        <v>500.04314994262506</v>
      </c>
      <c r="L11" s="85">
        <v>0</v>
      </c>
      <c r="M11" s="89"/>
    </row>
    <row r="12" spans="2:13" ht="12.75">
      <c r="B12" s="11">
        <v>8</v>
      </c>
      <c r="C12" s="12" t="s">
        <v>40</v>
      </c>
      <c r="D12" s="85">
        <v>0.068685619</v>
      </c>
      <c r="E12" s="85">
        <v>1.18287009</v>
      </c>
      <c r="F12" s="85">
        <v>18.837991064</v>
      </c>
      <c r="G12" s="85">
        <v>1.363328061</v>
      </c>
      <c r="H12" s="85">
        <v>0.01932876</v>
      </c>
      <c r="I12" s="85">
        <v>0</v>
      </c>
      <c r="J12" s="75">
        <v>0.00014290673647269217</v>
      </c>
      <c r="K12" s="80">
        <v>21.472346500736474</v>
      </c>
      <c r="L12" s="85">
        <v>0</v>
      </c>
      <c r="M12" s="89"/>
    </row>
    <row r="13" spans="2:13" ht="12.75">
      <c r="B13" s="11">
        <v>9</v>
      </c>
      <c r="C13" s="12" t="s">
        <v>41</v>
      </c>
      <c r="D13" s="85">
        <v>20.396159113</v>
      </c>
      <c r="E13" s="85">
        <v>0.888044784</v>
      </c>
      <c r="F13" s="85">
        <v>10.307818046</v>
      </c>
      <c r="G13" s="85">
        <v>0.652597484</v>
      </c>
      <c r="H13" s="85">
        <v>0.026279114</v>
      </c>
      <c r="I13" s="85">
        <v>0</v>
      </c>
      <c r="J13" s="75">
        <v>0</v>
      </c>
      <c r="K13" s="80">
        <v>32.270898540999994</v>
      </c>
      <c r="L13" s="85">
        <v>0</v>
      </c>
      <c r="M13" s="89"/>
    </row>
    <row r="14" spans="2:13" ht="12.75">
      <c r="B14" s="11">
        <v>10</v>
      </c>
      <c r="C14" s="13" t="s">
        <v>42</v>
      </c>
      <c r="D14" s="85">
        <v>31.337044436</v>
      </c>
      <c r="E14" s="85">
        <v>235.798366706</v>
      </c>
      <c r="F14" s="85">
        <v>560.491824994</v>
      </c>
      <c r="G14" s="85">
        <v>95.039524121</v>
      </c>
      <c r="H14" s="85">
        <v>3.926462913</v>
      </c>
      <c r="I14" s="85">
        <v>0</v>
      </c>
      <c r="J14" s="75">
        <v>0.00022118550107788328</v>
      </c>
      <c r="K14" s="80">
        <v>926.5934443555011</v>
      </c>
      <c r="L14" s="85">
        <v>0</v>
      </c>
      <c r="M14" s="89"/>
    </row>
    <row r="15" spans="2:13" ht="12.75">
      <c r="B15" s="11">
        <v>11</v>
      </c>
      <c r="C15" s="13" t="s">
        <v>43</v>
      </c>
      <c r="D15" s="85">
        <v>400.958602636</v>
      </c>
      <c r="E15" s="85">
        <v>1048.40262564</v>
      </c>
      <c r="F15" s="85">
        <v>4552.508360552</v>
      </c>
      <c r="G15" s="85">
        <v>673.323678823</v>
      </c>
      <c r="H15" s="85">
        <v>52.073243574</v>
      </c>
      <c r="I15" s="85">
        <v>0</v>
      </c>
      <c r="J15" s="75">
        <v>4.335735994704171</v>
      </c>
      <c r="K15" s="80">
        <v>6731.602247219704</v>
      </c>
      <c r="L15" s="85">
        <v>0</v>
      </c>
      <c r="M15" s="89"/>
    </row>
    <row r="16" spans="2:13" ht="12.75">
      <c r="B16" s="11">
        <v>12</v>
      </c>
      <c r="C16" s="13" t="s">
        <v>44</v>
      </c>
      <c r="D16" s="85">
        <v>299.371787217</v>
      </c>
      <c r="E16" s="85">
        <v>1747.564901242</v>
      </c>
      <c r="F16" s="85">
        <v>1378.624110293</v>
      </c>
      <c r="G16" s="85">
        <v>118.36692698</v>
      </c>
      <c r="H16" s="85">
        <v>45.568434055</v>
      </c>
      <c r="I16" s="85">
        <v>0</v>
      </c>
      <c r="J16" s="75">
        <v>0.9408334316111561</v>
      </c>
      <c r="K16" s="80">
        <v>3590.436993218611</v>
      </c>
      <c r="L16" s="85">
        <v>0</v>
      </c>
      <c r="M16" s="89"/>
    </row>
    <row r="17" spans="2:13" ht="12.75">
      <c r="B17" s="11">
        <v>13</v>
      </c>
      <c r="C17" s="13" t="s">
        <v>45</v>
      </c>
      <c r="D17" s="85">
        <v>2.4537827</v>
      </c>
      <c r="E17" s="85">
        <v>4.923405845</v>
      </c>
      <c r="F17" s="85">
        <v>75.556687933</v>
      </c>
      <c r="G17" s="85">
        <v>6.124847686</v>
      </c>
      <c r="H17" s="85">
        <v>1.174867642</v>
      </c>
      <c r="I17" s="85">
        <v>0</v>
      </c>
      <c r="J17" s="75">
        <v>0.0013692384996812647</v>
      </c>
      <c r="K17" s="80">
        <v>90.23496104449967</v>
      </c>
      <c r="L17" s="85">
        <v>0</v>
      </c>
      <c r="M17" s="89"/>
    </row>
    <row r="18" spans="2:13" ht="12.75">
      <c r="B18" s="11">
        <v>14</v>
      </c>
      <c r="C18" s="13" t="s">
        <v>46</v>
      </c>
      <c r="D18" s="85">
        <v>0.996812111</v>
      </c>
      <c r="E18" s="85">
        <v>3.489285123</v>
      </c>
      <c r="F18" s="85">
        <v>39.673182862</v>
      </c>
      <c r="G18" s="85">
        <v>1.44545498</v>
      </c>
      <c r="H18" s="85">
        <v>0.8191781380000001</v>
      </c>
      <c r="I18" s="85">
        <v>0</v>
      </c>
      <c r="J18" s="75">
        <v>0</v>
      </c>
      <c r="K18" s="80">
        <v>46.423913213999995</v>
      </c>
      <c r="L18" s="85">
        <v>0</v>
      </c>
      <c r="M18" s="89"/>
    </row>
    <row r="19" spans="2:13" ht="12.75">
      <c r="B19" s="11">
        <v>15</v>
      </c>
      <c r="C19" s="13" t="s">
        <v>47</v>
      </c>
      <c r="D19" s="85">
        <v>19.01037652</v>
      </c>
      <c r="E19" s="85">
        <v>88.130110831</v>
      </c>
      <c r="F19" s="85">
        <v>623.559407329</v>
      </c>
      <c r="G19" s="85">
        <v>100.043955535</v>
      </c>
      <c r="H19" s="85">
        <v>10.507516572</v>
      </c>
      <c r="I19" s="85">
        <v>0</v>
      </c>
      <c r="J19" s="75">
        <v>0.004155066686352655</v>
      </c>
      <c r="K19" s="80">
        <v>841.2555218536863</v>
      </c>
      <c r="L19" s="85">
        <v>0</v>
      </c>
      <c r="M19" s="89"/>
    </row>
    <row r="20" spans="2:13" ht="12.75">
      <c r="B20" s="11">
        <v>16</v>
      </c>
      <c r="C20" s="13" t="s">
        <v>48</v>
      </c>
      <c r="D20" s="85">
        <v>811.900885462</v>
      </c>
      <c r="E20" s="85">
        <v>2184.30358678</v>
      </c>
      <c r="F20" s="85">
        <v>3865.019698323</v>
      </c>
      <c r="G20" s="85">
        <v>312.654375136</v>
      </c>
      <c r="H20" s="85">
        <v>80.216494116</v>
      </c>
      <c r="I20" s="85">
        <v>0</v>
      </c>
      <c r="J20" s="75">
        <v>2.5657438139920754</v>
      </c>
      <c r="K20" s="80">
        <v>7256.660783630992</v>
      </c>
      <c r="L20" s="85">
        <v>0</v>
      </c>
      <c r="M20" s="89"/>
    </row>
    <row r="21" spans="2:13" ht="12.75">
      <c r="B21" s="11">
        <v>17</v>
      </c>
      <c r="C21" s="12" t="s">
        <v>49</v>
      </c>
      <c r="D21" s="85">
        <v>173.148342082</v>
      </c>
      <c r="E21" s="85">
        <v>161.896158847</v>
      </c>
      <c r="F21" s="85">
        <v>864.834842699</v>
      </c>
      <c r="G21" s="85">
        <v>93.802775077</v>
      </c>
      <c r="H21" s="85">
        <v>13.303589382</v>
      </c>
      <c r="I21" s="85">
        <v>0</v>
      </c>
      <c r="J21" s="75">
        <v>0.054791935819085875</v>
      </c>
      <c r="K21" s="80">
        <v>1307.040500022819</v>
      </c>
      <c r="L21" s="85">
        <v>0</v>
      </c>
      <c r="M21" s="89"/>
    </row>
    <row r="22" spans="2:13" ht="12.75">
      <c r="B22" s="11">
        <v>18</v>
      </c>
      <c r="C22" s="13" t="s">
        <v>50</v>
      </c>
      <c r="D22" s="85">
        <v>0.000128267</v>
      </c>
      <c r="E22" s="85">
        <v>0</v>
      </c>
      <c r="F22" s="85">
        <v>0.244960084</v>
      </c>
      <c r="G22" s="85">
        <v>0</v>
      </c>
      <c r="H22" s="85">
        <v>0</v>
      </c>
      <c r="I22" s="85">
        <v>0</v>
      </c>
      <c r="J22" s="75">
        <v>0</v>
      </c>
      <c r="K22" s="80">
        <v>0.24508835099999998</v>
      </c>
      <c r="L22" s="85">
        <v>0</v>
      </c>
      <c r="M22" s="89"/>
    </row>
    <row r="23" spans="2:13" ht="12.75">
      <c r="B23" s="11">
        <v>19</v>
      </c>
      <c r="C23" s="13" t="s">
        <v>51</v>
      </c>
      <c r="D23" s="85">
        <v>160.338005516</v>
      </c>
      <c r="E23" s="85">
        <v>172.59602259</v>
      </c>
      <c r="F23" s="85">
        <v>977.670261361</v>
      </c>
      <c r="G23" s="85">
        <v>116.335847684</v>
      </c>
      <c r="H23" s="85">
        <v>10.106922735</v>
      </c>
      <c r="I23" s="85">
        <v>0</v>
      </c>
      <c r="J23" s="75">
        <v>0.6388974126211956</v>
      </c>
      <c r="K23" s="80">
        <v>1437.6859572986211</v>
      </c>
      <c r="L23" s="85">
        <v>0</v>
      </c>
      <c r="M23" s="89"/>
    </row>
    <row r="24" spans="2:13" ht="12.75">
      <c r="B24" s="11">
        <v>20</v>
      </c>
      <c r="C24" s="12" t="s">
        <v>52</v>
      </c>
      <c r="D24" s="85">
        <v>10551.121396227</v>
      </c>
      <c r="E24" s="85">
        <v>12727.946308772793</v>
      </c>
      <c r="F24" s="85">
        <v>15848.58751296</v>
      </c>
      <c r="G24" s="85">
        <v>2642.284871721041</v>
      </c>
      <c r="H24" s="85">
        <v>935.76367792</v>
      </c>
      <c r="I24" s="85">
        <v>0</v>
      </c>
      <c r="J24" s="75">
        <v>51.034659951859176</v>
      </c>
      <c r="K24" s="80">
        <v>42756.73842755269</v>
      </c>
      <c r="L24" s="85">
        <v>0</v>
      </c>
      <c r="M24" s="89"/>
    </row>
    <row r="25" spans="2:13" ht="12.75">
      <c r="B25" s="11">
        <v>21</v>
      </c>
      <c r="C25" s="13" t="s">
        <v>53</v>
      </c>
      <c r="D25" s="85">
        <v>0.234520944</v>
      </c>
      <c r="E25" s="85">
        <v>0.290225704</v>
      </c>
      <c r="F25" s="85">
        <v>6.758096521</v>
      </c>
      <c r="G25" s="85">
        <v>0.384757566</v>
      </c>
      <c r="H25" s="85">
        <v>0.157318524</v>
      </c>
      <c r="I25" s="85">
        <v>0</v>
      </c>
      <c r="J25" s="75">
        <v>3.4766862753804215E-05</v>
      </c>
      <c r="K25" s="80">
        <v>7.824954025862754</v>
      </c>
      <c r="L25" s="85">
        <v>0</v>
      </c>
      <c r="M25" s="89"/>
    </row>
    <row r="26" spans="2:13" ht="12.75">
      <c r="B26" s="11">
        <v>22</v>
      </c>
      <c r="C26" s="12" t="s">
        <v>54</v>
      </c>
      <c r="D26" s="85">
        <v>1.516752709</v>
      </c>
      <c r="E26" s="85">
        <v>8.209733423</v>
      </c>
      <c r="F26" s="85">
        <v>21.638732426</v>
      </c>
      <c r="G26" s="85">
        <v>1.246206851</v>
      </c>
      <c r="H26" s="85">
        <v>0.455057921</v>
      </c>
      <c r="I26" s="85">
        <v>0</v>
      </c>
      <c r="J26" s="75">
        <v>5.716269458907687E-05</v>
      </c>
      <c r="K26" s="80">
        <v>33.066540492694585</v>
      </c>
      <c r="L26" s="85">
        <v>0</v>
      </c>
      <c r="M26" s="89"/>
    </row>
    <row r="27" spans="2:13" ht="12.75">
      <c r="B27" s="11">
        <v>23</v>
      </c>
      <c r="C27" s="12" t="s">
        <v>55</v>
      </c>
      <c r="D27" s="85">
        <v>0.270690974</v>
      </c>
      <c r="E27" s="85">
        <v>0.000895747</v>
      </c>
      <c r="F27" s="85">
        <v>1.554357633</v>
      </c>
      <c r="G27" s="85">
        <v>0.249048479</v>
      </c>
      <c r="H27" s="85">
        <v>0.0040165</v>
      </c>
      <c r="I27" s="85">
        <v>0</v>
      </c>
      <c r="J27" s="75">
        <v>0</v>
      </c>
      <c r="K27" s="80">
        <v>2.079009333</v>
      </c>
      <c r="L27" s="85">
        <v>0</v>
      </c>
      <c r="M27" s="89"/>
    </row>
    <row r="28" spans="2:13" ht="12.75">
      <c r="B28" s="11">
        <v>24</v>
      </c>
      <c r="C28" s="13" t="s">
        <v>56</v>
      </c>
      <c r="D28" s="85">
        <v>0.110911856</v>
      </c>
      <c r="E28" s="85">
        <v>0.397929607</v>
      </c>
      <c r="F28" s="85">
        <v>8.170354405</v>
      </c>
      <c r="G28" s="85">
        <v>0.188840318</v>
      </c>
      <c r="H28" s="85">
        <v>0.071397618</v>
      </c>
      <c r="I28" s="85">
        <v>0</v>
      </c>
      <c r="J28" s="75">
        <v>0.4430162154062588</v>
      </c>
      <c r="K28" s="80">
        <v>9.382450019406258</v>
      </c>
      <c r="L28" s="85">
        <v>0</v>
      </c>
      <c r="M28" s="89"/>
    </row>
    <row r="29" spans="2:13" ht="12.75">
      <c r="B29" s="11">
        <v>25</v>
      </c>
      <c r="C29" s="13" t="s">
        <v>99</v>
      </c>
      <c r="D29" s="85">
        <v>1513.194358695</v>
      </c>
      <c r="E29" s="85">
        <v>2211.899245008</v>
      </c>
      <c r="F29" s="85">
        <v>3328.525377113</v>
      </c>
      <c r="G29" s="85">
        <v>408.058516566</v>
      </c>
      <c r="H29" s="85">
        <v>89.991324879</v>
      </c>
      <c r="I29" s="85">
        <v>0</v>
      </c>
      <c r="J29" s="75">
        <v>4.1202357288610765</v>
      </c>
      <c r="K29" s="80">
        <v>7555.78905798986</v>
      </c>
      <c r="L29" s="85">
        <v>0</v>
      </c>
      <c r="M29" s="89"/>
    </row>
    <row r="30" spans="2:13" ht="12.75">
      <c r="B30" s="11">
        <v>26</v>
      </c>
      <c r="C30" s="13" t="s">
        <v>100</v>
      </c>
      <c r="D30" s="85">
        <v>23.548990617</v>
      </c>
      <c r="E30" s="85">
        <v>89.329398601</v>
      </c>
      <c r="F30" s="85">
        <v>436.171796868</v>
      </c>
      <c r="G30" s="85">
        <v>59.223556857</v>
      </c>
      <c r="H30" s="85">
        <v>6.898237634</v>
      </c>
      <c r="I30" s="85">
        <v>0</v>
      </c>
      <c r="J30" s="75">
        <v>0.029075548650370115</v>
      </c>
      <c r="K30" s="80">
        <v>615.2010561256502</v>
      </c>
      <c r="L30" s="85">
        <v>0</v>
      </c>
      <c r="M30" s="89"/>
    </row>
    <row r="31" spans="2:13" ht="12.75">
      <c r="B31" s="11">
        <v>27</v>
      </c>
      <c r="C31" s="13" t="s">
        <v>15</v>
      </c>
      <c r="D31" s="85">
        <v>312.385213415</v>
      </c>
      <c r="E31" s="85">
        <v>657.928059842</v>
      </c>
      <c r="F31" s="85">
        <v>3036.327763492</v>
      </c>
      <c r="G31" s="85">
        <v>352.79060613</v>
      </c>
      <c r="H31" s="85">
        <v>50.067369176</v>
      </c>
      <c r="I31" s="85">
        <v>0</v>
      </c>
      <c r="J31" s="75">
        <v>0</v>
      </c>
      <c r="K31" s="80">
        <v>4409.499012055</v>
      </c>
      <c r="L31" s="85">
        <v>0</v>
      </c>
      <c r="M31" s="89"/>
    </row>
    <row r="32" spans="2:13" ht="12.75">
      <c r="B32" s="11">
        <v>28</v>
      </c>
      <c r="C32" s="13" t="s">
        <v>101</v>
      </c>
      <c r="D32" s="85">
        <v>2.126462778</v>
      </c>
      <c r="E32" s="85">
        <v>6.294401084</v>
      </c>
      <c r="F32" s="85">
        <v>25.316472238</v>
      </c>
      <c r="G32" s="85">
        <v>2.306016685</v>
      </c>
      <c r="H32" s="85">
        <v>2.316325262</v>
      </c>
      <c r="I32" s="85">
        <v>0</v>
      </c>
      <c r="J32" s="75">
        <v>0.0033628941202935836</v>
      </c>
      <c r="K32" s="80">
        <v>38.363040941120296</v>
      </c>
      <c r="L32" s="85">
        <v>0</v>
      </c>
      <c r="M32" s="89"/>
    </row>
    <row r="33" spans="2:13" ht="12.75">
      <c r="B33" s="11">
        <v>29</v>
      </c>
      <c r="C33" s="13" t="s">
        <v>57</v>
      </c>
      <c r="D33" s="85">
        <v>51.919655998</v>
      </c>
      <c r="E33" s="85">
        <v>128.391543071</v>
      </c>
      <c r="F33" s="85">
        <v>834.111458472</v>
      </c>
      <c r="G33" s="85">
        <v>51.078796247</v>
      </c>
      <c r="H33" s="85">
        <v>12.139610677</v>
      </c>
      <c r="I33" s="85">
        <v>0</v>
      </c>
      <c r="J33" s="75">
        <v>0.0012387027941271043</v>
      </c>
      <c r="K33" s="80">
        <v>1077.6423031677941</v>
      </c>
      <c r="L33" s="85">
        <v>0</v>
      </c>
      <c r="M33" s="89"/>
    </row>
    <row r="34" spans="2:13" ht="12.75">
      <c r="B34" s="11">
        <v>30</v>
      </c>
      <c r="C34" s="13" t="s">
        <v>58</v>
      </c>
      <c r="D34" s="85">
        <v>43.814686368</v>
      </c>
      <c r="E34" s="85">
        <v>593.513948063</v>
      </c>
      <c r="F34" s="85">
        <v>1414.606503927</v>
      </c>
      <c r="G34" s="85">
        <v>98.79799142</v>
      </c>
      <c r="H34" s="85">
        <v>11.119877706</v>
      </c>
      <c r="I34" s="85">
        <v>0</v>
      </c>
      <c r="J34" s="75">
        <v>0.09323491439842266</v>
      </c>
      <c r="K34" s="80">
        <v>2161.9462423983987</v>
      </c>
      <c r="L34" s="85">
        <v>0</v>
      </c>
      <c r="M34" s="89"/>
    </row>
    <row r="35" spans="2:13" ht="12.75">
      <c r="B35" s="11">
        <v>31</v>
      </c>
      <c r="C35" s="12" t="s">
        <v>59</v>
      </c>
      <c r="D35" s="85">
        <v>1.742164949</v>
      </c>
      <c r="E35" s="85">
        <v>0.263355788</v>
      </c>
      <c r="F35" s="85">
        <v>26.236848921</v>
      </c>
      <c r="G35" s="85">
        <v>2.24588434</v>
      </c>
      <c r="H35" s="85">
        <v>0.073932372</v>
      </c>
      <c r="I35" s="85">
        <v>0</v>
      </c>
      <c r="J35" s="75">
        <v>1.0664681826320309E-07</v>
      </c>
      <c r="K35" s="80">
        <v>30.562186476646822</v>
      </c>
      <c r="L35" s="85">
        <v>0</v>
      </c>
      <c r="M35" s="89"/>
    </row>
    <row r="36" spans="2:13" ht="12.75">
      <c r="B36" s="11">
        <v>32</v>
      </c>
      <c r="C36" s="13" t="s">
        <v>60</v>
      </c>
      <c r="D36" s="85">
        <v>579.244067614</v>
      </c>
      <c r="E36" s="85">
        <v>821.544638054</v>
      </c>
      <c r="F36" s="85">
        <v>2309.587154884</v>
      </c>
      <c r="G36" s="85">
        <v>347.138585951</v>
      </c>
      <c r="H36" s="85">
        <v>73.008394222</v>
      </c>
      <c r="I36" s="85">
        <v>0</v>
      </c>
      <c r="J36" s="75">
        <v>3.2906219177866114</v>
      </c>
      <c r="K36" s="80">
        <v>4133.813462642786</v>
      </c>
      <c r="L36" s="85">
        <v>0</v>
      </c>
      <c r="M36" s="89"/>
    </row>
    <row r="37" spans="2:13" ht="12.75">
      <c r="B37" s="11">
        <v>33</v>
      </c>
      <c r="C37" s="13" t="s">
        <v>95</v>
      </c>
      <c r="D37" s="85">
        <v>23.928459985</v>
      </c>
      <c r="E37" s="85">
        <v>5.676867147</v>
      </c>
      <c r="F37" s="85">
        <v>85.288151033</v>
      </c>
      <c r="G37" s="86">
        <v>5.842704662</v>
      </c>
      <c r="H37" s="86">
        <v>1.01692151</v>
      </c>
      <c r="I37" s="85">
        <v>0</v>
      </c>
      <c r="J37" s="75">
        <v>0.765691307909773</v>
      </c>
      <c r="K37" s="80">
        <v>122.51879564490979</v>
      </c>
      <c r="L37" s="85">
        <v>0</v>
      </c>
      <c r="M37" s="89"/>
    </row>
    <row r="38" spans="2:13" ht="12.75">
      <c r="B38" s="11">
        <v>34</v>
      </c>
      <c r="C38" s="13" t="s">
        <v>61</v>
      </c>
      <c r="D38" s="85">
        <v>0.13096639</v>
      </c>
      <c r="E38" s="85">
        <v>0.162160206</v>
      </c>
      <c r="F38" s="85">
        <v>7.152838508</v>
      </c>
      <c r="G38" s="85">
        <v>0.151869453</v>
      </c>
      <c r="H38" s="85">
        <v>0.052267872</v>
      </c>
      <c r="I38" s="85">
        <v>0</v>
      </c>
      <c r="J38" s="75">
        <v>6.452132504923789E-05</v>
      </c>
      <c r="K38" s="80">
        <v>7.650166950325049</v>
      </c>
      <c r="L38" s="85">
        <v>0</v>
      </c>
      <c r="M38" s="89"/>
    </row>
    <row r="39" spans="2:13" ht="12.75">
      <c r="B39" s="11">
        <v>35</v>
      </c>
      <c r="C39" s="13" t="s">
        <v>62</v>
      </c>
      <c r="D39" s="85">
        <v>227.163356759</v>
      </c>
      <c r="E39" s="85">
        <v>636.745706463</v>
      </c>
      <c r="F39" s="85">
        <v>2595.392989851</v>
      </c>
      <c r="G39" s="85">
        <v>311.490336636</v>
      </c>
      <c r="H39" s="85">
        <v>32.659228276</v>
      </c>
      <c r="I39" s="85">
        <v>0</v>
      </c>
      <c r="J39" s="75">
        <v>0.11434917141862647</v>
      </c>
      <c r="K39" s="80">
        <v>3803.5659671564185</v>
      </c>
      <c r="L39" s="85">
        <v>0</v>
      </c>
      <c r="M39" s="89"/>
    </row>
    <row r="40" spans="2:13" ht="12.75">
      <c r="B40" s="11">
        <v>36</v>
      </c>
      <c r="C40" s="13" t="s">
        <v>63</v>
      </c>
      <c r="D40" s="85">
        <v>14.680372127</v>
      </c>
      <c r="E40" s="85">
        <v>59.79847184</v>
      </c>
      <c r="F40" s="85">
        <v>356.935981175</v>
      </c>
      <c r="G40" s="85">
        <v>27.547337945</v>
      </c>
      <c r="H40" s="85">
        <v>2.767843774</v>
      </c>
      <c r="I40" s="85">
        <v>0</v>
      </c>
      <c r="J40" s="75">
        <v>0.00015165177557027485</v>
      </c>
      <c r="K40" s="80">
        <v>461.7301585127756</v>
      </c>
      <c r="L40" s="85">
        <v>0</v>
      </c>
      <c r="M40" s="89"/>
    </row>
    <row r="41" spans="2:13" ht="12.75">
      <c r="B41" s="11">
        <v>37</v>
      </c>
      <c r="C41" s="13" t="s">
        <v>64</v>
      </c>
      <c r="D41" s="85">
        <v>1049.453954335</v>
      </c>
      <c r="E41" s="85">
        <v>1248.922481862</v>
      </c>
      <c r="F41" s="85">
        <v>2573.388943812</v>
      </c>
      <c r="G41" s="85">
        <v>346.853171729</v>
      </c>
      <c r="H41" s="85">
        <v>73.901383679</v>
      </c>
      <c r="I41" s="85">
        <v>0</v>
      </c>
      <c r="J41" s="75">
        <v>1.4639432205289904</v>
      </c>
      <c r="K41" s="80">
        <v>5293.983878637528</v>
      </c>
      <c r="L41" s="85">
        <v>0</v>
      </c>
      <c r="M41" s="89"/>
    </row>
    <row r="42" spans="2:13" ht="15">
      <c r="B42" s="14" t="s">
        <v>11</v>
      </c>
      <c r="C42" s="76"/>
      <c r="D42" s="88">
        <f aca="true" t="shared" si="0" ref="D42:L42">SUM(D5:D41)</f>
        <v>16508.610387485</v>
      </c>
      <c r="E42" s="88">
        <f t="shared" si="0"/>
        <v>25267.232143194797</v>
      </c>
      <c r="F42" s="88">
        <f t="shared" si="0"/>
        <v>48377.709561323005</v>
      </c>
      <c r="G42" s="88">
        <f t="shared" si="0"/>
        <v>6419.109235674041</v>
      </c>
      <c r="H42" s="88">
        <f>SUM(H5:H41)</f>
        <v>1534.782229229</v>
      </c>
      <c r="I42" s="88">
        <f t="shared" si="0"/>
        <v>0</v>
      </c>
      <c r="J42" s="88">
        <f t="shared" si="0"/>
        <v>70.33415904285712</v>
      </c>
      <c r="K42" s="88">
        <f>SUM(K5:K41)</f>
        <v>98177.77771594872</v>
      </c>
      <c r="L42" s="88">
        <f t="shared" si="0"/>
        <v>0</v>
      </c>
      <c r="M42" s="89"/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47" spans="4:12" ht="12.75">
      <c r="D47" s="124"/>
      <c r="E47" s="124"/>
      <c r="F47" s="124"/>
      <c r="G47" s="124"/>
      <c r="H47" s="124"/>
      <c r="I47" s="124"/>
      <c r="J47" s="124"/>
      <c r="K47" s="124"/>
      <c r="L47" s="12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2021-02-08T16:02:51Z</cp:lastPrinted>
  <dcterms:created xsi:type="dcterms:W3CDTF">2014-01-06T04:43:23Z</dcterms:created>
  <dcterms:modified xsi:type="dcterms:W3CDTF">2021-03-05T12:40:48Z</dcterms:modified>
  <cp:category/>
  <cp:version/>
  <cp:contentType/>
  <cp:contentStatus/>
</cp:coreProperties>
</file>