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<sst xmlns="http://schemas.openxmlformats.org/spreadsheetml/2006/main" count="211" uniqueCount="177">
  <si>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</si>
  <si>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</si>
  <si>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</si>
  <si>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</si>
  <si>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</si>
  <si>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</si>
  <si>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</si>
  <si>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</si>
  <si>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</si>
  <si>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</si>
  <si>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</si>
  <si>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</si>
  <si>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</si>
  <si>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</si>
  <si>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</si>
  <si>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</si>
  <si>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</si>
  <si>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</si>
  <si>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</si>
  <si>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</si>
  <si>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</si>
  <si>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</si>
  <si>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</si>
  <si>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</si>
  <si>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</si>
  <si>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</si>
  <si>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</si>
  <si>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</si>
  <si>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</si>
  <si>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</si>
  <si>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</si>
  <si>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</si>
  <si>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</si>
  <si>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</si>
  <si>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</si>
  <si>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</si>
  <si>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</si>
  <si>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</si>
  <si>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</si>
  <si>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</si>
  <si>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</si>
  <si>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</si>
  <si>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</si>
  <si>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</si>
  <si>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</si>
  <si>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</si>
  <si>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</si>
  <si>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</si>
  <si>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</si>
  <si>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</si>
  <si>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</si>
  <si>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</si>
  <si>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</si>
  <si>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</si>
  <si>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</si>
  <si>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</si>
  <si>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</si>
  <si>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</si>
  <si>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</si>
  <si>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</si>
  <si>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</si>
  <si>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</si>
  <si>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</si>
  <si>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</si>
  <si>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</si>
  <si>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</si>
  <si>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</si>
  <si>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</si>
  <si>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</si>
  <si>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</si>
  <si>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</si>
  <si>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</si>
  <si>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</si>
  <si>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</si>
  <si>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</si>
  <si>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</si>
  <si>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</si>
  <si>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</si>
  <si>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</si>
  <si>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</si>
  <si>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</si>
  <si>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</si>
  <si>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</si>
  <si>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</si>
  <si>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</si>
  <si>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</si>
  <si>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</si>
  <si>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</si>
  <si>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</si>
  <si>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DSPBR LIQUIDITY FUND</t>
  </si>
  <si>
    <t>DSPBR GOVT SEC FUND</t>
  </si>
  <si>
    <t>DSPBR TAX SAVER FUND</t>
  </si>
  <si>
    <t>Category of Investor</t>
  </si>
  <si>
    <t xml:space="preserve">1 : Retail Investor </t>
  </si>
  <si>
    <t>2 : Corporates</t>
  </si>
  <si>
    <t>3 : Banks/FIs</t>
  </si>
  <si>
    <t>4 : FIIs/FPIs</t>
  </si>
  <si>
    <t>5 : High Networth Individuals</t>
  </si>
  <si>
    <t>DSP BlackRock Mutual Fund (All figures in Rs. Crore)</t>
  </si>
  <si>
    <t>Telangana</t>
  </si>
  <si>
    <t>I : Contribution of sponsor and its associates in AAUM</t>
  </si>
  <si>
    <t>II : Contribution of other than sponsor and its associates in AAUM</t>
  </si>
  <si>
    <t>(c) Sub-Total</t>
  </si>
  <si>
    <t>New Delhi</t>
  </si>
  <si>
    <t>Orissa</t>
  </si>
  <si>
    <t>Pondicherry</t>
  </si>
  <si>
    <t>DSPBR Equity &amp; Bond Fund</t>
  </si>
  <si>
    <t>DSPBR Liquid ETF</t>
  </si>
  <si>
    <t>DSPBR 10Y G-Sec Fund</t>
  </si>
  <si>
    <t>DSPBR Savings FUND</t>
  </si>
  <si>
    <t>DSP BlackRock Short Term Fund</t>
  </si>
  <si>
    <t>DSP BlackRock Low Duration Fund</t>
  </si>
  <si>
    <t>DSP BlackRock Banking and PSU Debt Fund</t>
  </si>
  <si>
    <t>DSP BlackRock Credit Risk Fund</t>
  </si>
  <si>
    <t>DSP BlackRock Regular Savings Fund</t>
  </si>
  <si>
    <t>DSP BlackRock Bond Fund</t>
  </si>
  <si>
    <t>DSP BlackRock Strategic Bond Fund</t>
  </si>
  <si>
    <t>DSP BlackRock Money Manager Fund</t>
  </si>
  <si>
    <t>DSP BlackRock A.C.E. Fund - S 1</t>
  </si>
  <si>
    <t>DSP BlackRock Arbitrage Fund</t>
  </si>
  <si>
    <t>DSP BlackRock A.C.E. Fund - S2</t>
  </si>
  <si>
    <t>DSP BlackRock Small Cap Fund</t>
  </si>
  <si>
    <t>DSP BlackRock Midcap Fund</t>
  </si>
  <si>
    <t>DSP BlackRock Equity Savings Fund</t>
  </si>
  <si>
    <t>DSP BlackRock 3 Years Close Ended Equity Fund</t>
  </si>
  <si>
    <t>DSP BlackRock TOP 100 Equity</t>
  </si>
  <si>
    <t>DSP BlackRock India T.I.G.E.R Fund</t>
  </si>
  <si>
    <t>DSP BlackRock Natural Resources and New Energy Fund</t>
  </si>
  <si>
    <t>DSP BlackRock Equal Nifty 50 Fund</t>
  </si>
  <si>
    <t>DSP BlackRock Equity Opportunities</t>
  </si>
  <si>
    <t>DSP BlackRock Focus Fund</t>
  </si>
  <si>
    <t>DSP BlackRock Dynamic Asset Allocation Fund</t>
  </si>
  <si>
    <t>DSP BlackRock Equity Fund</t>
  </si>
  <si>
    <t>DSP BlackRock World Mining Fund</t>
  </si>
  <si>
    <t>DSP BlackRock World Agriculture Fund</t>
  </si>
  <si>
    <t>DSP BlackRock World Gold Fund</t>
  </si>
  <si>
    <t>DSP BlackRock Global Allocation Fund</t>
  </si>
  <si>
    <t>DSP BlackRock World Energy Fund</t>
  </si>
  <si>
    <t>DSP BlackRock US Flexible Equity Fund</t>
  </si>
  <si>
    <t>T30</t>
  </si>
  <si>
    <t>B30</t>
  </si>
  <si>
    <t xml:space="preserve">T30 : Top 30 cities as identified by AMFI </t>
  </si>
  <si>
    <t xml:space="preserve">B30 : Other than T30  </t>
  </si>
  <si>
    <t>DSPBR DAF - S39 - 36M</t>
  </si>
  <si>
    <t>DSPBR DAF - S44 - 39M</t>
  </si>
  <si>
    <t>DSPBR DAF - S45 - 38M</t>
  </si>
  <si>
    <t>DSPBR DAF - S49 - 42M</t>
  </si>
  <si>
    <t>DSPBR DAF - S46 - 36M</t>
  </si>
  <si>
    <t>FMP - Series 192 - 36M</t>
  </si>
  <si>
    <t>FMP - Series 195 - 36M</t>
  </si>
  <si>
    <t>FMP - Series 196 - 37M</t>
  </si>
  <si>
    <t>FMP - Series 204 - 37M</t>
  </si>
  <si>
    <t>FMP - Series 205 - 37M</t>
  </si>
  <si>
    <t>FMP - Series 209 - 37M</t>
  </si>
  <si>
    <t>FMP - Series 210 - 36M</t>
  </si>
  <si>
    <t>FMP - Series 211 - 38M</t>
  </si>
  <si>
    <t>FMP - Series 217 - 40M</t>
  </si>
  <si>
    <t>FMP - Series 218 - 40M</t>
  </si>
  <si>
    <t>FMP - Series 219 - 40M</t>
  </si>
  <si>
    <t>FMP - Series 220 - 40M</t>
  </si>
  <si>
    <t>FMP - Series 221 - 40M</t>
  </si>
  <si>
    <t>FMP - Series 223 - 39M</t>
  </si>
  <si>
    <t>FMP - Series 224 - 39M</t>
  </si>
  <si>
    <t>FMP - Series 226-39M</t>
  </si>
  <si>
    <t>FMP - Series 227 - 39M</t>
  </si>
  <si>
    <t>FMP - Series 228 - 3M</t>
  </si>
  <si>
    <t>FMP - Series 230-9M</t>
  </si>
  <si>
    <t>FMP - Series 231-3M</t>
  </si>
  <si>
    <t>FMP - Series 232-36M</t>
  </si>
  <si>
    <t>FMP - Series 233-36M</t>
  </si>
  <si>
    <t>FMP - Series 235-36M</t>
  </si>
  <si>
    <t>FMP - Series 236-36M</t>
  </si>
  <si>
    <t>FMP - Series 237-36M</t>
  </si>
  <si>
    <t>FMP - Series 238-36M</t>
  </si>
  <si>
    <t>FMP - Series 239-36M</t>
  </si>
  <si>
    <t>DSP BlackRock Mutual Fund: Average Assets Under Management (AAUM) as on 31.07.2018 (All figures in Rs. Crore)</t>
  </si>
  <si>
    <t>Table showing State wise /Union Territory wise contribution to AAUM of category of schemes as on 31.07.2018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</si>
</sst>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_);\(0.00\)"/>
    <numFmt numFmtId="181" formatCode="[$-409]dddd\,\ mmmm\ dd\,\ yyyy"/>
    <numFmt numFmtId="182" formatCode="_(* #,##0.000_);_(* \(#,##0.000\);_(* &quot;-&quot;??_);_(@_)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  <numFmt numFmtId="189" formatCode="_ * #,##0.0_ ;_ * \-#,##0.0_ ;_ * &quot;-&quot;??_ ;_ @_ "/>
    <numFmt numFmtId="190" formatCode="0.0"/>
  </numFmts>
  <fonts count="45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0" fillId="0" borderId="14" xfId="0" applyBorder="1" applyAlignment="1">
      <alignment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4" fillId="0" borderId="17" xfId="56" applyNumberFormat="1" applyFont="1" applyFill="1" applyBorder="1">
      <alignment/>
      <protection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9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171" fontId="0" fillId="0" borderId="17" xfId="42" applyFont="1" applyBorder="1" applyAlignment="1">
      <alignment horizontal="center"/>
    </xf>
    <xf numFmtId="171" fontId="0" fillId="0" borderId="17" xfId="42" applyFont="1" applyFill="1" applyBorder="1" applyAlignment="1">
      <alignment horizontal="center"/>
    </xf>
    <xf numFmtId="171" fontId="0" fillId="0" borderId="10" xfId="42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171" fontId="0" fillId="0" borderId="14" xfId="42" applyFont="1" applyBorder="1" applyAlignment="1">
      <alignment horizontal="center"/>
    </xf>
    <xf numFmtId="171" fontId="1" fillId="0" borderId="14" xfId="42" applyFont="1" applyBorder="1" applyAlignment="1">
      <alignment/>
    </xf>
    <xf numFmtId="171" fontId="1" fillId="33" borderId="11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0" fillId="0" borderId="10" xfId="42" applyFont="1" applyFill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5" xfId="42" applyFont="1" applyBorder="1" applyAlignment="1">
      <alignment horizontal="center"/>
    </xf>
    <xf numFmtId="171" fontId="0" fillId="0" borderId="20" xfId="42" applyFont="1" applyBorder="1" applyAlignment="1">
      <alignment horizontal="center"/>
    </xf>
    <xf numFmtId="171" fontId="0" fillId="0" borderId="11" xfId="42" applyFont="1" applyBorder="1" applyAlignment="1">
      <alignment/>
    </xf>
    <xf numFmtId="171" fontId="0" fillId="0" borderId="10" xfId="42" applyFont="1" applyFill="1" applyBorder="1" applyAlignment="1">
      <alignment/>
    </xf>
    <xf numFmtId="171" fontId="0" fillId="0" borderId="10" xfId="42" applyFont="1" applyBorder="1" applyAlignment="1">
      <alignment/>
    </xf>
    <xf numFmtId="171" fontId="0" fillId="0" borderId="12" xfId="42" applyFont="1" applyBorder="1" applyAlignment="1">
      <alignment/>
    </xf>
    <xf numFmtId="171" fontId="1" fillId="0" borderId="13" xfId="42" applyFont="1" applyBorder="1" applyAlignment="1">
      <alignment/>
    </xf>
    <xf numFmtId="171" fontId="0" fillId="33" borderId="11" xfId="42" applyFont="1" applyFill="1" applyBorder="1" applyAlignment="1">
      <alignment/>
    </xf>
    <xf numFmtId="171" fontId="0" fillId="33" borderId="10" xfId="42" applyFont="1" applyFill="1" applyBorder="1" applyAlignment="1">
      <alignment/>
    </xf>
    <xf numFmtId="171" fontId="0" fillId="33" borderId="12" xfId="42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4" borderId="11" xfId="42" applyFont="1" applyFill="1" applyBorder="1" applyAlignment="1">
      <alignment/>
    </xf>
    <xf numFmtId="171" fontId="0" fillId="0" borderId="17" xfId="42" applyFont="1" applyBorder="1" applyAlignment="1">
      <alignment horizontal="center"/>
    </xf>
    <xf numFmtId="171" fontId="0" fillId="0" borderId="17" xfId="42" applyFont="1" applyFill="1" applyBorder="1" applyAlignment="1">
      <alignment horizontal="center"/>
    </xf>
    <xf numFmtId="171" fontId="1" fillId="33" borderId="12" xfId="42" applyFont="1" applyFill="1" applyBorder="1" applyAlignment="1">
      <alignment/>
    </xf>
    <xf numFmtId="171" fontId="1" fillId="33" borderId="10" xfId="42" applyFont="1" applyFill="1" applyBorder="1" applyAlignment="1">
      <alignment/>
    </xf>
    <xf numFmtId="171" fontId="1" fillId="33" borderId="10" xfId="42" applyFont="1" applyFill="1" applyBorder="1" applyAlignment="1">
      <alignment/>
    </xf>
    <xf numFmtId="171" fontId="9" fillId="0" borderId="10" xfId="42" applyFont="1" applyBorder="1" applyAlignment="1">
      <alignment horizontal="right"/>
    </xf>
    <xf numFmtId="171" fontId="0" fillId="0" borderId="11" xfId="42" applyFont="1" applyBorder="1" applyAlignment="1">
      <alignment horizontal="center"/>
    </xf>
    <xf numFmtId="171" fontId="1" fillId="34" borderId="10" xfId="42" applyFont="1" applyFill="1" applyBorder="1" applyAlignment="1">
      <alignment/>
    </xf>
    <xf numFmtId="171" fontId="1" fillId="34" borderId="12" xfId="42" applyFont="1" applyFill="1" applyBorder="1" applyAlignment="1">
      <alignment/>
    </xf>
    <xf numFmtId="171" fontId="1" fillId="33" borderId="17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0" xfId="42" applyFont="1" applyFill="1" applyBorder="1" applyAlignment="1">
      <alignment horizontal="center"/>
    </xf>
    <xf numFmtId="171" fontId="1" fillId="33" borderId="11" xfId="42" applyFont="1" applyFill="1" applyBorder="1" applyAlignment="1">
      <alignment/>
    </xf>
    <xf numFmtId="171" fontId="0" fillId="34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/>
    </xf>
    <xf numFmtId="171" fontId="1" fillId="33" borderId="11" xfId="42" applyFont="1" applyFill="1" applyBorder="1" applyAlignment="1">
      <alignment/>
    </xf>
    <xf numFmtId="171" fontId="1" fillId="33" borderId="12" xfId="42" applyFont="1" applyFill="1" applyBorder="1" applyAlignment="1">
      <alignment/>
    </xf>
    <xf numFmtId="0" fontId="1" fillId="33" borderId="17" xfId="0" applyFont="1" applyFill="1" applyBorder="1" applyAlignment="1">
      <alignment horizontal="right" wrapText="1"/>
    </xf>
    <xf numFmtId="171" fontId="1" fillId="33" borderId="20" xfId="42" applyFont="1" applyFill="1" applyBorder="1" applyAlignment="1">
      <alignment/>
    </xf>
    <xf numFmtId="171" fontId="1" fillId="33" borderId="20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171" fontId="1" fillId="0" borderId="10" xfId="42" applyFont="1" applyBorder="1" applyAlignment="1">
      <alignment/>
    </xf>
    <xf numFmtId="180" fontId="1" fillId="33" borderId="21" xfId="42" applyNumberFormat="1" applyFont="1" applyFill="1" applyBorder="1" applyAlignment="1">
      <alignment/>
    </xf>
    <xf numFmtId="180" fontId="1" fillId="33" borderId="22" xfId="42" applyNumberFormat="1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171" fontId="1" fillId="33" borderId="15" xfId="42" applyNumberFormat="1" applyFont="1" applyFill="1" applyBorder="1" applyAlignment="1">
      <alignment/>
    </xf>
    <xf numFmtId="171" fontId="0" fillId="0" borderId="14" xfId="42" applyNumberFormat="1" applyFont="1" applyBorder="1" applyAlignment="1">
      <alignment/>
    </xf>
    <xf numFmtId="171" fontId="1" fillId="33" borderId="11" xfId="42" applyNumberFormat="1" applyFont="1" applyFill="1" applyBorder="1" applyAlignment="1">
      <alignment/>
    </xf>
    <xf numFmtId="171" fontId="1" fillId="0" borderId="13" xfId="42" applyNumberFormat="1" applyFont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9" fillId="0" borderId="0" xfId="42" applyFont="1" applyFill="1" applyBorder="1" applyAlignment="1">
      <alignment horizontal="right"/>
    </xf>
    <xf numFmtId="0" fontId="0" fillId="0" borderId="23" xfId="0" applyBorder="1" applyAlignment="1">
      <alignment/>
    </xf>
    <xf numFmtId="171" fontId="1" fillId="33" borderId="14" xfId="42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right"/>
    </xf>
    <xf numFmtId="2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1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4" xfId="0" applyBorder="1" applyAlignment="1">
      <alignment horizontal="left" wrapText="1"/>
    </xf>
    <xf numFmtId="2" fontId="6" fillId="0" borderId="24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29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 vertical="top" wrapText="1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/>
      <protection/>
    </xf>
    <xf numFmtId="2" fontId="6" fillId="0" borderId="31" xfId="56" applyNumberFormat="1" applyFont="1" applyFill="1" applyBorder="1" applyAlignment="1">
      <alignment horizontal="center"/>
      <protection/>
    </xf>
    <xf numFmtId="2" fontId="6" fillId="0" borderId="32" xfId="56" applyNumberFormat="1" applyFont="1" applyFill="1" applyBorder="1" applyAlignment="1">
      <alignment horizontal="center"/>
      <protection/>
    </xf>
    <xf numFmtId="171" fontId="0" fillId="0" borderId="16" xfId="42" applyFont="1" applyBorder="1" applyAlignment="1">
      <alignment horizontal="center"/>
    </xf>
    <xf numFmtId="171" fontId="0" fillId="0" borderId="17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49" fontId="44" fillId="0" borderId="26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2" fillId="0" borderId="30" xfId="56" applyNumberFormat="1" applyFont="1" applyFill="1" applyBorder="1" applyAlignment="1">
      <alignment horizontal="center" vertical="top" wrapText="1"/>
      <protection/>
    </xf>
    <xf numFmtId="2" fontId="2" fillId="0" borderId="31" xfId="56" applyNumberFormat="1" applyFont="1" applyFill="1" applyBorder="1" applyAlignment="1">
      <alignment horizontal="center" vertical="top" wrapText="1"/>
      <protection/>
    </xf>
    <xf numFmtId="2" fontId="2" fillId="0" borderId="32" xfId="56" applyNumberFormat="1" applyFont="1" applyFill="1" applyBorder="1" applyAlignment="1">
      <alignment horizontal="center" vertical="top" wrapText="1"/>
      <protection/>
    </xf>
    <xf numFmtId="3" fontId="6" fillId="0" borderId="33" xfId="56" applyNumberFormat="1" applyFont="1" applyFill="1" applyBorder="1" applyAlignment="1">
      <alignment vertical="center" wrapText="1"/>
      <protection/>
    </xf>
    <xf numFmtId="3" fontId="6" fillId="0" borderId="34" xfId="56" applyNumberFormat="1" applyFont="1" applyFill="1" applyBorder="1" applyAlignment="1">
      <alignment vertical="center" wrapText="1"/>
      <protection/>
    </xf>
    <xf numFmtId="3" fontId="6" fillId="0" borderId="35" xfId="56" applyNumberFormat="1" applyFont="1" applyFill="1" applyBorder="1" applyAlignment="1">
      <alignment vertical="center" wrapText="1"/>
      <protection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71" fontId="0" fillId="0" borderId="36" xfId="42" applyFont="1" applyBorder="1" applyAlignment="1">
      <alignment horizontal="center"/>
    </xf>
    <xf numFmtId="171" fontId="0" fillId="0" borderId="37" xfId="42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49" fontId="44" fillId="0" borderId="38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171" fontId="0" fillId="0" borderId="20" xfId="42" applyFont="1" applyBorder="1" applyAlignment="1">
      <alignment horizontal="center"/>
    </xf>
    <xf numFmtId="171" fontId="0" fillId="0" borderId="15" xfId="42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27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B8" sqref="B8"/>
    </sheetView>
  </sheetViews>
  <sheetFormatPr defaultColWidth="9.140625" defaultRowHeight="12.75"/>
  <cols>
    <col min="1" max="1" width="8.57421875" style="2" bestFit="1" customWidth="1"/>
    <col min="2" max="2" width="47.8515625" style="2" customWidth="1"/>
    <col min="3" max="3" width="5.28125" style="2" bestFit="1" customWidth="1"/>
    <col min="4" max="4" width="9.57421875" style="35" customWidth="1"/>
    <col min="5" max="7" width="5.28125" style="2" bestFit="1" customWidth="1"/>
    <col min="8" max="8" width="9.57421875" style="2" customWidth="1"/>
    <col min="9" max="9" width="10.57421875" style="2" customWidth="1"/>
    <col min="10" max="10" width="9.57421875" style="2" bestFit="1" customWidth="1"/>
    <col min="11" max="11" width="7.00390625" style="2" bestFit="1" customWidth="1"/>
    <col min="12" max="12" width="9.57421875" style="2" customWidth="1"/>
    <col min="13" max="13" width="5.28125" style="2" bestFit="1" customWidth="1"/>
    <col min="14" max="14" width="5.28125" style="35" bestFit="1" customWidth="1"/>
    <col min="15" max="17" width="5.28125" style="2" bestFit="1" customWidth="1"/>
    <col min="18" max="19" width="8.00390625" style="2" customWidth="1"/>
    <col min="20" max="20" width="7.00390625" style="2" customWidth="1"/>
    <col min="21" max="21" width="5.28125" style="2" bestFit="1" customWidth="1"/>
    <col min="22" max="22" width="8.00390625" style="2" customWidth="1"/>
    <col min="23" max="27" width="5.28125" style="2" bestFit="1" customWidth="1"/>
    <col min="28" max="28" width="6.00390625" style="2" customWidth="1"/>
    <col min="29" max="29" width="8.00390625" style="2" customWidth="1"/>
    <col min="30" max="31" width="5.28125" style="2" bestFit="1" customWidth="1"/>
    <col min="32" max="32" width="6.00390625" style="2" customWidth="1"/>
    <col min="33" max="37" width="5.28125" style="2" bestFit="1" customWidth="1"/>
    <col min="38" max="38" width="6.00390625" style="2" customWidth="1"/>
    <col min="39" max="41" width="5.28125" style="2" bestFit="1" customWidth="1"/>
    <col min="42" max="42" width="6.00390625" style="2" bestFit="1" customWidth="1"/>
    <col min="43" max="43" width="5.28125" style="2" bestFit="1" customWidth="1"/>
    <col min="44" max="44" width="7.00390625" style="35" customWidth="1"/>
    <col min="45" max="47" width="5.28125" style="2" bestFit="1" customWidth="1"/>
    <col min="48" max="49" width="10.57421875" style="2" customWidth="1"/>
    <col min="50" max="50" width="8.00390625" style="2" customWidth="1"/>
    <col min="51" max="51" width="5.8515625" style="2" customWidth="1"/>
    <col min="52" max="52" width="10.57421875" style="2" customWidth="1"/>
    <col min="53" max="53" width="5.28125" style="2" bestFit="1" customWidth="1"/>
    <col min="54" max="54" width="5.28125" style="35" bestFit="1" customWidth="1"/>
    <col min="55" max="57" width="5.28125" style="2" bestFit="1" customWidth="1"/>
    <col min="58" max="58" width="9.57421875" style="2" customWidth="1"/>
    <col min="59" max="59" width="8.00390625" style="35" customWidth="1"/>
    <col min="60" max="60" width="7.00390625" style="2" customWidth="1"/>
    <col min="61" max="61" width="5.28125" style="2" bestFit="1" customWidth="1"/>
    <col min="62" max="62" width="9.57421875" style="2" bestFit="1" customWidth="1"/>
    <col min="63" max="63" width="10.57421875" style="31" customWidth="1"/>
    <col min="64" max="64" width="10.57421875" style="2" bestFit="1" customWidth="1"/>
    <col min="65" max="65" width="10.28125" style="2" bestFit="1" customWidth="1"/>
    <col min="66" max="16384" width="9.140625" style="2" customWidth="1"/>
  </cols>
  <sheetData>
    <row r="1" spans="1:255" s="1" customFormat="1" ht="19.5" thickBot="1">
      <c r="A1" s="150" t="s">
        <v>66</v>
      </c>
      <c r="B1" s="131" t="s">
        <v>28</v>
      </c>
      <c r="C1" s="136" t="s">
        <v>175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8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6" customFormat="1" ht="18.75" customHeight="1" thickBot="1">
      <c r="A2" s="151"/>
      <c r="B2" s="132"/>
      <c r="C2" s="122" t="s">
        <v>27</v>
      </c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4"/>
      <c r="W2" s="122" t="s">
        <v>25</v>
      </c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4"/>
      <c r="AQ2" s="122" t="s">
        <v>26</v>
      </c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4"/>
      <c r="BK2" s="139" t="s">
        <v>23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7" customFormat="1" ht="18.75" thickBot="1">
      <c r="A3" s="151"/>
      <c r="B3" s="132"/>
      <c r="C3" s="125" t="s">
        <v>139</v>
      </c>
      <c r="D3" s="126"/>
      <c r="E3" s="126"/>
      <c r="F3" s="126"/>
      <c r="G3" s="126"/>
      <c r="H3" s="126"/>
      <c r="I3" s="126"/>
      <c r="J3" s="126"/>
      <c r="K3" s="126"/>
      <c r="L3" s="127"/>
      <c r="M3" s="125" t="s">
        <v>140</v>
      </c>
      <c r="N3" s="126"/>
      <c r="O3" s="126"/>
      <c r="P3" s="126"/>
      <c r="Q3" s="126"/>
      <c r="R3" s="126"/>
      <c r="S3" s="126"/>
      <c r="T3" s="126"/>
      <c r="U3" s="126"/>
      <c r="V3" s="127"/>
      <c r="W3" s="125" t="s">
        <v>139</v>
      </c>
      <c r="X3" s="126"/>
      <c r="Y3" s="126"/>
      <c r="Z3" s="126"/>
      <c r="AA3" s="126"/>
      <c r="AB3" s="126"/>
      <c r="AC3" s="126"/>
      <c r="AD3" s="126"/>
      <c r="AE3" s="126"/>
      <c r="AF3" s="127"/>
      <c r="AG3" s="125" t="s">
        <v>140</v>
      </c>
      <c r="AH3" s="126"/>
      <c r="AI3" s="126"/>
      <c r="AJ3" s="126"/>
      <c r="AK3" s="126"/>
      <c r="AL3" s="126"/>
      <c r="AM3" s="126"/>
      <c r="AN3" s="126"/>
      <c r="AO3" s="126"/>
      <c r="AP3" s="127"/>
      <c r="AQ3" s="125" t="s">
        <v>139</v>
      </c>
      <c r="AR3" s="126"/>
      <c r="AS3" s="126"/>
      <c r="AT3" s="126"/>
      <c r="AU3" s="126"/>
      <c r="AV3" s="126"/>
      <c r="AW3" s="126"/>
      <c r="AX3" s="126"/>
      <c r="AY3" s="126"/>
      <c r="AZ3" s="127"/>
      <c r="BA3" s="125" t="s">
        <v>140</v>
      </c>
      <c r="BB3" s="126"/>
      <c r="BC3" s="126"/>
      <c r="BD3" s="126"/>
      <c r="BE3" s="126"/>
      <c r="BF3" s="126"/>
      <c r="BG3" s="126"/>
      <c r="BH3" s="126"/>
      <c r="BI3" s="126"/>
      <c r="BJ3" s="127"/>
      <c r="BK3" s="140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s="7" customFormat="1" ht="18">
      <c r="A4" s="151"/>
      <c r="B4" s="132"/>
      <c r="C4" s="116" t="s">
        <v>29</v>
      </c>
      <c r="D4" s="117"/>
      <c r="E4" s="117"/>
      <c r="F4" s="117"/>
      <c r="G4" s="118"/>
      <c r="H4" s="119" t="s">
        <v>30</v>
      </c>
      <c r="I4" s="120"/>
      <c r="J4" s="120"/>
      <c r="K4" s="120"/>
      <c r="L4" s="121"/>
      <c r="M4" s="116" t="s">
        <v>29</v>
      </c>
      <c r="N4" s="117"/>
      <c r="O4" s="117"/>
      <c r="P4" s="117"/>
      <c r="Q4" s="118"/>
      <c r="R4" s="119" t="s">
        <v>30</v>
      </c>
      <c r="S4" s="120"/>
      <c r="T4" s="120"/>
      <c r="U4" s="120"/>
      <c r="V4" s="121"/>
      <c r="W4" s="116" t="s">
        <v>29</v>
      </c>
      <c r="X4" s="117"/>
      <c r="Y4" s="117"/>
      <c r="Z4" s="117"/>
      <c r="AA4" s="118"/>
      <c r="AB4" s="119" t="s">
        <v>30</v>
      </c>
      <c r="AC4" s="120"/>
      <c r="AD4" s="120"/>
      <c r="AE4" s="120"/>
      <c r="AF4" s="121"/>
      <c r="AG4" s="116" t="s">
        <v>29</v>
      </c>
      <c r="AH4" s="117"/>
      <c r="AI4" s="117"/>
      <c r="AJ4" s="117"/>
      <c r="AK4" s="118"/>
      <c r="AL4" s="119" t="s">
        <v>30</v>
      </c>
      <c r="AM4" s="120"/>
      <c r="AN4" s="120"/>
      <c r="AO4" s="120"/>
      <c r="AP4" s="121"/>
      <c r="AQ4" s="116" t="s">
        <v>29</v>
      </c>
      <c r="AR4" s="117"/>
      <c r="AS4" s="117"/>
      <c r="AT4" s="117"/>
      <c r="AU4" s="118"/>
      <c r="AV4" s="119" t="s">
        <v>30</v>
      </c>
      <c r="AW4" s="120"/>
      <c r="AX4" s="120"/>
      <c r="AY4" s="120"/>
      <c r="AZ4" s="121"/>
      <c r="BA4" s="116" t="s">
        <v>29</v>
      </c>
      <c r="BB4" s="117"/>
      <c r="BC4" s="117"/>
      <c r="BD4" s="117"/>
      <c r="BE4" s="118"/>
      <c r="BF4" s="119" t="s">
        <v>30</v>
      </c>
      <c r="BG4" s="120"/>
      <c r="BH4" s="120"/>
      <c r="BI4" s="120"/>
      <c r="BJ4" s="121"/>
      <c r="BK4" s="140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s="5" customFormat="1" ht="15" customHeight="1">
      <c r="A5" s="151"/>
      <c r="B5" s="132"/>
      <c r="C5" s="9">
        <v>1</v>
      </c>
      <c r="D5" s="8">
        <v>2</v>
      </c>
      <c r="E5" s="8">
        <v>3</v>
      </c>
      <c r="F5" s="8">
        <v>4</v>
      </c>
      <c r="G5" s="10">
        <v>5</v>
      </c>
      <c r="H5" s="9">
        <v>1</v>
      </c>
      <c r="I5" s="8">
        <v>2</v>
      </c>
      <c r="J5" s="8">
        <v>3</v>
      </c>
      <c r="K5" s="8">
        <v>4</v>
      </c>
      <c r="L5" s="10">
        <v>5</v>
      </c>
      <c r="M5" s="9">
        <v>1</v>
      </c>
      <c r="N5" s="8">
        <v>2</v>
      </c>
      <c r="O5" s="8">
        <v>3</v>
      </c>
      <c r="P5" s="8">
        <v>4</v>
      </c>
      <c r="Q5" s="10">
        <v>5</v>
      </c>
      <c r="R5" s="9">
        <v>1</v>
      </c>
      <c r="S5" s="8">
        <v>2</v>
      </c>
      <c r="T5" s="8">
        <v>3</v>
      </c>
      <c r="U5" s="8">
        <v>4</v>
      </c>
      <c r="V5" s="10">
        <v>5</v>
      </c>
      <c r="W5" s="9">
        <v>1</v>
      </c>
      <c r="X5" s="8">
        <v>2</v>
      </c>
      <c r="Y5" s="8">
        <v>3</v>
      </c>
      <c r="Z5" s="8">
        <v>4</v>
      </c>
      <c r="AA5" s="10">
        <v>5</v>
      </c>
      <c r="AB5" s="9">
        <v>1</v>
      </c>
      <c r="AC5" s="8">
        <v>2</v>
      </c>
      <c r="AD5" s="8">
        <v>3</v>
      </c>
      <c r="AE5" s="8">
        <v>4</v>
      </c>
      <c r="AF5" s="10">
        <v>5</v>
      </c>
      <c r="AG5" s="9">
        <v>1</v>
      </c>
      <c r="AH5" s="8">
        <v>2</v>
      </c>
      <c r="AI5" s="8">
        <v>3</v>
      </c>
      <c r="AJ5" s="8">
        <v>4</v>
      </c>
      <c r="AK5" s="10">
        <v>5</v>
      </c>
      <c r="AL5" s="9">
        <v>1</v>
      </c>
      <c r="AM5" s="8">
        <v>2</v>
      </c>
      <c r="AN5" s="8">
        <v>3</v>
      </c>
      <c r="AO5" s="8">
        <v>4</v>
      </c>
      <c r="AP5" s="10">
        <v>5</v>
      </c>
      <c r="AQ5" s="9">
        <v>1</v>
      </c>
      <c r="AR5" s="8">
        <v>2</v>
      </c>
      <c r="AS5" s="8">
        <v>3</v>
      </c>
      <c r="AT5" s="8">
        <v>4</v>
      </c>
      <c r="AU5" s="10">
        <v>5</v>
      </c>
      <c r="AV5" s="9">
        <v>1</v>
      </c>
      <c r="AW5" s="8">
        <v>2</v>
      </c>
      <c r="AX5" s="8">
        <v>3</v>
      </c>
      <c r="AY5" s="8">
        <v>4</v>
      </c>
      <c r="AZ5" s="10">
        <v>5</v>
      </c>
      <c r="BA5" s="9">
        <v>1</v>
      </c>
      <c r="BB5" s="8">
        <v>2</v>
      </c>
      <c r="BC5" s="8">
        <v>3</v>
      </c>
      <c r="BD5" s="8">
        <v>4</v>
      </c>
      <c r="BE5" s="10">
        <v>5</v>
      </c>
      <c r="BF5" s="9">
        <v>1</v>
      </c>
      <c r="BG5" s="8">
        <v>2</v>
      </c>
      <c r="BH5" s="8">
        <v>3</v>
      </c>
      <c r="BI5" s="8">
        <v>4</v>
      </c>
      <c r="BJ5" s="10">
        <v>5</v>
      </c>
      <c r="BK5" s="14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63" ht="12.75">
      <c r="A6" s="11" t="s">
        <v>0</v>
      </c>
      <c r="B6" s="17" t="s">
        <v>6</v>
      </c>
      <c r="C6" s="133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5"/>
    </row>
    <row r="7" spans="1:63" ht="12.75">
      <c r="A7" s="11" t="s">
        <v>67</v>
      </c>
      <c r="B7" s="18" t="s">
        <v>12</v>
      </c>
      <c r="C7" s="133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5"/>
    </row>
    <row r="8" spans="1:63" ht="12.75">
      <c r="A8" s="11"/>
      <c r="B8" s="47" t="s">
        <v>89</v>
      </c>
      <c r="C8" s="45">
        <v>0</v>
      </c>
      <c r="D8" s="53">
        <v>1455.627291047</v>
      </c>
      <c r="E8" s="45">
        <v>0</v>
      </c>
      <c r="F8" s="45">
        <v>0</v>
      </c>
      <c r="G8" s="45">
        <v>0</v>
      </c>
      <c r="H8" s="45">
        <v>78.37856650799999</v>
      </c>
      <c r="I8" s="45">
        <v>11853.85877209029</v>
      </c>
      <c r="J8" s="45">
        <v>3416.6915596609997</v>
      </c>
      <c r="K8" s="45">
        <v>0</v>
      </c>
      <c r="L8" s="45">
        <v>803.25318736</v>
      </c>
      <c r="M8" s="45">
        <v>0</v>
      </c>
      <c r="N8" s="53">
        <v>0</v>
      </c>
      <c r="O8" s="45">
        <v>0</v>
      </c>
      <c r="P8" s="45">
        <v>0</v>
      </c>
      <c r="Q8" s="45">
        <v>0</v>
      </c>
      <c r="R8" s="45">
        <v>24.603466004</v>
      </c>
      <c r="S8" s="45">
        <v>104.91806666400001</v>
      </c>
      <c r="T8" s="45">
        <v>68.97722299000002</v>
      </c>
      <c r="U8" s="45">
        <v>0</v>
      </c>
      <c r="V8" s="45">
        <v>27.266327674000003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0.07215031899999999</v>
      </c>
      <c r="AC8" s="45">
        <v>150.457549682</v>
      </c>
      <c r="AD8" s="45">
        <v>0</v>
      </c>
      <c r="AE8" s="45">
        <v>0</v>
      </c>
      <c r="AF8" s="45">
        <v>0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0.052901582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53">
        <v>0</v>
      </c>
      <c r="AS8" s="45">
        <v>0</v>
      </c>
      <c r="AT8" s="45">
        <v>0</v>
      </c>
      <c r="AU8" s="45">
        <v>0</v>
      </c>
      <c r="AV8" s="45">
        <v>77.281313099</v>
      </c>
      <c r="AW8" s="45">
        <v>4896.081912901001</v>
      </c>
      <c r="AX8" s="45">
        <v>366.913326751</v>
      </c>
      <c r="AY8" s="45">
        <v>0</v>
      </c>
      <c r="AZ8" s="45">
        <v>569.110336385</v>
      </c>
      <c r="BA8" s="45">
        <v>0</v>
      </c>
      <c r="BB8" s="53">
        <v>0</v>
      </c>
      <c r="BC8" s="45">
        <v>0</v>
      </c>
      <c r="BD8" s="45">
        <v>0</v>
      </c>
      <c r="BE8" s="45">
        <v>0</v>
      </c>
      <c r="BF8" s="45">
        <v>22.045284791</v>
      </c>
      <c r="BG8" s="53">
        <v>30.179326731</v>
      </c>
      <c r="BH8" s="45">
        <v>3.976823989</v>
      </c>
      <c r="BI8" s="45">
        <v>0</v>
      </c>
      <c r="BJ8" s="45">
        <v>52.570476856</v>
      </c>
      <c r="BK8" s="91">
        <f>SUM(C8:BJ8)</f>
        <v>24002.315863084285</v>
      </c>
    </row>
    <row r="9" spans="1:63" ht="12.75">
      <c r="A9" s="11"/>
      <c r="B9" s="47" t="s">
        <v>109</v>
      </c>
      <c r="C9" s="45">
        <v>0</v>
      </c>
      <c r="D9" s="53">
        <v>13.336141029</v>
      </c>
      <c r="E9" s="45">
        <v>0</v>
      </c>
      <c r="F9" s="45">
        <v>0</v>
      </c>
      <c r="G9" s="54">
        <v>0</v>
      </c>
      <c r="H9" s="55">
        <v>14.720958671</v>
      </c>
      <c r="I9" s="45">
        <v>76.961830717</v>
      </c>
      <c r="J9" s="45">
        <v>7.889100364</v>
      </c>
      <c r="K9" s="56">
        <v>0</v>
      </c>
      <c r="L9" s="54">
        <v>13.426876346000002</v>
      </c>
      <c r="M9" s="55">
        <v>0</v>
      </c>
      <c r="N9" s="53">
        <v>0</v>
      </c>
      <c r="O9" s="45">
        <v>0</v>
      </c>
      <c r="P9" s="56">
        <v>0</v>
      </c>
      <c r="Q9" s="54">
        <v>0</v>
      </c>
      <c r="R9" s="55">
        <v>3.1468267249999995</v>
      </c>
      <c r="S9" s="45">
        <v>0.024804345999999998</v>
      </c>
      <c r="T9" s="45">
        <v>1.8414479039999998</v>
      </c>
      <c r="U9" s="45">
        <v>0</v>
      </c>
      <c r="V9" s="54">
        <v>1.1104345660000001</v>
      </c>
      <c r="W9" s="55">
        <v>0</v>
      </c>
      <c r="X9" s="45">
        <v>0</v>
      </c>
      <c r="Y9" s="45">
        <v>0</v>
      </c>
      <c r="Z9" s="56">
        <v>0</v>
      </c>
      <c r="AA9" s="54">
        <v>0</v>
      </c>
      <c r="AB9" s="55">
        <v>0</v>
      </c>
      <c r="AC9" s="45">
        <v>0</v>
      </c>
      <c r="AD9" s="45">
        <v>0</v>
      </c>
      <c r="AE9" s="45">
        <v>0</v>
      </c>
      <c r="AF9" s="54">
        <v>0</v>
      </c>
      <c r="AG9" s="55">
        <v>0</v>
      </c>
      <c r="AH9" s="45">
        <v>0</v>
      </c>
      <c r="AI9" s="45">
        <v>0</v>
      </c>
      <c r="AJ9" s="45">
        <v>0</v>
      </c>
      <c r="AK9" s="54">
        <v>0</v>
      </c>
      <c r="AL9" s="55">
        <v>0</v>
      </c>
      <c r="AM9" s="45">
        <v>0</v>
      </c>
      <c r="AN9" s="45">
        <v>0</v>
      </c>
      <c r="AO9" s="56">
        <v>0</v>
      </c>
      <c r="AP9" s="54">
        <v>0</v>
      </c>
      <c r="AQ9" s="55">
        <v>0</v>
      </c>
      <c r="AR9" s="53">
        <v>0</v>
      </c>
      <c r="AS9" s="45">
        <v>0</v>
      </c>
      <c r="AT9" s="56">
        <v>0</v>
      </c>
      <c r="AU9" s="54">
        <v>0</v>
      </c>
      <c r="AV9" s="55">
        <v>2.282248056</v>
      </c>
      <c r="AW9" s="45">
        <v>49.21503369999999</v>
      </c>
      <c r="AX9" s="45">
        <v>0</v>
      </c>
      <c r="AY9" s="56">
        <v>0</v>
      </c>
      <c r="AZ9" s="54">
        <v>4.500033297000001</v>
      </c>
      <c r="BA9" s="55">
        <v>0</v>
      </c>
      <c r="BB9" s="53">
        <v>0</v>
      </c>
      <c r="BC9" s="45">
        <v>0</v>
      </c>
      <c r="BD9" s="56">
        <v>0</v>
      </c>
      <c r="BE9" s="54">
        <v>0</v>
      </c>
      <c r="BF9" s="55">
        <v>0.439001049</v>
      </c>
      <c r="BG9" s="53">
        <v>1.115961716</v>
      </c>
      <c r="BH9" s="45">
        <v>0.41972404</v>
      </c>
      <c r="BI9" s="45">
        <v>0</v>
      </c>
      <c r="BJ9" s="45">
        <v>0.690594841</v>
      </c>
      <c r="BK9" s="91">
        <f>SUM(C9:BJ9)</f>
        <v>191.121017367</v>
      </c>
    </row>
    <row r="10" spans="1:65" ht="12.75">
      <c r="A10" s="36"/>
      <c r="B10" s="37" t="s">
        <v>76</v>
      </c>
      <c r="C10" s="92">
        <f>SUM(C8:C9)</f>
        <v>0</v>
      </c>
      <c r="D10" s="92">
        <f aca="true" t="shared" si="0" ref="D10:BJ10">SUM(D8:D9)</f>
        <v>1468.963432076</v>
      </c>
      <c r="E10" s="92">
        <f t="shared" si="0"/>
        <v>0</v>
      </c>
      <c r="F10" s="92">
        <f t="shared" si="0"/>
        <v>0</v>
      </c>
      <c r="G10" s="92">
        <f t="shared" si="0"/>
        <v>0</v>
      </c>
      <c r="H10" s="92">
        <f t="shared" si="0"/>
        <v>93.099525179</v>
      </c>
      <c r="I10" s="92">
        <f t="shared" si="0"/>
        <v>11930.820602807291</v>
      </c>
      <c r="J10" s="92">
        <f t="shared" si="0"/>
        <v>3424.580660025</v>
      </c>
      <c r="K10" s="92">
        <f t="shared" si="0"/>
        <v>0</v>
      </c>
      <c r="L10" s="92">
        <f t="shared" si="0"/>
        <v>816.6800637059999</v>
      </c>
      <c r="M10" s="92">
        <f t="shared" si="0"/>
        <v>0</v>
      </c>
      <c r="N10" s="92">
        <f t="shared" si="0"/>
        <v>0</v>
      </c>
      <c r="O10" s="92">
        <f t="shared" si="0"/>
        <v>0</v>
      </c>
      <c r="P10" s="92">
        <f t="shared" si="0"/>
        <v>0</v>
      </c>
      <c r="Q10" s="92">
        <f t="shared" si="0"/>
        <v>0</v>
      </c>
      <c r="R10" s="92">
        <f t="shared" si="0"/>
        <v>27.750292729</v>
      </c>
      <c r="S10" s="92">
        <f t="shared" si="0"/>
        <v>104.94287101</v>
      </c>
      <c r="T10" s="92">
        <f t="shared" si="0"/>
        <v>70.81867089400002</v>
      </c>
      <c r="U10" s="92">
        <f t="shared" si="0"/>
        <v>0</v>
      </c>
      <c r="V10" s="92">
        <f t="shared" si="0"/>
        <v>28.37676224</v>
      </c>
      <c r="W10" s="92">
        <f t="shared" si="0"/>
        <v>0</v>
      </c>
      <c r="X10" s="92">
        <f t="shared" si="0"/>
        <v>0</v>
      </c>
      <c r="Y10" s="92">
        <f t="shared" si="0"/>
        <v>0</v>
      </c>
      <c r="Z10" s="92">
        <f t="shared" si="0"/>
        <v>0</v>
      </c>
      <c r="AA10" s="92">
        <f t="shared" si="0"/>
        <v>0</v>
      </c>
      <c r="AB10" s="92">
        <f t="shared" si="0"/>
        <v>0.07215031899999999</v>
      </c>
      <c r="AC10" s="92">
        <f t="shared" si="0"/>
        <v>150.457549682</v>
      </c>
      <c r="AD10" s="92">
        <f t="shared" si="0"/>
        <v>0</v>
      </c>
      <c r="AE10" s="92">
        <f t="shared" si="0"/>
        <v>0</v>
      </c>
      <c r="AF10" s="92">
        <f t="shared" si="0"/>
        <v>0</v>
      </c>
      <c r="AG10" s="92">
        <f t="shared" si="0"/>
        <v>0</v>
      </c>
      <c r="AH10" s="92">
        <f t="shared" si="0"/>
        <v>0</v>
      </c>
      <c r="AI10" s="92">
        <f t="shared" si="0"/>
        <v>0</v>
      </c>
      <c r="AJ10" s="92">
        <f t="shared" si="0"/>
        <v>0</v>
      </c>
      <c r="AK10" s="92">
        <f t="shared" si="0"/>
        <v>0</v>
      </c>
      <c r="AL10" s="92">
        <f t="shared" si="0"/>
        <v>0.052901582</v>
      </c>
      <c r="AM10" s="92">
        <f t="shared" si="0"/>
        <v>0</v>
      </c>
      <c r="AN10" s="92">
        <f t="shared" si="0"/>
        <v>0</v>
      </c>
      <c r="AO10" s="92">
        <f t="shared" si="0"/>
        <v>0</v>
      </c>
      <c r="AP10" s="92">
        <f t="shared" si="0"/>
        <v>0</v>
      </c>
      <c r="AQ10" s="92">
        <f t="shared" si="0"/>
        <v>0</v>
      </c>
      <c r="AR10" s="92">
        <f t="shared" si="0"/>
        <v>0</v>
      </c>
      <c r="AS10" s="92">
        <f t="shared" si="0"/>
        <v>0</v>
      </c>
      <c r="AT10" s="92">
        <f t="shared" si="0"/>
        <v>0</v>
      </c>
      <c r="AU10" s="92">
        <f t="shared" si="0"/>
        <v>0</v>
      </c>
      <c r="AV10" s="92">
        <f t="shared" si="0"/>
        <v>79.563561155</v>
      </c>
      <c r="AW10" s="92">
        <f t="shared" si="0"/>
        <v>4945.296946601001</v>
      </c>
      <c r="AX10" s="92">
        <f t="shared" si="0"/>
        <v>366.913326751</v>
      </c>
      <c r="AY10" s="92">
        <f t="shared" si="0"/>
        <v>0</v>
      </c>
      <c r="AZ10" s="92">
        <f t="shared" si="0"/>
        <v>573.6103696819999</v>
      </c>
      <c r="BA10" s="92">
        <f t="shared" si="0"/>
        <v>0</v>
      </c>
      <c r="BB10" s="92">
        <f t="shared" si="0"/>
        <v>0</v>
      </c>
      <c r="BC10" s="92">
        <f t="shared" si="0"/>
        <v>0</v>
      </c>
      <c r="BD10" s="92">
        <f t="shared" si="0"/>
        <v>0</v>
      </c>
      <c r="BE10" s="92">
        <f t="shared" si="0"/>
        <v>0</v>
      </c>
      <c r="BF10" s="92">
        <f t="shared" si="0"/>
        <v>22.484285840000002</v>
      </c>
      <c r="BG10" s="92">
        <f t="shared" si="0"/>
        <v>31.295288447</v>
      </c>
      <c r="BH10" s="92">
        <f t="shared" si="0"/>
        <v>4.396548029</v>
      </c>
      <c r="BI10" s="92">
        <f t="shared" si="0"/>
        <v>0</v>
      </c>
      <c r="BJ10" s="92">
        <f t="shared" si="0"/>
        <v>53.261071697</v>
      </c>
      <c r="BK10" s="92">
        <f>SUM(BK8:BK9)</f>
        <v>24193.436880451285</v>
      </c>
      <c r="BL10" s="27"/>
      <c r="BM10" s="109"/>
    </row>
    <row r="11" spans="1:65" ht="12.75">
      <c r="A11" s="11" t="s">
        <v>68</v>
      </c>
      <c r="B11" s="18" t="s">
        <v>3</v>
      </c>
      <c r="C11" s="128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30"/>
      <c r="BM11" s="109"/>
    </row>
    <row r="12" spans="1:65" ht="12.75">
      <c r="A12" s="11"/>
      <c r="B12" s="46" t="s">
        <v>90</v>
      </c>
      <c r="C12" s="45">
        <v>0</v>
      </c>
      <c r="D12" s="53">
        <v>97.001986371</v>
      </c>
      <c r="E12" s="45">
        <v>0</v>
      </c>
      <c r="F12" s="45">
        <v>0</v>
      </c>
      <c r="G12" s="54">
        <v>0</v>
      </c>
      <c r="H12" s="55">
        <v>1.396209035</v>
      </c>
      <c r="I12" s="45">
        <v>9.326008354999999</v>
      </c>
      <c r="J12" s="45">
        <v>0</v>
      </c>
      <c r="K12" s="56">
        <v>0</v>
      </c>
      <c r="L12" s="54">
        <v>49.850384166</v>
      </c>
      <c r="M12" s="55">
        <v>0</v>
      </c>
      <c r="N12" s="53">
        <v>0</v>
      </c>
      <c r="O12" s="45">
        <v>0</v>
      </c>
      <c r="P12" s="56">
        <v>0</v>
      </c>
      <c r="Q12" s="54">
        <v>0</v>
      </c>
      <c r="R12" s="55">
        <v>0.33917544699999996</v>
      </c>
      <c r="S12" s="45">
        <v>0</v>
      </c>
      <c r="T12" s="45">
        <v>0</v>
      </c>
      <c r="U12" s="45">
        <v>0</v>
      </c>
      <c r="V12" s="54">
        <v>0.145643203</v>
      </c>
      <c r="W12" s="55">
        <v>0</v>
      </c>
      <c r="X12" s="45">
        <v>0</v>
      </c>
      <c r="Y12" s="45">
        <v>0</v>
      </c>
      <c r="Z12" s="56">
        <v>0</v>
      </c>
      <c r="AA12" s="54">
        <v>0</v>
      </c>
      <c r="AB12" s="55">
        <v>0</v>
      </c>
      <c r="AC12" s="45">
        <v>0</v>
      </c>
      <c r="AD12" s="45">
        <v>0</v>
      </c>
      <c r="AE12" s="45">
        <v>0</v>
      </c>
      <c r="AF12" s="54">
        <v>0</v>
      </c>
      <c r="AG12" s="55">
        <v>0</v>
      </c>
      <c r="AH12" s="45">
        <v>0</v>
      </c>
      <c r="AI12" s="45">
        <v>0</v>
      </c>
      <c r="AJ12" s="45">
        <v>0</v>
      </c>
      <c r="AK12" s="54">
        <v>0</v>
      </c>
      <c r="AL12" s="55">
        <v>0</v>
      </c>
      <c r="AM12" s="45">
        <v>0</v>
      </c>
      <c r="AN12" s="45">
        <v>0</v>
      </c>
      <c r="AO12" s="56">
        <v>0</v>
      </c>
      <c r="AP12" s="54">
        <v>0</v>
      </c>
      <c r="AQ12" s="55">
        <v>0</v>
      </c>
      <c r="AR12" s="53">
        <v>0</v>
      </c>
      <c r="AS12" s="45">
        <v>0</v>
      </c>
      <c r="AT12" s="56">
        <v>0</v>
      </c>
      <c r="AU12" s="54">
        <v>0</v>
      </c>
      <c r="AV12" s="55">
        <v>3.1471793120000005</v>
      </c>
      <c r="AW12" s="45">
        <v>10.74912531</v>
      </c>
      <c r="AX12" s="45">
        <v>1.9858445670000002</v>
      </c>
      <c r="AY12" s="56">
        <v>0</v>
      </c>
      <c r="AZ12" s="54">
        <v>29.913936772000003</v>
      </c>
      <c r="BA12" s="55">
        <v>0</v>
      </c>
      <c r="BB12" s="53">
        <v>0</v>
      </c>
      <c r="BC12" s="45">
        <v>0</v>
      </c>
      <c r="BD12" s="56">
        <v>0</v>
      </c>
      <c r="BE12" s="54">
        <v>0</v>
      </c>
      <c r="BF12" s="55">
        <v>0.589693343</v>
      </c>
      <c r="BG12" s="53">
        <v>0.015301688</v>
      </c>
      <c r="BH12" s="45">
        <v>0</v>
      </c>
      <c r="BI12" s="45">
        <v>0</v>
      </c>
      <c r="BJ12" s="45">
        <v>0.260336368</v>
      </c>
      <c r="BK12" s="91">
        <f>SUM(C12:BJ12)</f>
        <v>204.72082393699995</v>
      </c>
      <c r="BM12" s="109"/>
    </row>
    <row r="13" spans="1:65" ht="12.75">
      <c r="A13" s="11"/>
      <c r="B13" s="47" t="s">
        <v>108</v>
      </c>
      <c r="C13" s="45">
        <v>0</v>
      </c>
      <c r="D13" s="53">
        <v>10.594764638</v>
      </c>
      <c r="E13" s="45">
        <v>0</v>
      </c>
      <c r="F13" s="45">
        <v>0</v>
      </c>
      <c r="G13" s="54">
        <v>0</v>
      </c>
      <c r="H13" s="55">
        <v>2.16330382</v>
      </c>
      <c r="I13" s="45">
        <v>0</v>
      </c>
      <c r="J13" s="45">
        <v>0</v>
      </c>
      <c r="K13" s="56">
        <v>0</v>
      </c>
      <c r="L13" s="54">
        <v>1.9123606729999998</v>
      </c>
      <c r="M13" s="55">
        <v>0</v>
      </c>
      <c r="N13" s="53">
        <v>0</v>
      </c>
      <c r="O13" s="45">
        <v>0</v>
      </c>
      <c r="P13" s="56">
        <v>0</v>
      </c>
      <c r="Q13" s="54">
        <v>0</v>
      </c>
      <c r="R13" s="55">
        <v>0.459317866</v>
      </c>
      <c r="S13" s="45">
        <v>0</v>
      </c>
      <c r="T13" s="45">
        <v>0</v>
      </c>
      <c r="U13" s="45">
        <v>0</v>
      </c>
      <c r="V13" s="54">
        <v>0</v>
      </c>
      <c r="W13" s="55">
        <v>0</v>
      </c>
      <c r="X13" s="45">
        <v>0</v>
      </c>
      <c r="Y13" s="45">
        <v>0</v>
      </c>
      <c r="Z13" s="56">
        <v>0</v>
      </c>
      <c r="AA13" s="54">
        <v>0</v>
      </c>
      <c r="AB13" s="55">
        <v>0</v>
      </c>
      <c r="AC13" s="45">
        <v>0</v>
      </c>
      <c r="AD13" s="45">
        <v>0</v>
      </c>
      <c r="AE13" s="45">
        <v>0</v>
      </c>
      <c r="AF13" s="54">
        <v>0</v>
      </c>
      <c r="AG13" s="55">
        <v>0</v>
      </c>
      <c r="AH13" s="45">
        <v>0</v>
      </c>
      <c r="AI13" s="45">
        <v>0</v>
      </c>
      <c r="AJ13" s="45">
        <v>0</v>
      </c>
      <c r="AK13" s="54">
        <v>0</v>
      </c>
      <c r="AL13" s="55">
        <v>0</v>
      </c>
      <c r="AM13" s="45">
        <v>0</v>
      </c>
      <c r="AN13" s="45">
        <v>0</v>
      </c>
      <c r="AO13" s="56">
        <v>0</v>
      </c>
      <c r="AP13" s="54">
        <v>0</v>
      </c>
      <c r="AQ13" s="55">
        <v>0</v>
      </c>
      <c r="AR13" s="53">
        <v>0</v>
      </c>
      <c r="AS13" s="45">
        <v>0</v>
      </c>
      <c r="AT13" s="56">
        <v>0</v>
      </c>
      <c r="AU13" s="54">
        <v>0</v>
      </c>
      <c r="AV13" s="55">
        <v>0.81796314</v>
      </c>
      <c r="AW13" s="45">
        <v>0.035992021000000006</v>
      </c>
      <c r="AX13" s="45">
        <v>0</v>
      </c>
      <c r="AY13" s="56">
        <v>0</v>
      </c>
      <c r="AZ13" s="54">
        <v>8.159902073000001</v>
      </c>
      <c r="BA13" s="55">
        <v>0</v>
      </c>
      <c r="BB13" s="53">
        <v>0</v>
      </c>
      <c r="BC13" s="45">
        <v>0</v>
      </c>
      <c r="BD13" s="56">
        <v>0</v>
      </c>
      <c r="BE13" s="54">
        <v>0</v>
      </c>
      <c r="BF13" s="55">
        <v>0.06253695199999999</v>
      </c>
      <c r="BG13" s="53">
        <v>0</v>
      </c>
      <c r="BH13" s="45">
        <v>0</v>
      </c>
      <c r="BI13" s="45">
        <v>0</v>
      </c>
      <c r="BJ13" s="45">
        <v>9.9539E-05</v>
      </c>
      <c r="BK13" s="91">
        <f>SUM(C13:BJ13)</f>
        <v>24.206240721999997</v>
      </c>
      <c r="BL13" s="27"/>
      <c r="BM13" s="109"/>
    </row>
    <row r="14" spans="1:65" ht="12.75">
      <c r="A14" s="36"/>
      <c r="B14" s="37" t="s">
        <v>77</v>
      </c>
      <c r="C14" s="93">
        <f aca="true" t="shared" si="1" ref="C14:AH14">SUM(C12:C13)</f>
        <v>0</v>
      </c>
      <c r="D14" s="93">
        <f t="shared" si="1"/>
        <v>107.596751009</v>
      </c>
      <c r="E14" s="93">
        <f t="shared" si="1"/>
        <v>0</v>
      </c>
      <c r="F14" s="93">
        <f t="shared" si="1"/>
        <v>0</v>
      </c>
      <c r="G14" s="93">
        <f t="shared" si="1"/>
        <v>0</v>
      </c>
      <c r="H14" s="93">
        <f t="shared" si="1"/>
        <v>3.559512855</v>
      </c>
      <c r="I14" s="93">
        <f t="shared" si="1"/>
        <v>9.326008354999999</v>
      </c>
      <c r="J14" s="93">
        <f t="shared" si="1"/>
        <v>0</v>
      </c>
      <c r="K14" s="93">
        <f t="shared" si="1"/>
        <v>0</v>
      </c>
      <c r="L14" s="93">
        <f t="shared" si="1"/>
        <v>51.762744839</v>
      </c>
      <c r="M14" s="93">
        <f t="shared" si="1"/>
        <v>0</v>
      </c>
      <c r="N14" s="93">
        <f t="shared" si="1"/>
        <v>0</v>
      </c>
      <c r="O14" s="93">
        <f t="shared" si="1"/>
        <v>0</v>
      </c>
      <c r="P14" s="93">
        <f t="shared" si="1"/>
        <v>0</v>
      </c>
      <c r="Q14" s="93">
        <f t="shared" si="1"/>
        <v>0</v>
      </c>
      <c r="R14" s="93">
        <f t="shared" si="1"/>
        <v>0.798493313</v>
      </c>
      <c r="S14" s="93">
        <f t="shared" si="1"/>
        <v>0</v>
      </c>
      <c r="T14" s="93">
        <f t="shared" si="1"/>
        <v>0</v>
      </c>
      <c r="U14" s="93">
        <f t="shared" si="1"/>
        <v>0</v>
      </c>
      <c r="V14" s="93">
        <f t="shared" si="1"/>
        <v>0.145643203</v>
      </c>
      <c r="W14" s="93">
        <f t="shared" si="1"/>
        <v>0</v>
      </c>
      <c r="X14" s="93">
        <f t="shared" si="1"/>
        <v>0</v>
      </c>
      <c r="Y14" s="93">
        <f t="shared" si="1"/>
        <v>0</v>
      </c>
      <c r="Z14" s="93">
        <f t="shared" si="1"/>
        <v>0</v>
      </c>
      <c r="AA14" s="93">
        <f t="shared" si="1"/>
        <v>0</v>
      </c>
      <c r="AB14" s="93">
        <f t="shared" si="1"/>
        <v>0</v>
      </c>
      <c r="AC14" s="93">
        <f t="shared" si="1"/>
        <v>0</v>
      </c>
      <c r="AD14" s="93">
        <f t="shared" si="1"/>
        <v>0</v>
      </c>
      <c r="AE14" s="93">
        <f t="shared" si="1"/>
        <v>0</v>
      </c>
      <c r="AF14" s="93">
        <f t="shared" si="1"/>
        <v>0</v>
      </c>
      <c r="AG14" s="93">
        <f t="shared" si="1"/>
        <v>0</v>
      </c>
      <c r="AH14" s="93">
        <f t="shared" si="1"/>
        <v>0</v>
      </c>
      <c r="AI14" s="93">
        <f aca="true" t="shared" si="2" ref="AI14:BJ14">SUM(AI12:AI13)</f>
        <v>0</v>
      </c>
      <c r="AJ14" s="93">
        <f t="shared" si="2"/>
        <v>0</v>
      </c>
      <c r="AK14" s="93">
        <f t="shared" si="2"/>
        <v>0</v>
      </c>
      <c r="AL14" s="93">
        <f t="shared" si="2"/>
        <v>0</v>
      </c>
      <c r="AM14" s="93">
        <f t="shared" si="2"/>
        <v>0</v>
      </c>
      <c r="AN14" s="93">
        <f t="shared" si="2"/>
        <v>0</v>
      </c>
      <c r="AO14" s="93">
        <f t="shared" si="2"/>
        <v>0</v>
      </c>
      <c r="AP14" s="93">
        <f t="shared" si="2"/>
        <v>0</v>
      </c>
      <c r="AQ14" s="93">
        <f t="shared" si="2"/>
        <v>0</v>
      </c>
      <c r="AR14" s="93">
        <f t="shared" si="2"/>
        <v>0</v>
      </c>
      <c r="AS14" s="93">
        <f t="shared" si="2"/>
        <v>0</v>
      </c>
      <c r="AT14" s="93">
        <f t="shared" si="2"/>
        <v>0</v>
      </c>
      <c r="AU14" s="93">
        <f t="shared" si="2"/>
        <v>0</v>
      </c>
      <c r="AV14" s="93">
        <f t="shared" si="2"/>
        <v>3.9651424520000003</v>
      </c>
      <c r="AW14" s="93">
        <f t="shared" si="2"/>
        <v>10.785117331</v>
      </c>
      <c r="AX14" s="93">
        <f t="shared" si="2"/>
        <v>1.9858445670000002</v>
      </c>
      <c r="AY14" s="93">
        <f t="shared" si="2"/>
        <v>0</v>
      </c>
      <c r="AZ14" s="93">
        <f t="shared" si="2"/>
        <v>38.073838845000004</v>
      </c>
      <c r="BA14" s="93">
        <f t="shared" si="2"/>
        <v>0</v>
      </c>
      <c r="BB14" s="93">
        <f t="shared" si="2"/>
        <v>0</v>
      </c>
      <c r="BC14" s="93">
        <f t="shared" si="2"/>
        <v>0</v>
      </c>
      <c r="BD14" s="93">
        <f t="shared" si="2"/>
        <v>0</v>
      </c>
      <c r="BE14" s="93">
        <f t="shared" si="2"/>
        <v>0</v>
      </c>
      <c r="BF14" s="93">
        <f t="shared" si="2"/>
        <v>0.652230295</v>
      </c>
      <c r="BG14" s="93">
        <f t="shared" si="2"/>
        <v>0.015301688</v>
      </c>
      <c r="BH14" s="93">
        <f t="shared" si="2"/>
        <v>0</v>
      </c>
      <c r="BI14" s="93">
        <f t="shared" si="2"/>
        <v>0</v>
      </c>
      <c r="BJ14" s="93">
        <f t="shared" si="2"/>
        <v>0.26043590699999997</v>
      </c>
      <c r="BK14" s="93">
        <f>SUM(BK12:BK13)</f>
        <v>228.92706465899994</v>
      </c>
      <c r="BL14" s="27"/>
      <c r="BM14" s="109"/>
    </row>
    <row r="15" spans="1:65" ht="12.75">
      <c r="A15" s="11" t="s">
        <v>69</v>
      </c>
      <c r="B15" s="18" t="s">
        <v>10</v>
      </c>
      <c r="C15" s="128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45"/>
      <c r="BM15" s="109"/>
    </row>
    <row r="16" spans="1:65" ht="12.75">
      <c r="A16" s="96"/>
      <c r="B16" s="3" t="s">
        <v>143</v>
      </c>
      <c r="C16" s="55">
        <v>0</v>
      </c>
      <c r="D16" s="53">
        <v>0</v>
      </c>
      <c r="E16" s="45">
        <v>0</v>
      </c>
      <c r="F16" s="45">
        <v>0</v>
      </c>
      <c r="G16" s="54">
        <v>0</v>
      </c>
      <c r="H16" s="73">
        <v>0.20763411</v>
      </c>
      <c r="I16" s="45">
        <v>0</v>
      </c>
      <c r="J16" s="45">
        <v>0</v>
      </c>
      <c r="K16" s="45">
        <v>0</v>
      </c>
      <c r="L16" s="54">
        <v>0.36572353399999996</v>
      </c>
      <c r="M16" s="73">
        <v>0</v>
      </c>
      <c r="N16" s="53">
        <v>0</v>
      </c>
      <c r="O16" s="45">
        <v>0</v>
      </c>
      <c r="P16" s="45">
        <v>0</v>
      </c>
      <c r="Q16" s="54">
        <v>0</v>
      </c>
      <c r="R16" s="73">
        <v>0.036164869</v>
      </c>
      <c r="S16" s="45">
        <v>0</v>
      </c>
      <c r="T16" s="45">
        <v>2.53095871</v>
      </c>
      <c r="U16" s="45">
        <v>0</v>
      </c>
      <c r="V16" s="54">
        <v>0</v>
      </c>
      <c r="W16" s="73">
        <v>0</v>
      </c>
      <c r="X16" s="45">
        <v>0</v>
      </c>
      <c r="Y16" s="45">
        <v>0</v>
      </c>
      <c r="Z16" s="45">
        <v>0</v>
      </c>
      <c r="AA16" s="54">
        <v>0</v>
      </c>
      <c r="AB16" s="73">
        <v>0</v>
      </c>
      <c r="AC16" s="45">
        <v>0</v>
      </c>
      <c r="AD16" s="45">
        <v>0</v>
      </c>
      <c r="AE16" s="45">
        <v>0</v>
      </c>
      <c r="AF16" s="54">
        <v>0</v>
      </c>
      <c r="AG16" s="73">
        <v>0</v>
      </c>
      <c r="AH16" s="45">
        <v>0</v>
      </c>
      <c r="AI16" s="45">
        <v>0</v>
      </c>
      <c r="AJ16" s="45">
        <v>0</v>
      </c>
      <c r="AK16" s="54">
        <v>0</v>
      </c>
      <c r="AL16" s="73">
        <v>0</v>
      </c>
      <c r="AM16" s="45">
        <v>0</v>
      </c>
      <c r="AN16" s="45">
        <v>0</v>
      </c>
      <c r="AO16" s="45">
        <v>0</v>
      </c>
      <c r="AP16" s="54">
        <v>0</v>
      </c>
      <c r="AQ16" s="73">
        <v>0</v>
      </c>
      <c r="AR16" s="53">
        <v>0</v>
      </c>
      <c r="AS16" s="45">
        <v>0</v>
      </c>
      <c r="AT16" s="45">
        <v>0</v>
      </c>
      <c r="AU16" s="54">
        <v>0</v>
      </c>
      <c r="AV16" s="73">
        <v>6.570362982</v>
      </c>
      <c r="AW16" s="45">
        <v>1.699315653</v>
      </c>
      <c r="AX16" s="45">
        <v>0</v>
      </c>
      <c r="AY16" s="45">
        <v>0</v>
      </c>
      <c r="AZ16" s="54">
        <v>16.809946841</v>
      </c>
      <c r="BA16" s="73">
        <v>0</v>
      </c>
      <c r="BB16" s="53">
        <v>0</v>
      </c>
      <c r="BC16" s="45">
        <v>0</v>
      </c>
      <c r="BD16" s="45">
        <v>0</v>
      </c>
      <c r="BE16" s="54">
        <v>0</v>
      </c>
      <c r="BF16" s="73">
        <v>0.917664952</v>
      </c>
      <c r="BG16" s="53">
        <v>0.024957994</v>
      </c>
      <c r="BH16" s="45">
        <v>0</v>
      </c>
      <c r="BI16" s="45">
        <v>0</v>
      </c>
      <c r="BJ16" s="56">
        <v>0.686344823</v>
      </c>
      <c r="BK16" s="61">
        <f aca="true" t="shared" si="3" ref="BK16:BK47">SUM(C16:BJ16)</f>
        <v>29.849074467999998</v>
      </c>
      <c r="BL16" s="109"/>
      <c r="BM16" s="109"/>
    </row>
    <row r="17" spans="1:65" ht="12.75">
      <c r="A17" s="96"/>
      <c r="B17" s="3" t="s">
        <v>144</v>
      </c>
      <c r="C17" s="55">
        <v>0</v>
      </c>
      <c r="D17" s="53">
        <v>0</v>
      </c>
      <c r="E17" s="45">
        <v>0</v>
      </c>
      <c r="F17" s="45">
        <v>0</v>
      </c>
      <c r="G17" s="54">
        <v>0</v>
      </c>
      <c r="H17" s="73">
        <v>0.33770017900000004</v>
      </c>
      <c r="I17" s="45">
        <v>0.323505726</v>
      </c>
      <c r="J17" s="45">
        <v>0</v>
      </c>
      <c r="K17" s="45">
        <v>0</v>
      </c>
      <c r="L17" s="54">
        <v>0.48525858899999996</v>
      </c>
      <c r="M17" s="73">
        <v>0</v>
      </c>
      <c r="N17" s="53">
        <v>0</v>
      </c>
      <c r="O17" s="45">
        <v>0</v>
      </c>
      <c r="P17" s="45">
        <v>0</v>
      </c>
      <c r="Q17" s="54">
        <v>0</v>
      </c>
      <c r="R17" s="73">
        <v>0.005176091000000001</v>
      </c>
      <c r="S17" s="45">
        <v>0</v>
      </c>
      <c r="T17" s="45">
        <v>0</v>
      </c>
      <c r="U17" s="45">
        <v>0</v>
      </c>
      <c r="V17" s="54">
        <v>0</v>
      </c>
      <c r="W17" s="73">
        <v>0</v>
      </c>
      <c r="X17" s="45">
        <v>0</v>
      </c>
      <c r="Y17" s="45">
        <v>0</v>
      </c>
      <c r="Z17" s="45">
        <v>0</v>
      </c>
      <c r="AA17" s="54">
        <v>0</v>
      </c>
      <c r="AB17" s="73">
        <v>0</v>
      </c>
      <c r="AC17" s="45">
        <v>0</v>
      </c>
      <c r="AD17" s="45">
        <v>0</v>
      </c>
      <c r="AE17" s="45">
        <v>0</v>
      </c>
      <c r="AF17" s="54">
        <v>0</v>
      </c>
      <c r="AG17" s="73">
        <v>0</v>
      </c>
      <c r="AH17" s="45">
        <v>0</v>
      </c>
      <c r="AI17" s="45">
        <v>0</v>
      </c>
      <c r="AJ17" s="45">
        <v>0</v>
      </c>
      <c r="AK17" s="54">
        <v>0</v>
      </c>
      <c r="AL17" s="73">
        <v>0</v>
      </c>
      <c r="AM17" s="45">
        <v>0</v>
      </c>
      <c r="AN17" s="45">
        <v>0</v>
      </c>
      <c r="AO17" s="45">
        <v>0</v>
      </c>
      <c r="AP17" s="54">
        <v>0</v>
      </c>
      <c r="AQ17" s="73">
        <v>0</v>
      </c>
      <c r="AR17" s="53">
        <v>0</v>
      </c>
      <c r="AS17" s="45">
        <v>0</v>
      </c>
      <c r="AT17" s="45">
        <v>0</v>
      </c>
      <c r="AU17" s="54">
        <v>0</v>
      </c>
      <c r="AV17" s="73">
        <v>9.267266725</v>
      </c>
      <c r="AW17" s="45">
        <v>3.3539713200000003</v>
      </c>
      <c r="AX17" s="45">
        <v>0</v>
      </c>
      <c r="AY17" s="45">
        <v>0</v>
      </c>
      <c r="AZ17" s="54">
        <v>39.528140858</v>
      </c>
      <c r="BA17" s="73">
        <v>0</v>
      </c>
      <c r="BB17" s="53">
        <v>0</v>
      </c>
      <c r="BC17" s="45">
        <v>0</v>
      </c>
      <c r="BD17" s="45">
        <v>0</v>
      </c>
      <c r="BE17" s="54">
        <v>0</v>
      </c>
      <c r="BF17" s="73">
        <v>1.64367503</v>
      </c>
      <c r="BG17" s="53">
        <v>0.63919742</v>
      </c>
      <c r="BH17" s="45">
        <v>0</v>
      </c>
      <c r="BI17" s="45">
        <v>0</v>
      </c>
      <c r="BJ17" s="56">
        <v>4.019967103</v>
      </c>
      <c r="BK17" s="61">
        <f t="shared" si="3"/>
        <v>59.603859041</v>
      </c>
      <c r="BL17" s="109"/>
      <c r="BM17" s="109"/>
    </row>
    <row r="18" spans="1:65" ht="12.75">
      <c r="A18" s="96"/>
      <c r="B18" s="3" t="s">
        <v>145</v>
      </c>
      <c r="C18" s="55">
        <v>0</v>
      </c>
      <c r="D18" s="53">
        <v>0</v>
      </c>
      <c r="E18" s="45">
        <v>0</v>
      </c>
      <c r="F18" s="45">
        <v>0</v>
      </c>
      <c r="G18" s="54">
        <v>0</v>
      </c>
      <c r="H18" s="73">
        <v>0.355531651</v>
      </c>
      <c r="I18" s="45">
        <v>0.325631371</v>
      </c>
      <c r="J18" s="45">
        <v>0</v>
      </c>
      <c r="K18" s="45">
        <v>0</v>
      </c>
      <c r="L18" s="54">
        <v>0.390757644</v>
      </c>
      <c r="M18" s="73">
        <v>0</v>
      </c>
      <c r="N18" s="53">
        <v>0</v>
      </c>
      <c r="O18" s="45">
        <v>0</v>
      </c>
      <c r="P18" s="45">
        <v>0</v>
      </c>
      <c r="Q18" s="54">
        <v>0</v>
      </c>
      <c r="R18" s="73">
        <v>0.013025255999999999</v>
      </c>
      <c r="S18" s="45">
        <v>0</v>
      </c>
      <c r="T18" s="45">
        <v>0</v>
      </c>
      <c r="U18" s="45">
        <v>0</v>
      </c>
      <c r="V18" s="54">
        <v>0</v>
      </c>
      <c r="W18" s="73">
        <v>0</v>
      </c>
      <c r="X18" s="45">
        <v>0</v>
      </c>
      <c r="Y18" s="45">
        <v>0</v>
      </c>
      <c r="Z18" s="45">
        <v>0</v>
      </c>
      <c r="AA18" s="54">
        <v>0</v>
      </c>
      <c r="AB18" s="73">
        <v>0</v>
      </c>
      <c r="AC18" s="45">
        <v>0</v>
      </c>
      <c r="AD18" s="45">
        <v>0</v>
      </c>
      <c r="AE18" s="45">
        <v>0</v>
      </c>
      <c r="AF18" s="54">
        <v>0</v>
      </c>
      <c r="AG18" s="73">
        <v>0</v>
      </c>
      <c r="AH18" s="45">
        <v>0</v>
      </c>
      <c r="AI18" s="45">
        <v>0</v>
      </c>
      <c r="AJ18" s="45">
        <v>0</v>
      </c>
      <c r="AK18" s="54">
        <v>0</v>
      </c>
      <c r="AL18" s="73">
        <v>0</v>
      </c>
      <c r="AM18" s="45">
        <v>0</v>
      </c>
      <c r="AN18" s="45">
        <v>0</v>
      </c>
      <c r="AO18" s="45">
        <v>0</v>
      </c>
      <c r="AP18" s="54">
        <v>0</v>
      </c>
      <c r="AQ18" s="73">
        <v>0</v>
      </c>
      <c r="AR18" s="53">
        <v>0</v>
      </c>
      <c r="AS18" s="45">
        <v>0</v>
      </c>
      <c r="AT18" s="45">
        <v>0</v>
      </c>
      <c r="AU18" s="54">
        <v>0</v>
      </c>
      <c r="AV18" s="73">
        <v>11.128211091</v>
      </c>
      <c r="AW18" s="45">
        <v>2.251813044</v>
      </c>
      <c r="AX18" s="45">
        <v>0</v>
      </c>
      <c r="AY18" s="45">
        <v>0</v>
      </c>
      <c r="AZ18" s="54">
        <v>44.117766751000005</v>
      </c>
      <c r="BA18" s="73">
        <v>0</v>
      </c>
      <c r="BB18" s="53">
        <v>0</v>
      </c>
      <c r="BC18" s="45">
        <v>0</v>
      </c>
      <c r="BD18" s="45">
        <v>0</v>
      </c>
      <c r="BE18" s="54">
        <v>0</v>
      </c>
      <c r="BF18" s="73">
        <v>1.508169289</v>
      </c>
      <c r="BG18" s="53">
        <v>0.210915779</v>
      </c>
      <c r="BH18" s="45">
        <v>0</v>
      </c>
      <c r="BI18" s="45">
        <v>0</v>
      </c>
      <c r="BJ18" s="56">
        <v>4.70251366</v>
      </c>
      <c r="BK18" s="61">
        <f t="shared" si="3"/>
        <v>65.004335536</v>
      </c>
      <c r="BL18" s="109"/>
      <c r="BM18" s="109"/>
    </row>
    <row r="19" spans="1:65" ht="12.75">
      <c r="A19" s="96"/>
      <c r="B19" s="3" t="s">
        <v>146</v>
      </c>
      <c r="C19" s="55">
        <v>0</v>
      </c>
      <c r="D19" s="53">
        <v>0</v>
      </c>
      <c r="E19" s="45">
        <v>0</v>
      </c>
      <c r="F19" s="45">
        <v>0</v>
      </c>
      <c r="G19" s="54">
        <v>0</v>
      </c>
      <c r="H19" s="73">
        <v>0.141130964</v>
      </c>
      <c r="I19" s="45">
        <v>0.559050968</v>
      </c>
      <c r="J19" s="45">
        <v>0</v>
      </c>
      <c r="K19" s="45">
        <v>0</v>
      </c>
      <c r="L19" s="54">
        <v>0.261076802</v>
      </c>
      <c r="M19" s="73">
        <v>0</v>
      </c>
      <c r="N19" s="53">
        <v>0</v>
      </c>
      <c r="O19" s="45">
        <v>0</v>
      </c>
      <c r="P19" s="45">
        <v>0</v>
      </c>
      <c r="Q19" s="54">
        <v>0</v>
      </c>
      <c r="R19" s="73">
        <v>0.009512924</v>
      </c>
      <c r="S19" s="45">
        <v>0</v>
      </c>
      <c r="T19" s="45">
        <v>0</v>
      </c>
      <c r="U19" s="45">
        <v>0</v>
      </c>
      <c r="V19" s="54">
        <v>0.055905096999999994</v>
      </c>
      <c r="W19" s="73">
        <v>0</v>
      </c>
      <c r="X19" s="45">
        <v>0</v>
      </c>
      <c r="Y19" s="45">
        <v>0</v>
      </c>
      <c r="Z19" s="45">
        <v>0</v>
      </c>
      <c r="AA19" s="54">
        <v>0</v>
      </c>
      <c r="AB19" s="73">
        <v>0</v>
      </c>
      <c r="AC19" s="45">
        <v>0</v>
      </c>
      <c r="AD19" s="45">
        <v>0</v>
      </c>
      <c r="AE19" s="45">
        <v>0</v>
      </c>
      <c r="AF19" s="54">
        <v>0</v>
      </c>
      <c r="AG19" s="73">
        <v>0</v>
      </c>
      <c r="AH19" s="45">
        <v>0</v>
      </c>
      <c r="AI19" s="45">
        <v>0</v>
      </c>
      <c r="AJ19" s="45">
        <v>0</v>
      </c>
      <c r="AK19" s="54">
        <v>0</v>
      </c>
      <c r="AL19" s="73">
        <v>0</v>
      </c>
      <c r="AM19" s="45">
        <v>0</v>
      </c>
      <c r="AN19" s="45">
        <v>0</v>
      </c>
      <c r="AO19" s="45">
        <v>0</v>
      </c>
      <c r="AP19" s="54">
        <v>0</v>
      </c>
      <c r="AQ19" s="73">
        <v>0</v>
      </c>
      <c r="AR19" s="53">
        <v>0</v>
      </c>
      <c r="AS19" s="45">
        <v>0</v>
      </c>
      <c r="AT19" s="45">
        <v>0</v>
      </c>
      <c r="AU19" s="54">
        <v>0</v>
      </c>
      <c r="AV19" s="73">
        <v>7.77257826</v>
      </c>
      <c r="AW19" s="45">
        <v>4.35529294</v>
      </c>
      <c r="AX19" s="45">
        <v>0</v>
      </c>
      <c r="AY19" s="45">
        <v>0</v>
      </c>
      <c r="AZ19" s="54">
        <v>33.575940851999995</v>
      </c>
      <c r="BA19" s="73">
        <v>0</v>
      </c>
      <c r="BB19" s="53">
        <v>0</v>
      </c>
      <c r="BC19" s="45">
        <v>0</v>
      </c>
      <c r="BD19" s="45">
        <v>0</v>
      </c>
      <c r="BE19" s="54">
        <v>0</v>
      </c>
      <c r="BF19" s="73">
        <v>0.945093935</v>
      </c>
      <c r="BG19" s="53">
        <v>0</v>
      </c>
      <c r="BH19" s="45">
        <v>0</v>
      </c>
      <c r="BI19" s="45">
        <v>0</v>
      </c>
      <c r="BJ19" s="56">
        <v>0.9036488650000001</v>
      </c>
      <c r="BK19" s="61">
        <f t="shared" si="3"/>
        <v>48.579231607</v>
      </c>
      <c r="BL19" s="109"/>
      <c r="BM19" s="109"/>
    </row>
    <row r="20" spans="1:65" ht="12.75">
      <c r="A20" s="96"/>
      <c r="B20" s="3" t="s">
        <v>147</v>
      </c>
      <c r="C20" s="55">
        <v>0</v>
      </c>
      <c r="D20" s="53">
        <v>0</v>
      </c>
      <c r="E20" s="45">
        <v>0</v>
      </c>
      <c r="F20" s="45">
        <v>0</v>
      </c>
      <c r="G20" s="54">
        <v>0</v>
      </c>
      <c r="H20" s="73">
        <v>0.439803025</v>
      </c>
      <c r="I20" s="45">
        <v>0.614115842</v>
      </c>
      <c r="J20" s="45">
        <v>0</v>
      </c>
      <c r="K20" s="45">
        <v>0</v>
      </c>
      <c r="L20" s="54">
        <v>0.060207435</v>
      </c>
      <c r="M20" s="73">
        <v>0</v>
      </c>
      <c r="N20" s="53">
        <v>0</v>
      </c>
      <c r="O20" s="45">
        <v>0</v>
      </c>
      <c r="P20" s="45">
        <v>0</v>
      </c>
      <c r="Q20" s="54">
        <v>0</v>
      </c>
      <c r="R20" s="73">
        <v>0.11045403200000001</v>
      </c>
      <c r="S20" s="45">
        <v>0</v>
      </c>
      <c r="T20" s="45">
        <v>0</v>
      </c>
      <c r="U20" s="45">
        <v>0</v>
      </c>
      <c r="V20" s="54">
        <v>0</v>
      </c>
      <c r="W20" s="73">
        <v>0</v>
      </c>
      <c r="X20" s="45">
        <v>0</v>
      </c>
      <c r="Y20" s="45">
        <v>0</v>
      </c>
      <c r="Z20" s="45">
        <v>0</v>
      </c>
      <c r="AA20" s="54">
        <v>0</v>
      </c>
      <c r="AB20" s="73">
        <v>0</v>
      </c>
      <c r="AC20" s="45">
        <v>0</v>
      </c>
      <c r="AD20" s="45">
        <v>0</v>
      </c>
      <c r="AE20" s="45">
        <v>0</v>
      </c>
      <c r="AF20" s="54">
        <v>0</v>
      </c>
      <c r="AG20" s="73">
        <v>0</v>
      </c>
      <c r="AH20" s="45">
        <v>0</v>
      </c>
      <c r="AI20" s="45">
        <v>0</v>
      </c>
      <c r="AJ20" s="45">
        <v>0</v>
      </c>
      <c r="AK20" s="54">
        <v>0</v>
      </c>
      <c r="AL20" s="73">
        <v>0</v>
      </c>
      <c r="AM20" s="45">
        <v>0</v>
      </c>
      <c r="AN20" s="45">
        <v>0</v>
      </c>
      <c r="AO20" s="45">
        <v>0</v>
      </c>
      <c r="AP20" s="54">
        <v>0</v>
      </c>
      <c r="AQ20" s="73">
        <v>0</v>
      </c>
      <c r="AR20" s="53">
        <v>0</v>
      </c>
      <c r="AS20" s="45">
        <v>0</v>
      </c>
      <c r="AT20" s="45">
        <v>0</v>
      </c>
      <c r="AU20" s="54">
        <v>0</v>
      </c>
      <c r="AV20" s="73">
        <v>8.300498123999999</v>
      </c>
      <c r="AW20" s="45">
        <v>2.916479885</v>
      </c>
      <c r="AX20" s="45">
        <v>0</v>
      </c>
      <c r="AY20" s="45">
        <v>0</v>
      </c>
      <c r="AZ20" s="54">
        <v>39.560672972999996</v>
      </c>
      <c r="BA20" s="73">
        <v>0</v>
      </c>
      <c r="BB20" s="53">
        <v>0</v>
      </c>
      <c r="BC20" s="45">
        <v>0</v>
      </c>
      <c r="BD20" s="45">
        <v>0</v>
      </c>
      <c r="BE20" s="54">
        <v>0</v>
      </c>
      <c r="BF20" s="73">
        <v>1.2197221100000002</v>
      </c>
      <c r="BG20" s="53">
        <v>0</v>
      </c>
      <c r="BH20" s="45">
        <v>0</v>
      </c>
      <c r="BI20" s="45">
        <v>0</v>
      </c>
      <c r="BJ20" s="56">
        <v>0.8738014980000001</v>
      </c>
      <c r="BK20" s="61">
        <f t="shared" si="3"/>
        <v>54.09575492399999</v>
      </c>
      <c r="BL20" s="109"/>
      <c r="BM20" s="109"/>
    </row>
    <row r="21" spans="1:65" ht="12.75">
      <c r="A21" s="96"/>
      <c r="B21" s="3" t="s">
        <v>148</v>
      </c>
      <c r="C21" s="55">
        <v>0</v>
      </c>
      <c r="D21" s="53">
        <v>0</v>
      </c>
      <c r="E21" s="45">
        <v>0</v>
      </c>
      <c r="F21" s="45">
        <v>0</v>
      </c>
      <c r="G21" s="54">
        <v>0</v>
      </c>
      <c r="H21" s="73">
        <v>0.4382528</v>
      </c>
      <c r="I21" s="45">
        <v>6.063356068</v>
      </c>
      <c r="J21" s="45">
        <v>0.251128258</v>
      </c>
      <c r="K21" s="45">
        <v>0</v>
      </c>
      <c r="L21" s="54">
        <v>7.1364372739999995</v>
      </c>
      <c r="M21" s="73">
        <v>0</v>
      </c>
      <c r="N21" s="53">
        <v>0</v>
      </c>
      <c r="O21" s="45">
        <v>0</v>
      </c>
      <c r="P21" s="45">
        <v>0</v>
      </c>
      <c r="Q21" s="54">
        <v>0</v>
      </c>
      <c r="R21" s="73">
        <v>0.023229364000000002</v>
      </c>
      <c r="S21" s="45">
        <v>0</v>
      </c>
      <c r="T21" s="45">
        <v>0</v>
      </c>
      <c r="U21" s="45">
        <v>0</v>
      </c>
      <c r="V21" s="54">
        <v>0.48970010300000005</v>
      </c>
      <c r="W21" s="73">
        <v>0</v>
      </c>
      <c r="X21" s="45">
        <v>0</v>
      </c>
      <c r="Y21" s="45">
        <v>0</v>
      </c>
      <c r="Z21" s="45">
        <v>0</v>
      </c>
      <c r="AA21" s="54">
        <v>0</v>
      </c>
      <c r="AB21" s="73">
        <v>0</v>
      </c>
      <c r="AC21" s="45">
        <v>0</v>
      </c>
      <c r="AD21" s="45">
        <v>0</v>
      </c>
      <c r="AE21" s="45">
        <v>0</v>
      </c>
      <c r="AF21" s="54">
        <v>0</v>
      </c>
      <c r="AG21" s="73">
        <v>0</v>
      </c>
      <c r="AH21" s="45">
        <v>0</v>
      </c>
      <c r="AI21" s="45">
        <v>0</v>
      </c>
      <c r="AJ21" s="45">
        <v>0</v>
      </c>
      <c r="AK21" s="54">
        <v>0</v>
      </c>
      <c r="AL21" s="73">
        <v>0</v>
      </c>
      <c r="AM21" s="45">
        <v>0</v>
      </c>
      <c r="AN21" s="45">
        <v>0</v>
      </c>
      <c r="AO21" s="45">
        <v>0</v>
      </c>
      <c r="AP21" s="54">
        <v>0</v>
      </c>
      <c r="AQ21" s="73">
        <v>0</v>
      </c>
      <c r="AR21" s="53">
        <v>0</v>
      </c>
      <c r="AS21" s="45">
        <v>0</v>
      </c>
      <c r="AT21" s="45">
        <v>0</v>
      </c>
      <c r="AU21" s="54">
        <v>0</v>
      </c>
      <c r="AV21" s="73">
        <v>4.396225274</v>
      </c>
      <c r="AW21" s="45">
        <v>26.850081276999997</v>
      </c>
      <c r="AX21" s="45">
        <v>0</v>
      </c>
      <c r="AY21" s="45">
        <v>0</v>
      </c>
      <c r="AZ21" s="54">
        <v>49.568049875</v>
      </c>
      <c r="BA21" s="73">
        <v>0</v>
      </c>
      <c r="BB21" s="53">
        <v>0</v>
      </c>
      <c r="BC21" s="45">
        <v>0</v>
      </c>
      <c r="BD21" s="45">
        <v>0</v>
      </c>
      <c r="BE21" s="54">
        <v>0</v>
      </c>
      <c r="BF21" s="73">
        <v>0.611382285</v>
      </c>
      <c r="BG21" s="53">
        <v>0.373957259</v>
      </c>
      <c r="BH21" s="45">
        <v>0</v>
      </c>
      <c r="BI21" s="45">
        <v>0</v>
      </c>
      <c r="BJ21" s="56">
        <v>3.2272338489999997</v>
      </c>
      <c r="BK21" s="61">
        <f t="shared" si="3"/>
        <v>99.429033686</v>
      </c>
      <c r="BL21" s="109"/>
      <c r="BM21" s="109"/>
    </row>
    <row r="22" spans="1:65" ht="12.75">
      <c r="A22" s="96"/>
      <c r="B22" s="3" t="s">
        <v>149</v>
      </c>
      <c r="C22" s="55">
        <v>0</v>
      </c>
      <c r="D22" s="53">
        <v>0</v>
      </c>
      <c r="E22" s="45">
        <v>0</v>
      </c>
      <c r="F22" s="45">
        <v>0</v>
      </c>
      <c r="G22" s="54">
        <v>0</v>
      </c>
      <c r="H22" s="73">
        <v>0.145666379</v>
      </c>
      <c r="I22" s="45">
        <v>1.313083636</v>
      </c>
      <c r="J22" s="45">
        <v>0</v>
      </c>
      <c r="K22" s="45">
        <v>0</v>
      </c>
      <c r="L22" s="54">
        <v>5.770676561</v>
      </c>
      <c r="M22" s="73">
        <v>0</v>
      </c>
      <c r="N22" s="53">
        <v>0</v>
      </c>
      <c r="O22" s="45">
        <v>0</v>
      </c>
      <c r="P22" s="45">
        <v>0</v>
      </c>
      <c r="Q22" s="54">
        <v>0</v>
      </c>
      <c r="R22" s="73">
        <v>0.020862077</v>
      </c>
      <c r="S22" s="45">
        <v>0</v>
      </c>
      <c r="T22" s="45">
        <v>0</v>
      </c>
      <c r="U22" s="45">
        <v>0</v>
      </c>
      <c r="V22" s="54">
        <v>0.012271810000000001</v>
      </c>
      <c r="W22" s="73">
        <v>0</v>
      </c>
      <c r="X22" s="45">
        <v>0</v>
      </c>
      <c r="Y22" s="45">
        <v>0</v>
      </c>
      <c r="Z22" s="45">
        <v>0</v>
      </c>
      <c r="AA22" s="54">
        <v>0</v>
      </c>
      <c r="AB22" s="73">
        <v>0</v>
      </c>
      <c r="AC22" s="45">
        <v>0</v>
      </c>
      <c r="AD22" s="45">
        <v>0</v>
      </c>
      <c r="AE22" s="45">
        <v>0</v>
      </c>
      <c r="AF22" s="54">
        <v>0</v>
      </c>
      <c r="AG22" s="73">
        <v>0</v>
      </c>
      <c r="AH22" s="45">
        <v>0</v>
      </c>
      <c r="AI22" s="45">
        <v>0</v>
      </c>
      <c r="AJ22" s="45">
        <v>0</v>
      </c>
      <c r="AK22" s="54">
        <v>0</v>
      </c>
      <c r="AL22" s="73">
        <v>0</v>
      </c>
      <c r="AM22" s="45">
        <v>0</v>
      </c>
      <c r="AN22" s="45">
        <v>0</v>
      </c>
      <c r="AO22" s="45">
        <v>0</v>
      </c>
      <c r="AP22" s="54">
        <v>0</v>
      </c>
      <c r="AQ22" s="73">
        <v>0</v>
      </c>
      <c r="AR22" s="53">
        <v>0</v>
      </c>
      <c r="AS22" s="45">
        <v>0</v>
      </c>
      <c r="AT22" s="45">
        <v>0</v>
      </c>
      <c r="AU22" s="54">
        <v>0</v>
      </c>
      <c r="AV22" s="73">
        <v>2.0481292</v>
      </c>
      <c r="AW22" s="45">
        <v>9.701015165000001</v>
      </c>
      <c r="AX22" s="45">
        <v>0</v>
      </c>
      <c r="AY22" s="45">
        <v>0</v>
      </c>
      <c r="AZ22" s="54">
        <v>33.678611871</v>
      </c>
      <c r="BA22" s="73">
        <v>0</v>
      </c>
      <c r="BB22" s="53">
        <v>0</v>
      </c>
      <c r="BC22" s="45">
        <v>0</v>
      </c>
      <c r="BD22" s="45">
        <v>0</v>
      </c>
      <c r="BE22" s="54">
        <v>0</v>
      </c>
      <c r="BF22" s="73">
        <v>0.21063665299999998</v>
      </c>
      <c r="BG22" s="53">
        <v>0.610895162</v>
      </c>
      <c r="BH22" s="45">
        <v>0</v>
      </c>
      <c r="BI22" s="45">
        <v>0</v>
      </c>
      <c r="BJ22" s="56">
        <v>2.605467864</v>
      </c>
      <c r="BK22" s="61">
        <f t="shared" si="3"/>
        <v>56.117316378</v>
      </c>
      <c r="BL22" s="109"/>
      <c r="BM22" s="109"/>
    </row>
    <row r="23" spans="1:65" ht="12.75">
      <c r="A23" s="96"/>
      <c r="B23" s="3" t="s">
        <v>150</v>
      </c>
      <c r="C23" s="55">
        <v>0</v>
      </c>
      <c r="D23" s="53">
        <v>0</v>
      </c>
      <c r="E23" s="45">
        <v>0</v>
      </c>
      <c r="F23" s="45">
        <v>0</v>
      </c>
      <c r="G23" s="54">
        <v>0</v>
      </c>
      <c r="H23" s="73">
        <v>0.149787024</v>
      </c>
      <c r="I23" s="45">
        <v>35.561467968</v>
      </c>
      <c r="J23" s="45">
        <v>0</v>
      </c>
      <c r="K23" s="45">
        <v>0</v>
      </c>
      <c r="L23" s="54">
        <v>18.389359625</v>
      </c>
      <c r="M23" s="73">
        <v>0</v>
      </c>
      <c r="N23" s="53">
        <v>0</v>
      </c>
      <c r="O23" s="45">
        <v>0</v>
      </c>
      <c r="P23" s="45">
        <v>0</v>
      </c>
      <c r="Q23" s="54">
        <v>0</v>
      </c>
      <c r="R23" s="73">
        <v>0.012046567999999999</v>
      </c>
      <c r="S23" s="45">
        <v>6.02328387</v>
      </c>
      <c r="T23" s="45">
        <v>0</v>
      </c>
      <c r="U23" s="45">
        <v>0</v>
      </c>
      <c r="V23" s="54">
        <v>1.204656774</v>
      </c>
      <c r="W23" s="73">
        <v>0</v>
      </c>
      <c r="X23" s="45">
        <v>0</v>
      </c>
      <c r="Y23" s="45">
        <v>0</v>
      </c>
      <c r="Z23" s="45">
        <v>0</v>
      </c>
      <c r="AA23" s="54">
        <v>0</v>
      </c>
      <c r="AB23" s="73">
        <v>0</v>
      </c>
      <c r="AC23" s="45">
        <v>0</v>
      </c>
      <c r="AD23" s="45">
        <v>0</v>
      </c>
      <c r="AE23" s="45">
        <v>0</v>
      </c>
      <c r="AF23" s="54">
        <v>0</v>
      </c>
      <c r="AG23" s="73">
        <v>0</v>
      </c>
      <c r="AH23" s="45">
        <v>0</v>
      </c>
      <c r="AI23" s="45">
        <v>0</v>
      </c>
      <c r="AJ23" s="45">
        <v>0</v>
      </c>
      <c r="AK23" s="54">
        <v>0</v>
      </c>
      <c r="AL23" s="73">
        <v>0</v>
      </c>
      <c r="AM23" s="45">
        <v>0</v>
      </c>
      <c r="AN23" s="45">
        <v>0</v>
      </c>
      <c r="AO23" s="45">
        <v>0</v>
      </c>
      <c r="AP23" s="54">
        <v>0</v>
      </c>
      <c r="AQ23" s="73">
        <v>0</v>
      </c>
      <c r="AR23" s="53">
        <v>0</v>
      </c>
      <c r="AS23" s="45">
        <v>0</v>
      </c>
      <c r="AT23" s="45">
        <v>0</v>
      </c>
      <c r="AU23" s="54">
        <v>0</v>
      </c>
      <c r="AV23" s="73">
        <v>0.405564052</v>
      </c>
      <c r="AW23" s="45">
        <v>85.974804038</v>
      </c>
      <c r="AX23" s="45">
        <v>0</v>
      </c>
      <c r="AY23" s="45">
        <v>0</v>
      </c>
      <c r="AZ23" s="54">
        <v>137.220989208</v>
      </c>
      <c r="BA23" s="73">
        <v>0</v>
      </c>
      <c r="BB23" s="53">
        <v>0</v>
      </c>
      <c r="BC23" s="45">
        <v>0</v>
      </c>
      <c r="BD23" s="45">
        <v>0</v>
      </c>
      <c r="BE23" s="54">
        <v>0</v>
      </c>
      <c r="BF23" s="73">
        <v>0</v>
      </c>
      <c r="BG23" s="53">
        <v>1.1921341939999999</v>
      </c>
      <c r="BH23" s="45">
        <v>0</v>
      </c>
      <c r="BI23" s="45">
        <v>0</v>
      </c>
      <c r="BJ23" s="56">
        <v>0.184768878</v>
      </c>
      <c r="BK23" s="61">
        <f t="shared" si="3"/>
        <v>286.318862199</v>
      </c>
      <c r="BL23" s="109"/>
      <c r="BM23" s="109"/>
    </row>
    <row r="24" spans="1:65" ht="12.75">
      <c r="A24" s="96"/>
      <c r="B24" s="3" t="s">
        <v>151</v>
      </c>
      <c r="C24" s="55">
        <v>0</v>
      </c>
      <c r="D24" s="53">
        <v>59.67512419</v>
      </c>
      <c r="E24" s="45">
        <v>0</v>
      </c>
      <c r="F24" s="45">
        <v>0</v>
      </c>
      <c r="G24" s="54">
        <v>0</v>
      </c>
      <c r="H24" s="73">
        <v>0.171740221</v>
      </c>
      <c r="I24" s="45">
        <v>79.205164834</v>
      </c>
      <c r="J24" s="45">
        <v>0</v>
      </c>
      <c r="K24" s="45">
        <v>0</v>
      </c>
      <c r="L24" s="54">
        <v>4.066875893</v>
      </c>
      <c r="M24" s="73">
        <v>0</v>
      </c>
      <c r="N24" s="53">
        <v>0</v>
      </c>
      <c r="O24" s="45">
        <v>0</v>
      </c>
      <c r="P24" s="45">
        <v>0</v>
      </c>
      <c r="Q24" s="54">
        <v>0</v>
      </c>
      <c r="R24" s="73">
        <v>0.02628201</v>
      </c>
      <c r="S24" s="45">
        <v>0</v>
      </c>
      <c r="T24" s="45">
        <v>0</v>
      </c>
      <c r="U24" s="45">
        <v>0</v>
      </c>
      <c r="V24" s="54">
        <v>0</v>
      </c>
      <c r="W24" s="73">
        <v>0</v>
      </c>
      <c r="X24" s="45">
        <v>0</v>
      </c>
      <c r="Y24" s="45">
        <v>0</v>
      </c>
      <c r="Z24" s="45">
        <v>0</v>
      </c>
      <c r="AA24" s="54">
        <v>0</v>
      </c>
      <c r="AB24" s="73">
        <v>0</v>
      </c>
      <c r="AC24" s="45">
        <v>0</v>
      </c>
      <c r="AD24" s="45">
        <v>0</v>
      </c>
      <c r="AE24" s="45">
        <v>0</v>
      </c>
      <c r="AF24" s="54">
        <v>0</v>
      </c>
      <c r="AG24" s="73">
        <v>0</v>
      </c>
      <c r="AH24" s="45">
        <v>0</v>
      </c>
      <c r="AI24" s="45">
        <v>0</v>
      </c>
      <c r="AJ24" s="45">
        <v>0</v>
      </c>
      <c r="AK24" s="54">
        <v>0</v>
      </c>
      <c r="AL24" s="73">
        <v>0</v>
      </c>
      <c r="AM24" s="45">
        <v>0</v>
      </c>
      <c r="AN24" s="45">
        <v>0</v>
      </c>
      <c r="AO24" s="45">
        <v>0</v>
      </c>
      <c r="AP24" s="54">
        <v>0</v>
      </c>
      <c r="AQ24" s="73">
        <v>0</v>
      </c>
      <c r="AR24" s="53">
        <v>0</v>
      </c>
      <c r="AS24" s="45">
        <v>0</v>
      </c>
      <c r="AT24" s="45">
        <v>0</v>
      </c>
      <c r="AU24" s="54">
        <v>0</v>
      </c>
      <c r="AV24" s="73">
        <v>0.22314816199999998</v>
      </c>
      <c r="AW24" s="45">
        <v>17.336588384</v>
      </c>
      <c r="AX24" s="45">
        <v>0</v>
      </c>
      <c r="AY24" s="45">
        <v>0</v>
      </c>
      <c r="AZ24" s="54">
        <v>0.45616757300000005</v>
      </c>
      <c r="BA24" s="73">
        <v>0</v>
      </c>
      <c r="BB24" s="53">
        <v>0</v>
      </c>
      <c r="BC24" s="45">
        <v>0</v>
      </c>
      <c r="BD24" s="45">
        <v>0</v>
      </c>
      <c r="BE24" s="54">
        <v>0</v>
      </c>
      <c r="BF24" s="73">
        <v>0.033047873</v>
      </c>
      <c r="BG24" s="53">
        <v>0</v>
      </c>
      <c r="BH24" s="45">
        <v>0</v>
      </c>
      <c r="BI24" s="45">
        <v>0</v>
      </c>
      <c r="BJ24" s="56">
        <v>0</v>
      </c>
      <c r="BK24" s="61">
        <f t="shared" si="3"/>
        <v>161.19413913999998</v>
      </c>
      <c r="BL24" s="109"/>
      <c r="BM24" s="109"/>
    </row>
    <row r="25" spans="1:65" ht="12.75">
      <c r="A25" s="96"/>
      <c r="B25" s="3" t="s">
        <v>152</v>
      </c>
      <c r="C25" s="55">
        <v>0</v>
      </c>
      <c r="D25" s="53">
        <v>45.561816762</v>
      </c>
      <c r="E25" s="45">
        <v>0</v>
      </c>
      <c r="F25" s="45">
        <v>0</v>
      </c>
      <c r="G25" s="54">
        <v>0</v>
      </c>
      <c r="H25" s="73">
        <v>0.009329324</v>
      </c>
      <c r="I25" s="45">
        <v>41.222596118</v>
      </c>
      <c r="J25" s="45">
        <v>0</v>
      </c>
      <c r="K25" s="45">
        <v>0</v>
      </c>
      <c r="L25" s="54">
        <v>3.5261591770000003</v>
      </c>
      <c r="M25" s="73">
        <v>0</v>
      </c>
      <c r="N25" s="53">
        <v>0</v>
      </c>
      <c r="O25" s="45">
        <v>0</v>
      </c>
      <c r="P25" s="45">
        <v>0</v>
      </c>
      <c r="Q25" s="54">
        <v>0</v>
      </c>
      <c r="R25" s="73">
        <v>0</v>
      </c>
      <c r="S25" s="45">
        <v>5.424025804999999</v>
      </c>
      <c r="T25" s="45">
        <v>0</v>
      </c>
      <c r="U25" s="45">
        <v>0</v>
      </c>
      <c r="V25" s="54">
        <v>0</v>
      </c>
      <c r="W25" s="73">
        <v>0</v>
      </c>
      <c r="X25" s="45">
        <v>0</v>
      </c>
      <c r="Y25" s="45">
        <v>0</v>
      </c>
      <c r="Z25" s="45">
        <v>0</v>
      </c>
      <c r="AA25" s="54">
        <v>0</v>
      </c>
      <c r="AB25" s="73">
        <v>0</v>
      </c>
      <c r="AC25" s="45">
        <v>0</v>
      </c>
      <c r="AD25" s="45">
        <v>0</v>
      </c>
      <c r="AE25" s="45">
        <v>0</v>
      </c>
      <c r="AF25" s="54">
        <v>0</v>
      </c>
      <c r="AG25" s="73">
        <v>0</v>
      </c>
      <c r="AH25" s="45">
        <v>0</v>
      </c>
      <c r="AI25" s="45">
        <v>0</v>
      </c>
      <c r="AJ25" s="45">
        <v>0</v>
      </c>
      <c r="AK25" s="54">
        <v>0</v>
      </c>
      <c r="AL25" s="73">
        <v>0</v>
      </c>
      <c r="AM25" s="45">
        <v>0</v>
      </c>
      <c r="AN25" s="45">
        <v>0</v>
      </c>
      <c r="AO25" s="45">
        <v>0</v>
      </c>
      <c r="AP25" s="54">
        <v>0</v>
      </c>
      <c r="AQ25" s="73">
        <v>0</v>
      </c>
      <c r="AR25" s="53">
        <v>0</v>
      </c>
      <c r="AS25" s="45">
        <v>0</v>
      </c>
      <c r="AT25" s="45">
        <v>0</v>
      </c>
      <c r="AU25" s="54">
        <v>0</v>
      </c>
      <c r="AV25" s="73">
        <v>0.15979765199999998</v>
      </c>
      <c r="AW25" s="45">
        <v>3.7302950119999996</v>
      </c>
      <c r="AX25" s="45">
        <v>0</v>
      </c>
      <c r="AY25" s="45">
        <v>0</v>
      </c>
      <c r="AZ25" s="54">
        <v>10.655148244</v>
      </c>
      <c r="BA25" s="73">
        <v>0</v>
      </c>
      <c r="BB25" s="53">
        <v>0</v>
      </c>
      <c r="BC25" s="45">
        <v>0</v>
      </c>
      <c r="BD25" s="45">
        <v>0</v>
      </c>
      <c r="BE25" s="54">
        <v>0</v>
      </c>
      <c r="BF25" s="73">
        <v>0</v>
      </c>
      <c r="BG25" s="53">
        <v>0</v>
      </c>
      <c r="BH25" s="45">
        <v>0</v>
      </c>
      <c r="BI25" s="45">
        <v>0</v>
      </c>
      <c r="BJ25" s="56">
        <v>0</v>
      </c>
      <c r="BK25" s="61">
        <f t="shared" si="3"/>
        <v>110.28916809399999</v>
      </c>
      <c r="BL25" s="109"/>
      <c r="BM25" s="109"/>
    </row>
    <row r="26" spans="1:65" ht="12.75">
      <c r="A26" s="96"/>
      <c r="B26" s="3" t="s">
        <v>153</v>
      </c>
      <c r="C26" s="55">
        <v>0</v>
      </c>
      <c r="D26" s="53">
        <v>16.197329025</v>
      </c>
      <c r="E26" s="45">
        <v>0</v>
      </c>
      <c r="F26" s="45">
        <v>0</v>
      </c>
      <c r="G26" s="54">
        <v>0</v>
      </c>
      <c r="H26" s="73">
        <v>0.351589914</v>
      </c>
      <c r="I26" s="45">
        <v>17.601097540999998</v>
      </c>
      <c r="J26" s="45">
        <v>0</v>
      </c>
      <c r="K26" s="45">
        <v>0</v>
      </c>
      <c r="L26" s="54">
        <v>13.178576653</v>
      </c>
      <c r="M26" s="73">
        <v>0</v>
      </c>
      <c r="N26" s="53">
        <v>0</v>
      </c>
      <c r="O26" s="45">
        <v>0</v>
      </c>
      <c r="P26" s="45">
        <v>0</v>
      </c>
      <c r="Q26" s="54">
        <v>0</v>
      </c>
      <c r="R26" s="73">
        <v>0.012316449</v>
      </c>
      <c r="S26" s="45">
        <v>0</v>
      </c>
      <c r="T26" s="45">
        <v>0</v>
      </c>
      <c r="U26" s="45">
        <v>0</v>
      </c>
      <c r="V26" s="54">
        <v>0</v>
      </c>
      <c r="W26" s="73">
        <v>0</v>
      </c>
      <c r="X26" s="45">
        <v>0</v>
      </c>
      <c r="Y26" s="45">
        <v>0</v>
      </c>
      <c r="Z26" s="45">
        <v>0</v>
      </c>
      <c r="AA26" s="54">
        <v>0</v>
      </c>
      <c r="AB26" s="73">
        <v>0</v>
      </c>
      <c r="AC26" s="45">
        <v>0</v>
      </c>
      <c r="AD26" s="45">
        <v>0</v>
      </c>
      <c r="AE26" s="45">
        <v>0</v>
      </c>
      <c r="AF26" s="54">
        <v>0</v>
      </c>
      <c r="AG26" s="73">
        <v>0</v>
      </c>
      <c r="AH26" s="45">
        <v>0</v>
      </c>
      <c r="AI26" s="45">
        <v>0</v>
      </c>
      <c r="AJ26" s="45">
        <v>0</v>
      </c>
      <c r="AK26" s="54">
        <v>0</v>
      </c>
      <c r="AL26" s="73">
        <v>0</v>
      </c>
      <c r="AM26" s="45">
        <v>0</v>
      </c>
      <c r="AN26" s="45">
        <v>0</v>
      </c>
      <c r="AO26" s="45">
        <v>0</v>
      </c>
      <c r="AP26" s="54">
        <v>0</v>
      </c>
      <c r="AQ26" s="73">
        <v>0</v>
      </c>
      <c r="AR26" s="53">
        <v>0</v>
      </c>
      <c r="AS26" s="45">
        <v>0</v>
      </c>
      <c r="AT26" s="45">
        <v>0</v>
      </c>
      <c r="AU26" s="54">
        <v>0</v>
      </c>
      <c r="AV26" s="73">
        <v>0.485210145</v>
      </c>
      <c r="AW26" s="45">
        <v>10.440413513</v>
      </c>
      <c r="AX26" s="45">
        <v>0</v>
      </c>
      <c r="AY26" s="45">
        <v>0</v>
      </c>
      <c r="AZ26" s="54">
        <v>18.760454386000003</v>
      </c>
      <c r="BA26" s="73">
        <v>0</v>
      </c>
      <c r="BB26" s="53">
        <v>0</v>
      </c>
      <c r="BC26" s="45">
        <v>0</v>
      </c>
      <c r="BD26" s="45">
        <v>0</v>
      </c>
      <c r="BE26" s="54">
        <v>0</v>
      </c>
      <c r="BF26" s="73">
        <v>0.043860500000000004</v>
      </c>
      <c r="BG26" s="53">
        <v>0</v>
      </c>
      <c r="BH26" s="45">
        <v>0</v>
      </c>
      <c r="BI26" s="45">
        <v>0</v>
      </c>
      <c r="BJ26" s="56">
        <v>0.086106503</v>
      </c>
      <c r="BK26" s="61">
        <f t="shared" si="3"/>
        <v>77.156954629</v>
      </c>
      <c r="BL26" s="109"/>
      <c r="BM26" s="109"/>
    </row>
    <row r="27" spans="1:65" ht="12.75">
      <c r="A27" s="96"/>
      <c r="B27" s="3" t="s">
        <v>154</v>
      </c>
      <c r="C27" s="55">
        <v>0</v>
      </c>
      <c r="D27" s="53">
        <v>10.762435479999999</v>
      </c>
      <c r="E27" s="45">
        <v>0</v>
      </c>
      <c r="F27" s="45">
        <v>0</v>
      </c>
      <c r="G27" s="54">
        <v>0</v>
      </c>
      <c r="H27" s="73">
        <v>0.227793231</v>
      </c>
      <c r="I27" s="45">
        <v>37.350680816</v>
      </c>
      <c r="J27" s="45">
        <v>0</v>
      </c>
      <c r="K27" s="45">
        <v>0</v>
      </c>
      <c r="L27" s="54">
        <v>0.69356319</v>
      </c>
      <c r="M27" s="73">
        <v>0</v>
      </c>
      <c r="N27" s="53">
        <v>0</v>
      </c>
      <c r="O27" s="45">
        <v>0</v>
      </c>
      <c r="P27" s="45">
        <v>0</v>
      </c>
      <c r="Q27" s="54">
        <v>0</v>
      </c>
      <c r="R27" s="73">
        <v>0.034977915000000005</v>
      </c>
      <c r="S27" s="45">
        <v>0</v>
      </c>
      <c r="T27" s="45">
        <v>0</v>
      </c>
      <c r="U27" s="45">
        <v>0</v>
      </c>
      <c r="V27" s="54">
        <v>0</v>
      </c>
      <c r="W27" s="73">
        <v>0</v>
      </c>
      <c r="X27" s="45">
        <v>0</v>
      </c>
      <c r="Y27" s="45">
        <v>0</v>
      </c>
      <c r="Z27" s="45">
        <v>0</v>
      </c>
      <c r="AA27" s="54">
        <v>0</v>
      </c>
      <c r="AB27" s="73">
        <v>0</v>
      </c>
      <c r="AC27" s="45">
        <v>0</v>
      </c>
      <c r="AD27" s="45">
        <v>0</v>
      </c>
      <c r="AE27" s="45">
        <v>0</v>
      </c>
      <c r="AF27" s="54">
        <v>0</v>
      </c>
      <c r="AG27" s="73">
        <v>0</v>
      </c>
      <c r="AH27" s="45">
        <v>0</v>
      </c>
      <c r="AI27" s="45">
        <v>0</v>
      </c>
      <c r="AJ27" s="45">
        <v>0</v>
      </c>
      <c r="AK27" s="54">
        <v>0</v>
      </c>
      <c r="AL27" s="73">
        <v>0</v>
      </c>
      <c r="AM27" s="45">
        <v>0</v>
      </c>
      <c r="AN27" s="45">
        <v>0</v>
      </c>
      <c r="AO27" s="45">
        <v>0</v>
      </c>
      <c r="AP27" s="54">
        <v>0</v>
      </c>
      <c r="AQ27" s="73">
        <v>0</v>
      </c>
      <c r="AR27" s="53">
        <v>0</v>
      </c>
      <c r="AS27" s="45">
        <v>0</v>
      </c>
      <c r="AT27" s="45">
        <v>0</v>
      </c>
      <c r="AU27" s="54">
        <v>0</v>
      </c>
      <c r="AV27" s="73">
        <v>0.7645889800000001</v>
      </c>
      <c r="AW27" s="45">
        <v>2.199746549</v>
      </c>
      <c r="AX27" s="45">
        <v>0</v>
      </c>
      <c r="AY27" s="45">
        <v>0</v>
      </c>
      <c r="AZ27" s="54">
        <v>6.620689860000001</v>
      </c>
      <c r="BA27" s="73">
        <v>0</v>
      </c>
      <c r="BB27" s="53">
        <v>0</v>
      </c>
      <c r="BC27" s="45">
        <v>0</v>
      </c>
      <c r="BD27" s="45">
        <v>0</v>
      </c>
      <c r="BE27" s="54">
        <v>0</v>
      </c>
      <c r="BF27" s="73">
        <v>0.11679650400000001</v>
      </c>
      <c r="BG27" s="53">
        <v>0</v>
      </c>
      <c r="BH27" s="45">
        <v>0</v>
      </c>
      <c r="BI27" s="45">
        <v>0</v>
      </c>
      <c r="BJ27" s="56">
        <v>0</v>
      </c>
      <c r="BK27" s="61">
        <f t="shared" si="3"/>
        <v>58.77127252499999</v>
      </c>
      <c r="BL27" s="109"/>
      <c r="BM27" s="109"/>
    </row>
    <row r="28" spans="1:65" ht="12.75">
      <c r="A28" s="96"/>
      <c r="B28" s="3" t="s">
        <v>155</v>
      </c>
      <c r="C28" s="55">
        <v>0</v>
      </c>
      <c r="D28" s="53">
        <v>10.75214839</v>
      </c>
      <c r="E28" s="45">
        <v>0</v>
      </c>
      <c r="F28" s="45">
        <v>0</v>
      </c>
      <c r="G28" s="54">
        <v>0</v>
      </c>
      <c r="H28" s="73">
        <v>0.319777829</v>
      </c>
      <c r="I28" s="45">
        <v>0</v>
      </c>
      <c r="J28" s="45">
        <v>0</v>
      </c>
      <c r="K28" s="45">
        <v>0</v>
      </c>
      <c r="L28" s="54">
        <v>7.319308245999999</v>
      </c>
      <c r="M28" s="73">
        <v>0</v>
      </c>
      <c r="N28" s="53">
        <v>0</v>
      </c>
      <c r="O28" s="45">
        <v>0</v>
      </c>
      <c r="P28" s="45">
        <v>0</v>
      </c>
      <c r="Q28" s="54">
        <v>0</v>
      </c>
      <c r="R28" s="73">
        <v>0.037094911</v>
      </c>
      <c r="S28" s="45">
        <v>0</v>
      </c>
      <c r="T28" s="45">
        <v>0</v>
      </c>
      <c r="U28" s="45">
        <v>0</v>
      </c>
      <c r="V28" s="54">
        <v>0</v>
      </c>
      <c r="W28" s="73">
        <v>0</v>
      </c>
      <c r="X28" s="45">
        <v>0</v>
      </c>
      <c r="Y28" s="45">
        <v>0</v>
      </c>
      <c r="Z28" s="45">
        <v>0</v>
      </c>
      <c r="AA28" s="54">
        <v>0</v>
      </c>
      <c r="AB28" s="73">
        <v>0</v>
      </c>
      <c r="AC28" s="45">
        <v>0</v>
      </c>
      <c r="AD28" s="45">
        <v>0</v>
      </c>
      <c r="AE28" s="45">
        <v>0</v>
      </c>
      <c r="AF28" s="54">
        <v>0</v>
      </c>
      <c r="AG28" s="73">
        <v>0</v>
      </c>
      <c r="AH28" s="45">
        <v>0</v>
      </c>
      <c r="AI28" s="45">
        <v>0</v>
      </c>
      <c r="AJ28" s="45">
        <v>0</v>
      </c>
      <c r="AK28" s="54">
        <v>0</v>
      </c>
      <c r="AL28" s="73">
        <v>0</v>
      </c>
      <c r="AM28" s="45">
        <v>0</v>
      </c>
      <c r="AN28" s="45">
        <v>0</v>
      </c>
      <c r="AO28" s="45">
        <v>0</v>
      </c>
      <c r="AP28" s="54">
        <v>0</v>
      </c>
      <c r="AQ28" s="73">
        <v>0</v>
      </c>
      <c r="AR28" s="53">
        <v>0</v>
      </c>
      <c r="AS28" s="45">
        <v>0</v>
      </c>
      <c r="AT28" s="45">
        <v>0</v>
      </c>
      <c r="AU28" s="54">
        <v>0</v>
      </c>
      <c r="AV28" s="73">
        <v>0.36567894500000003</v>
      </c>
      <c r="AW28" s="45">
        <v>3.0230118</v>
      </c>
      <c r="AX28" s="45">
        <v>0</v>
      </c>
      <c r="AY28" s="45">
        <v>0</v>
      </c>
      <c r="AZ28" s="54">
        <v>5.423470282</v>
      </c>
      <c r="BA28" s="73">
        <v>0</v>
      </c>
      <c r="BB28" s="53">
        <v>0</v>
      </c>
      <c r="BC28" s="45">
        <v>0</v>
      </c>
      <c r="BD28" s="45">
        <v>0</v>
      </c>
      <c r="BE28" s="54">
        <v>0</v>
      </c>
      <c r="BF28" s="73">
        <v>0.015007861</v>
      </c>
      <c r="BG28" s="53">
        <v>0</v>
      </c>
      <c r="BH28" s="45">
        <v>0</v>
      </c>
      <c r="BI28" s="45">
        <v>0</v>
      </c>
      <c r="BJ28" s="56">
        <v>0</v>
      </c>
      <c r="BK28" s="61">
        <f t="shared" si="3"/>
        <v>27.255498264</v>
      </c>
      <c r="BL28" s="109"/>
      <c r="BM28" s="109"/>
    </row>
    <row r="29" spans="1:65" ht="12.75">
      <c r="A29" s="96"/>
      <c r="B29" s="3" t="s">
        <v>156</v>
      </c>
      <c r="C29" s="55">
        <v>0</v>
      </c>
      <c r="D29" s="53">
        <v>0</v>
      </c>
      <c r="E29" s="45">
        <v>0</v>
      </c>
      <c r="F29" s="45">
        <v>0</v>
      </c>
      <c r="G29" s="54">
        <v>0</v>
      </c>
      <c r="H29" s="73">
        <v>0.880835589</v>
      </c>
      <c r="I29" s="45">
        <v>83.95382195399999</v>
      </c>
      <c r="J29" s="45">
        <v>0</v>
      </c>
      <c r="K29" s="45">
        <v>0</v>
      </c>
      <c r="L29" s="54">
        <v>7.171396902000001</v>
      </c>
      <c r="M29" s="73">
        <v>0</v>
      </c>
      <c r="N29" s="53">
        <v>0</v>
      </c>
      <c r="O29" s="45">
        <v>0</v>
      </c>
      <c r="P29" s="45">
        <v>0</v>
      </c>
      <c r="Q29" s="54">
        <v>0</v>
      </c>
      <c r="R29" s="73">
        <v>0.189549153</v>
      </c>
      <c r="S29" s="45">
        <v>5.119135485</v>
      </c>
      <c r="T29" s="45">
        <v>0</v>
      </c>
      <c r="U29" s="45">
        <v>0</v>
      </c>
      <c r="V29" s="54">
        <v>0.255956774</v>
      </c>
      <c r="W29" s="73">
        <v>0</v>
      </c>
      <c r="X29" s="45">
        <v>0</v>
      </c>
      <c r="Y29" s="45">
        <v>0</v>
      </c>
      <c r="Z29" s="45">
        <v>0</v>
      </c>
      <c r="AA29" s="54">
        <v>0</v>
      </c>
      <c r="AB29" s="73">
        <v>0</v>
      </c>
      <c r="AC29" s="45">
        <v>0</v>
      </c>
      <c r="AD29" s="45">
        <v>0</v>
      </c>
      <c r="AE29" s="45">
        <v>0</v>
      </c>
      <c r="AF29" s="54">
        <v>0</v>
      </c>
      <c r="AG29" s="73">
        <v>0</v>
      </c>
      <c r="AH29" s="45">
        <v>0</v>
      </c>
      <c r="AI29" s="45">
        <v>0</v>
      </c>
      <c r="AJ29" s="45">
        <v>0</v>
      </c>
      <c r="AK29" s="54">
        <v>0</v>
      </c>
      <c r="AL29" s="73">
        <v>0</v>
      </c>
      <c r="AM29" s="45">
        <v>0</v>
      </c>
      <c r="AN29" s="45">
        <v>0</v>
      </c>
      <c r="AO29" s="45">
        <v>0</v>
      </c>
      <c r="AP29" s="54">
        <v>0</v>
      </c>
      <c r="AQ29" s="73">
        <v>0</v>
      </c>
      <c r="AR29" s="53">
        <v>0</v>
      </c>
      <c r="AS29" s="45">
        <v>0</v>
      </c>
      <c r="AT29" s="45">
        <v>0</v>
      </c>
      <c r="AU29" s="54">
        <v>0</v>
      </c>
      <c r="AV29" s="73">
        <v>0.8771219729999999</v>
      </c>
      <c r="AW29" s="45">
        <v>18.873264887</v>
      </c>
      <c r="AX29" s="45">
        <v>0</v>
      </c>
      <c r="AY29" s="45">
        <v>0</v>
      </c>
      <c r="AZ29" s="54">
        <v>9.210260775</v>
      </c>
      <c r="BA29" s="73">
        <v>0</v>
      </c>
      <c r="BB29" s="53">
        <v>0</v>
      </c>
      <c r="BC29" s="45">
        <v>0</v>
      </c>
      <c r="BD29" s="45">
        <v>0</v>
      </c>
      <c r="BE29" s="54">
        <v>0</v>
      </c>
      <c r="BF29" s="73">
        <v>0.091483075</v>
      </c>
      <c r="BG29" s="53">
        <v>0.409</v>
      </c>
      <c r="BH29" s="45">
        <v>0</v>
      </c>
      <c r="BI29" s="45">
        <v>0</v>
      </c>
      <c r="BJ29" s="56">
        <v>0.041751355</v>
      </c>
      <c r="BK29" s="61">
        <f t="shared" si="3"/>
        <v>127.073577922</v>
      </c>
      <c r="BL29" s="109"/>
      <c r="BM29" s="109"/>
    </row>
    <row r="30" spans="1:65" ht="12.75">
      <c r="A30" s="96"/>
      <c r="B30" s="3" t="s">
        <v>157</v>
      </c>
      <c r="C30" s="55">
        <v>0</v>
      </c>
      <c r="D30" s="53">
        <v>3.071442582</v>
      </c>
      <c r="E30" s="45">
        <v>0</v>
      </c>
      <c r="F30" s="45">
        <v>0</v>
      </c>
      <c r="G30" s="54">
        <v>0</v>
      </c>
      <c r="H30" s="73">
        <v>0.25649616900000005</v>
      </c>
      <c r="I30" s="45">
        <v>1.0238141939999998</v>
      </c>
      <c r="J30" s="45">
        <v>0</v>
      </c>
      <c r="K30" s="45">
        <v>0</v>
      </c>
      <c r="L30" s="54">
        <v>10.770525321</v>
      </c>
      <c r="M30" s="73">
        <v>0</v>
      </c>
      <c r="N30" s="53">
        <v>0</v>
      </c>
      <c r="O30" s="45">
        <v>0</v>
      </c>
      <c r="P30" s="45">
        <v>0</v>
      </c>
      <c r="Q30" s="54">
        <v>0</v>
      </c>
      <c r="R30" s="73">
        <v>0.033489983</v>
      </c>
      <c r="S30" s="45">
        <v>0</v>
      </c>
      <c r="T30" s="45">
        <v>0</v>
      </c>
      <c r="U30" s="45">
        <v>0</v>
      </c>
      <c r="V30" s="54">
        <v>0.307144258</v>
      </c>
      <c r="W30" s="73">
        <v>0</v>
      </c>
      <c r="X30" s="45">
        <v>0</v>
      </c>
      <c r="Y30" s="45">
        <v>0</v>
      </c>
      <c r="Z30" s="45">
        <v>0</v>
      </c>
      <c r="AA30" s="54">
        <v>0</v>
      </c>
      <c r="AB30" s="73">
        <v>0</v>
      </c>
      <c r="AC30" s="45">
        <v>0</v>
      </c>
      <c r="AD30" s="45">
        <v>0</v>
      </c>
      <c r="AE30" s="45">
        <v>0</v>
      </c>
      <c r="AF30" s="54">
        <v>0</v>
      </c>
      <c r="AG30" s="73">
        <v>0</v>
      </c>
      <c r="AH30" s="45">
        <v>0</v>
      </c>
      <c r="AI30" s="45">
        <v>0</v>
      </c>
      <c r="AJ30" s="45">
        <v>0</v>
      </c>
      <c r="AK30" s="54">
        <v>0</v>
      </c>
      <c r="AL30" s="73">
        <v>0</v>
      </c>
      <c r="AM30" s="45">
        <v>0</v>
      </c>
      <c r="AN30" s="45">
        <v>0</v>
      </c>
      <c r="AO30" s="45">
        <v>0</v>
      </c>
      <c r="AP30" s="54">
        <v>0</v>
      </c>
      <c r="AQ30" s="73">
        <v>0</v>
      </c>
      <c r="AR30" s="53">
        <v>0</v>
      </c>
      <c r="AS30" s="45">
        <v>0</v>
      </c>
      <c r="AT30" s="45">
        <v>0</v>
      </c>
      <c r="AU30" s="54">
        <v>0</v>
      </c>
      <c r="AV30" s="73">
        <v>0.6982887310000001</v>
      </c>
      <c r="AW30" s="45">
        <v>3.0676480649999998</v>
      </c>
      <c r="AX30" s="45">
        <v>0</v>
      </c>
      <c r="AY30" s="45">
        <v>0</v>
      </c>
      <c r="AZ30" s="54">
        <v>8.528051395999999</v>
      </c>
      <c r="BA30" s="73">
        <v>0</v>
      </c>
      <c r="BB30" s="53">
        <v>0</v>
      </c>
      <c r="BC30" s="45">
        <v>0</v>
      </c>
      <c r="BD30" s="45">
        <v>0</v>
      </c>
      <c r="BE30" s="54">
        <v>0</v>
      </c>
      <c r="BF30" s="73">
        <v>0.061864234</v>
      </c>
      <c r="BG30" s="53">
        <v>0</v>
      </c>
      <c r="BH30" s="45">
        <v>0</v>
      </c>
      <c r="BI30" s="45">
        <v>0</v>
      </c>
      <c r="BJ30" s="56">
        <v>0.102254936</v>
      </c>
      <c r="BK30" s="61">
        <f t="shared" si="3"/>
        <v>27.921019869000002</v>
      </c>
      <c r="BL30" s="109"/>
      <c r="BM30" s="109"/>
    </row>
    <row r="31" spans="1:65" ht="12.75">
      <c r="A31" s="96"/>
      <c r="B31" s="3" t="s">
        <v>158</v>
      </c>
      <c r="C31" s="55">
        <v>0</v>
      </c>
      <c r="D31" s="53">
        <v>61.308348360000004</v>
      </c>
      <c r="E31" s="45">
        <v>0</v>
      </c>
      <c r="F31" s="45">
        <v>0</v>
      </c>
      <c r="G31" s="54">
        <v>0</v>
      </c>
      <c r="H31" s="73">
        <v>0.25174229800000003</v>
      </c>
      <c r="I31" s="45">
        <v>104.990546567</v>
      </c>
      <c r="J31" s="45">
        <v>0</v>
      </c>
      <c r="K31" s="45">
        <v>0</v>
      </c>
      <c r="L31" s="54">
        <v>18.15210583</v>
      </c>
      <c r="M31" s="73">
        <v>0</v>
      </c>
      <c r="N31" s="53">
        <v>0</v>
      </c>
      <c r="O31" s="45">
        <v>0</v>
      </c>
      <c r="P31" s="45">
        <v>0</v>
      </c>
      <c r="Q31" s="54">
        <v>0</v>
      </c>
      <c r="R31" s="73">
        <v>0.024012436999999998</v>
      </c>
      <c r="S31" s="45">
        <v>5.109029029999999</v>
      </c>
      <c r="T31" s="45">
        <v>0</v>
      </c>
      <c r="U31" s="45">
        <v>0</v>
      </c>
      <c r="V31" s="54">
        <v>0.306541742</v>
      </c>
      <c r="W31" s="73">
        <v>0</v>
      </c>
      <c r="X31" s="45">
        <v>0</v>
      </c>
      <c r="Y31" s="45">
        <v>0</v>
      </c>
      <c r="Z31" s="45">
        <v>0</v>
      </c>
      <c r="AA31" s="54">
        <v>0</v>
      </c>
      <c r="AB31" s="73">
        <v>0</v>
      </c>
      <c r="AC31" s="45">
        <v>0</v>
      </c>
      <c r="AD31" s="45">
        <v>0</v>
      </c>
      <c r="AE31" s="45">
        <v>0</v>
      </c>
      <c r="AF31" s="54">
        <v>0</v>
      </c>
      <c r="AG31" s="73">
        <v>0</v>
      </c>
      <c r="AH31" s="45">
        <v>0</v>
      </c>
      <c r="AI31" s="45">
        <v>0</v>
      </c>
      <c r="AJ31" s="45">
        <v>0</v>
      </c>
      <c r="AK31" s="54">
        <v>0</v>
      </c>
      <c r="AL31" s="73">
        <v>0</v>
      </c>
      <c r="AM31" s="45">
        <v>0</v>
      </c>
      <c r="AN31" s="45">
        <v>0</v>
      </c>
      <c r="AO31" s="45">
        <v>0</v>
      </c>
      <c r="AP31" s="54">
        <v>0</v>
      </c>
      <c r="AQ31" s="73">
        <v>0</v>
      </c>
      <c r="AR31" s="53">
        <v>0</v>
      </c>
      <c r="AS31" s="45">
        <v>0</v>
      </c>
      <c r="AT31" s="45">
        <v>0</v>
      </c>
      <c r="AU31" s="54">
        <v>0</v>
      </c>
      <c r="AV31" s="73">
        <v>0.601042203</v>
      </c>
      <c r="AW31" s="45">
        <v>25.515790325</v>
      </c>
      <c r="AX31" s="45">
        <v>0</v>
      </c>
      <c r="AY31" s="45">
        <v>0</v>
      </c>
      <c r="AZ31" s="54">
        <v>15.628421575</v>
      </c>
      <c r="BA31" s="73">
        <v>0</v>
      </c>
      <c r="BB31" s="53">
        <v>0</v>
      </c>
      <c r="BC31" s="45">
        <v>0</v>
      </c>
      <c r="BD31" s="45">
        <v>0</v>
      </c>
      <c r="BE31" s="54">
        <v>0</v>
      </c>
      <c r="BF31" s="73">
        <v>0.04438727</v>
      </c>
      <c r="BG31" s="53">
        <v>0</v>
      </c>
      <c r="BH31" s="45">
        <v>0</v>
      </c>
      <c r="BI31" s="45">
        <v>0</v>
      </c>
      <c r="BJ31" s="56">
        <v>0</v>
      </c>
      <c r="BK31" s="61">
        <f t="shared" si="3"/>
        <v>231.931967637</v>
      </c>
      <c r="BL31" s="109"/>
      <c r="BM31" s="109"/>
    </row>
    <row r="32" spans="1:65" ht="12.75">
      <c r="A32" s="96"/>
      <c r="B32" s="3" t="s">
        <v>159</v>
      </c>
      <c r="C32" s="55">
        <v>0</v>
      </c>
      <c r="D32" s="53">
        <v>61.014812879999994</v>
      </c>
      <c r="E32" s="45">
        <v>0</v>
      </c>
      <c r="F32" s="45">
        <v>0</v>
      </c>
      <c r="G32" s="54">
        <v>0</v>
      </c>
      <c r="H32" s="73">
        <v>0.228810812</v>
      </c>
      <c r="I32" s="45">
        <v>124.31768124300001</v>
      </c>
      <c r="J32" s="45">
        <v>0</v>
      </c>
      <c r="K32" s="45">
        <v>0</v>
      </c>
      <c r="L32" s="54">
        <v>9.269166989</v>
      </c>
      <c r="M32" s="73">
        <v>0</v>
      </c>
      <c r="N32" s="53">
        <v>0</v>
      </c>
      <c r="O32" s="45">
        <v>0</v>
      </c>
      <c r="P32" s="45">
        <v>0</v>
      </c>
      <c r="Q32" s="54">
        <v>0</v>
      </c>
      <c r="R32" s="73">
        <v>0.005643871</v>
      </c>
      <c r="S32" s="45">
        <v>5.08456774</v>
      </c>
      <c r="T32" s="45">
        <v>0</v>
      </c>
      <c r="U32" s="45">
        <v>0</v>
      </c>
      <c r="V32" s="54">
        <v>0.11186048999999999</v>
      </c>
      <c r="W32" s="73">
        <v>0</v>
      </c>
      <c r="X32" s="45">
        <v>0</v>
      </c>
      <c r="Y32" s="45">
        <v>0</v>
      </c>
      <c r="Z32" s="45">
        <v>0</v>
      </c>
      <c r="AA32" s="54">
        <v>0</v>
      </c>
      <c r="AB32" s="73">
        <v>0</v>
      </c>
      <c r="AC32" s="45">
        <v>0</v>
      </c>
      <c r="AD32" s="45">
        <v>0</v>
      </c>
      <c r="AE32" s="45">
        <v>0</v>
      </c>
      <c r="AF32" s="54">
        <v>0</v>
      </c>
      <c r="AG32" s="73">
        <v>0</v>
      </c>
      <c r="AH32" s="45">
        <v>0</v>
      </c>
      <c r="AI32" s="45">
        <v>0</v>
      </c>
      <c r="AJ32" s="45">
        <v>0</v>
      </c>
      <c r="AK32" s="54">
        <v>0</v>
      </c>
      <c r="AL32" s="73">
        <v>0</v>
      </c>
      <c r="AM32" s="45">
        <v>0</v>
      </c>
      <c r="AN32" s="45">
        <v>0</v>
      </c>
      <c r="AO32" s="45">
        <v>0</v>
      </c>
      <c r="AP32" s="54">
        <v>0</v>
      </c>
      <c r="AQ32" s="73">
        <v>0</v>
      </c>
      <c r="AR32" s="53">
        <v>0</v>
      </c>
      <c r="AS32" s="45">
        <v>0</v>
      </c>
      <c r="AT32" s="45">
        <v>0</v>
      </c>
      <c r="AU32" s="54">
        <v>0</v>
      </c>
      <c r="AV32" s="73">
        <v>0.248387707</v>
      </c>
      <c r="AW32" s="45">
        <v>5.791120384</v>
      </c>
      <c r="AX32" s="45">
        <v>0</v>
      </c>
      <c r="AY32" s="45">
        <v>0</v>
      </c>
      <c r="AZ32" s="54">
        <v>28.960786051</v>
      </c>
      <c r="BA32" s="73">
        <v>0</v>
      </c>
      <c r="BB32" s="53">
        <v>0</v>
      </c>
      <c r="BC32" s="45">
        <v>0</v>
      </c>
      <c r="BD32" s="45">
        <v>0</v>
      </c>
      <c r="BE32" s="54">
        <v>0</v>
      </c>
      <c r="BF32" s="73">
        <v>0.062477887999999995</v>
      </c>
      <c r="BG32" s="53">
        <v>0</v>
      </c>
      <c r="BH32" s="45">
        <v>0</v>
      </c>
      <c r="BI32" s="45">
        <v>0</v>
      </c>
      <c r="BJ32" s="56">
        <v>0.050795032000000004</v>
      </c>
      <c r="BK32" s="61">
        <f t="shared" si="3"/>
        <v>235.146111087</v>
      </c>
      <c r="BL32" s="109"/>
      <c r="BM32" s="109"/>
    </row>
    <row r="33" spans="1:65" ht="12.75">
      <c r="A33" s="96"/>
      <c r="B33" s="3" t="s">
        <v>160</v>
      </c>
      <c r="C33" s="55">
        <v>0</v>
      </c>
      <c r="D33" s="53">
        <v>56.027506425</v>
      </c>
      <c r="E33" s="45">
        <v>0</v>
      </c>
      <c r="F33" s="45">
        <v>0</v>
      </c>
      <c r="G33" s="54">
        <v>0</v>
      </c>
      <c r="H33" s="73">
        <v>0.16716259400000003</v>
      </c>
      <c r="I33" s="45">
        <v>137.522061226</v>
      </c>
      <c r="J33" s="45">
        <v>0</v>
      </c>
      <c r="K33" s="45">
        <v>0</v>
      </c>
      <c r="L33" s="54">
        <v>6.5857787100000005</v>
      </c>
      <c r="M33" s="73">
        <v>0</v>
      </c>
      <c r="N33" s="53">
        <v>0</v>
      </c>
      <c r="O33" s="45">
        <v>0</v>
      </c>
      <c r="P33" s="45">
        <v>0</v>
      </c>
      <c r="Q33" s="54">
        <v>0</v>
      </c>
      <c r="R33" s="73">
        <v>0.025212378</v>
      </c>
      <c r="S33" s="45">
        <v>11.205501284999999</v>
      </c>
      <c r="T33" s="45">
        <v>0</v>
      </c>
      <c r="U33" s="45">
        <v>0</v>
      </c>
      <c r="V33" s="54">
        <v>0</v>
      </c>
      <c r="W33" s="73">
        <v>0</v>
      </c>
      <c r="X33" s="45">
        <v>0</v>
      </c>
      <c r="Y33" s="45">
        <v>0</v>
      </c>
      <c r="Z33" s="45">
        <v>0</v>
      </c>
      <c r="AA33" s="54">
        <v>0</v>
      </c>
      <c r="AB33" s="73">
        <v>0</v>
      </c>
      <c r="AC33" s="45">
        <v>0</v>
      </c>
      <c r="AD33" s="45">
        <v>0</v>
      </c>
      <c r="AE33" s="45">
        <v>0</v>
      </c>
      <c r="AF33" s="54">
        <v>0</v>
      </c>
      <c r="AG33" s="73">
        <v>0</v>
      </c>
      <c r="AH33" s="45">
        <v>0</v>
      </c>
      <c r="AI33" s="45">
        <v>0</v>
      </c>
      <c r="AJ33" s="45">
        <v>0</v>
      </c>
      <c r="AK33" s="54">
        <v>0</v>
      </c>
      <c r="AL33" s="73">
        <v>0</v>
      </c>
      <c r="AM33" s="45">
        <v>0</v>
      </c>
      <c r="AN33" s="45">
        <v>0</v>
      </c>
      <c r="AO33" s="45">
        <v>0</v>
      </c>
      <c r="AP33" s="54">
        <v>0</v>
      </c>
      <c r="AQ33" s="73">
        <v>0</v>
      </c>
      <c r="AR33" s="53">
        <v>0</v>
      </c>
      <c r="AS33" s="45">
        <v>0</v>
      </c>
      <c r="AT33" s="45">
        <v>0</v>
      </c>
      <c r="AU33" s="54">
        <v>0</v>
      </c>
      <c r="AV33" s="73">
        <v>0.268351219</v>
      </c>
      <c r="AW33" s="45">
        <v>10.17715484</v>
      </c>
      <c r="AX33" s="45">
        <v>0</v>
      </c>
      <c r="AY33" s="45">
        <v>0</v>
      </c>
      <c r="AZ33" s="54">
        <v>16.158777598</v>
      </c>
      <c r="BA33" s="73">
        <v>0</v>
      </c>
      <c r="BB33" s="53">
        <v>0</v>
      </c>
      <c r="BC33" s="45">
        <v>0</v>
      </c>
      <c r="BD33" s="45">
        <v>0</v>
      </c>
      <c r="BE33" s="54">
        <v>0</v>
      </c>
      <c r="BF33" s="73">
        <v>0.0050885769999999995</v>
      </c>
      <c r="BG33" s="53">
        <v>0</v>
      </c>
      <c r="BH33" s="45">
        <v>0</v>
      </c>
      <c r="BI33" s="45">
        <v>0</v>
      </c>
      <c r="BJ33" s="56">
        <v>0</v>
      </c>
      <c r="BK33" s="61">
        <f t="shared" si="3"/>
        <v>238.142594852</v>
      </c>
      <c r="BL33" s="109"/>
      <c r="BM33" s="109"/>
    </row>
    <row r="34" spans="1:65" ht="12.75">
      <c r="A34" s="96"/>
      <c r="B34" s="3" t="s">
        <v>161</v>
      </c>
      <c r="C34" s="55">
        <v>0</v>
      </c>
      <c r="D34" s="53">
        <v>50.71962905</v>
      </c>
      <c r="E34" s="45">
        <v>0</v>
      </c>
      <c r="F34" s="45">
        <v>0</v>
      </c>
      <c r="G34" s="54">
        <v>0</v>
      </c>
      <c r="H34" s="73">
        <v>0.159944877</v>
      </c>
      <c r="I34" s="45">
        <v>203.892908781</v>
      </c>
      <c r="J34" s="45">
        <v>0</v>
      </c>
      <c r="K34" s="45">
        <v>0</v>
      </c>
      <c r="L34" s="54">
        <v>7.643448097</v>
      </c>
      <c r="M34" s="73">
        <v>0</v>
      </c>
      <c r="N34" s="53">
        <v>0</v>
      </c>
      <c r="O34" s="45">
        <v>0</v>
      </c>
      <c r="P34" s="45">
        <v>0</v>
      </c>
      <c r="Q34" s="54">
        <v>0</v>
      </c>
      <c r="R34" s="73">
        <v>0.02077476</v>
      </c>
      <c r="S34" s="45">
        <v>5.0719629049999995</v>
      </c>
      <c r="T34" s="45">
        <v>0</v>
      </c>
      <c r="U34" s="45">
        <v>0</v>
      </c>
      <c r="V34" s="54">
        <v>0</v>
      </c>
      <c r="W34" s="73">
        <v>0</v>
      </c>
      <c r="X34" s="45">
        <v>0</v>
      </c>
      <c r="Y34" s="45">
        <v>0</v>
      </c>
      <c r="Z34" s="45">
        <v>0</v>
      </c>
      <c r="AA34" s="54">
        <v>0</v>
      </c>
      <c r="AB34" s="73">
        <v>0</v>
      </c>
      <c r="AC34" s="45">
        <v>0</v>
      </c>
      <c r="AD34" s="45">
        <v>0</v>
      </c>
      <c r="AE34" s="45">
        <v>0</v>
      </c>
      <c r="AF34" s="54">
        <v>0</v>
      </c>
      <c r="AG34" s="73">
        <v>0</v>
      </c>
      <c r="AH34" s="45">
        <v>0</v>
      </c>
      <c r="AI34" s="45">
        <v>0</v>
      </c>
      <c r="AJ34" s="45">
        <v>0</v>
      </c>
      <c r="AK34" s="54">
        <v>0</v>
      </c>
      <c r="AL34" s="73">
        <v>0</v>
      </c>
      <c r="AM34" s="45">
        <v>0</v>
      </c>
      <c r="AN34" s="45">
        <v>0</v>
      </c>
      <c r="AO34" s="45">
        <v>0</v>
      </c>
      <c r="AP34" s="54">
        <v>0</v>
      </c>
      <c r="AQ34" s="73">
        <v>0</v>
      </c>
      <c r="AR34" s="53">
        <v>0</v>
      </c>
      <c r="AS34" s="45">
        <v>0</v>
      </c>
      <c r="AT34" s="45">
        <v>0</v>
      </c>
      <c r="AU34" s="54">
        <v>0</v>
      </c>
      <c r="AV34" s="73">
        <v>0.284749841</v>
      </c>
      <c r="AW34" s="45">
        <v>8.811596755000002</v>
      </c>
      <c r="AX34" s="45">
        <v>0</v>
      </c>
      <c r="AY34" s="45">
        <v>0</v>
      </c>
      <c r="AZ34" s="54">
        <v>14.765378857</v>
      </c>
      <c r="BA34" s="73">
        <v>0</v>
      </c>
      <c r="BB34" s="53">
        <v>0</v>
      </c>
      <c r="BC34" s="45">
        <v>0</v>
      </c>
      <c r="BD34" s="45">
        <v>0</v>
      </c>
      <c r="BE34" s="54">
        <v>0</v>
      </c>
      <c r="BF34" s="73">
        <v>0.024831422000000002</v>
      </c>
      <c r="BG34" s="53">
        <v>0</v>
      </c>
      <c r="BH34" s="45">
        <v>0</v>
      </c>
      <c r="BI34" s="45">
        <v>0</v>
      </c>
      <c r="BJ34" s="56">
        <v>0.001013527</v>
      </c>
      <c r="BK34" s="61">
        <f t="shared" si="3"/>
        <v>291.3962388719999</v>
      </c>
      <c r="BL34" s="109"/>
      <c r="BM34" s="109"/>
    </row>
    <row r="35" spans="1:65" ht="12.75">
      <c r="A35" s="96"/>
      <c r="B35" s="3" t="s">
        <v>162</v>
      </c>
      <c r="C35" s="55">
        <v>0</v>
      </c>
      <c r="D35" s="53">
        <v>20.2400387</v>
      </c>
      <c r="E35" s="45">
        <v>0</v>
      </c>
      <c r="F35" s="45">
        <v>0</v>
      </c>
      <c r="G35" s="54">
        <v>0</v>
      </c>
      <c r="H35" s="73">
        <v>0.07782295</v>
      </c>
      <c r="I35" s="45">
        <v>187.220357975</v>
      </c>
      <c r="J35" s="45">
        <v>0</v>
      </c>
      <c r="K35" s="45">
        <v>0</v>
      </c>
      <c r="L35" s="54">
        <v>20.740473657</v>
      </c>
      <c r="M35" s="73">
        <v>0</v>
      </c>
      <c r="N35" s="53">
        <v>0</v>
      </c>
      <c r="O35" s="45">
        <v>0</v>
      </c>
      <c r="P35" s="45">
        <v>0</v>
      </c>
      <c r="Q35" s="54">
        <v>0</v>
      </c>
      <c r="R35" s="73">
        <v>0.011638022000000001</v>
      </c>
      <c r="S35" s="45">
        <v>0</v>
      </c>
      <c r="T35" s="45">
        <v>0</v>
      </c>
      <c r="U35" s="45">
        <v>0</v>
      </c>
      <c r="V35" s="54">
        <v>0</v>
      </c>
      <c r="W35" s="73">
        <v>0</v>
      </c>
      <c r="X35" s="45">
        <v>0</v>
      </c>
      <c r="Y35" s="45">
        <v>0</v>
      </c>
      <c r="Z35" s="45">
        <v>0</v>
      </c>
      <c r="AA35" s="54">
        <v>0</v>
      </c>
      <c r="AB35" s="73">
        <v>0</v>
      </c>
      <c r="AC35" s="45">
        <v>0</v>
      </c>
      <c r="AD35" s="45">
        <v>0</v>
      </c>
      <c r="AE35" s="45">
        <v>0</v>
      </c>
      <c r="AF35" s="54">
        <v>0</v>
      </c>
      <c r="AG35" s="73">
        <v>0</v>
      </c>
      <c r="AH35" s="45">
        <v>0</v>
      </c>
      <c r="AI35" s="45">
        <v>0</v>
      </c>
      <c r="AJ35" s="45">
        <v>0</v>
      </c>
      <c r="AK35" s="54">
        <v>0</v>
      </c>
      <c r="AL35" s="73">
        <v>0</v>
      </c>
      <c r="AM35" s="45">
        <v>0</v>
      </c>
      <c r="AN35" s="45">
        <v>0</v>
      </c>
      <c r="AO35" s="45">
        <v>0</v>
      </c>
      <c r="AP35" s="54">
        <v>0</v>
      </c>
      <c r="AQ35" s="73">
        <v>0</v>
      </c>
      <c r="AR35" s="53">
        <v>0</v>
      </c>
      <c r="AS35" s="45">
        <v>0</v>
      </c>
      <c r="AT35" s="45">
        <v>0</v>
      </c>
      <c r="AU35" s="54">
        <v>0</v>
      </c>
      <c r="AV35" s="73">
        <v>0.269894521</v>
      </c>
      <c r="AW35" s="45">
        <v>13.893174494</v>
      </c>
      <c r="AX35" s="45">
        <v>0</v>
      </c>
      <c r="AY35" s="45">
        <v>0</v>
      </c>
      <c r="AZ35" s="54">
        <v>12.112591373</v>
      </c>
      <c r="BA35" s="73">
        <v>0</v>
      </c>
      <c r="BB35" s="53">
        <v>0</v>
      </c>
      <c r="BC35" s="45">
        <v>0</v>
      </c>
      <c r="BD35" s="45">
        <v>0</v>
      </c>
      <c r="BE35" s="54">
        <v>0</v>
      </c>
      <c r="BF35" s="73">
        <v>0.016078428999999998</v>
      </c>
      <c r="BG35" s="53">
        <v>0</v>
      </c>
      <c r="BH35" s="45">
        <v>0</v>
      </c>
      <c r="BI35" s="45">
        <v>0</v>
      </c>
      <c r="BJ35" s="56">
        <v>0.050557919</v>
      </c>
      <c r="BK35" s="61">
        <f t="shared" si="3"/>
        <v>254.63262804000001</v>
      </c>
      <c r="BL35" s="109"/>
      <c r="BM35" s="109"/>
    </row>
    <row r="36" spans="1:65" ht="12.75">
      <c r="A36" s="96"/>
      <c r="B36" s="3" t="s">
        <v>163</v>
      </c>
      <c r="C36" s="55">
        <v>0</v>
      </c>
      <c r="D36" s="53">
        <v>5.043069355</v>
      </c>
      <c r="E36" s="45">
        <v>0</v>
      </c>
      <c r="F36" s="45">
        <v>0</v>
      </c>
      <c r="G36" s="54">
        <v>0</v>
      </c>
      <c r="H36" s="73">
        <v>0.203611437</v>
      </c>
      <c r="I36" s="45">
        <v>330.926211075</v>
      </c>
      <c r="J36" s="45">
        <v>0</v>
      </c>
      <c r="K36" s="45">
        <v>0</v>
      </c>
      <c r="L36" s="54">
        <v>25.057872569</v>
      </c>
      <c r="M36" s="73">
        <v>0</v>
      </c>
      <c r="N36" s="53">
        <v>0</v>
      </c>
      <c r="O36" s="45">
        <v>0</v>
      </c>
      <c r="P36" s="45">
        <v>0</v>
      </c>
      <c r="Q36" s="54">
        <v>0</v>
      </c>
      <c r="R36" s="73">
        <v>0.022469596999999997</v>
      </c>
      <c r="S36" s="45">
        <v>6.051683226</v>
      </c>
      <c r="T36" s="45">
        <v>0</v>
      </c>
      <c r="U36" s="45">
        <v>0</v>
      </c>
      <c r="V36" s="54">
        <v>0.100861387</v>
      </c>
      <c r="W36" s="73">
        <v>0</v>
      </c>
      <c r="X36" s="45">
        <v>0</v>
      </c>
      <c r="Y36" s="45">
        <v>0</v>
      </c>
      <c r="Z36" s="45">
        <v>0</v>
      </c>
      <c r="AA36" s="54">
        <v>0</v>
      </c>
      <c r="AB36" s="73">
        <v>0</v>
      </c>
      <c r="AC36" s="45">
        <v>0</v>
      </c>
      <c r="AD36" s="45">
        <v>0</v>
      </c>
      <c r="AE36" s="45">
        <v>0</v>
      </c>
      <c r="AF36" s="54">
        <v>0</v>
      </c>
      <c r="AG36" s="73">
        <v>0</v>
      </c>
      <c r="AH36" s="45">
        <v>0</v>
      </c>
      <c r="AI36" s="45">
        <v>0</v>
      </c>
      <c r="AJ36" s="45">
        <v>0</v>
      </c>
      <c r="AK36" s="54">
        <v>0</v>
      </c>
      <c r="AL36" s="73">
        <v>0</v>
      </c>
      <c r="AM36" s="45">
        <v>0</v>
      </c>
      <c r="AN36" s="45">
        <v>0</v>
      </c>
      <c r="AO36" s="45">
        <v>0</v>
      </c>
      <c r="AP36" s="54">
        <v>0</v>
      </c>
      <c r="AQ36" s="73">
        <v>0</v>
      </c>
      <c r="AR36" s="53">
        <v>0</v>
      </c>
      <c r="AS36" s="45">
        <v>0</v>
      </c>
      <c r="AT36" s="45">
        <v>0</v>
      </c>
      <c r="AU36" s="54">
        <v>0</v>
      </c>
      <c r="AV36" s="73">
        <v>1.210884511</v>
      </c>
      <c r="AW36" s="45">
        <v>11.439010536</v>
      </c>
      <c r="AX36" s="45">
        <v>0</v>
      </c>
      <c r="AY36" s="45">
        <v>0</v>
      </c>
      <c r="AZ36" s="54">
        <v>49.307282283999996</v>
      </c>
      <c r="BA36" s="73">
        <v>0</v>
      </c>
      <c r="BB36" s="53">
        <v>0</v>
      </c>
      <c r="BC36" s="45">
        <v>0</v>
      </c>
      <c r="BD36" s="45">
        <v>0</v>
      </c>
      <c r="BE36" s="54">
        <v>0</v>
      </c>
      <c r="BF36" s="73">
        <v>0.04283333699999999</v>
      </c>
      <c r="BG36" s="53">
        <v>0</v>
      </c>
      <c r="BH36" s="45">
        <v>0</v>
      </c>
      <c r="BI36" s="45">
        <v>0</v>
      </c>
      <c r="BJ36" s="56">
        <v>0.554313774</v>
      </c>
      <c r="BK36" s="61">
        <f t="shared" si="3"/>
        <v>429.96010308800004</v>
      </c>
      <c r="BL36" s="109"/>
      <c r="BM36" s="109"/>
    </row>
    <row r="37" spans="1:65" ht="12.75">
      <c r="A37" s="96"/>
      <c r="B37" s="3" t="s">
        <v>164</v>
      </c>
      <c r="C37" s="55">
        <v>0</v>
      </c>
      <c r="D37" s="53">
        <v>0</v>
      </c>
      <c r="E37" s="45">
        <v>0</v>
      </c>
      <c r="F37" s="45">
        <v>0</v>
      </c>
      <c r="G37" s="54">
        <v>0</v>
      </c>
      <c r="H37" s="73">
        <v>0.506685719</v>
      </c>
      <c r="I37" s="45">
        <v>72.790921364</v>
      </c>
      <c r="J37" s="45">
        <v>0</v>
      </c>
      <c r="K37" s="45">
        <v>0</v>
      </c>
      <c r="L37" s="54">
        <v>42.462671564</v>
      </c>
      <c r="M37" s="73">
        <v>0</v>
      </c>
      <c r="N37" s="53">
        <v>0</v>
      </c>
      <c r="O37" s="45">
        <v>0</v>
      </c>
      <c r="P37" s="45">
        <v>0</v>
      </c>
      <c r="Q37" s="54">
        <v>0</v>
      </c>
      <c r="R37" s="73">
        <v>0.052416834999999995</v>
      </c>
      <c r="S37" s="45">
        <v>0</v>
      </c>
      <c r="T37" s="45">
        <v>0</v>
      </c>
      <c r="U37" s="45">
        <v>0</v>
      </c>
      <c r="V37" s="54">
        <v>0.201409548</v>
      </c>
      <c r="W37" s="73">
        <v>0</v>
      </c>
      <c r="X37" s="45">
        <v>0</v>
      </c>
      <c r="Y37" s="45">
        <v>0</v>
      </c>
      <c r="Z37" s="45">
        <v>0</v>
      </c>
      <c r="AA37" s="54">
        <v>0</v>
      </c>
      <c r="AB37" s="73">
        <v>0</v>
      </c>
      <c r="AC37" s="45">
        <v>0</v>
      </c>
      <c r="AD37" s="45">
        <v>0</v>
      </c>
      <c r="AE37" s="45">
        <v>0</v>
      </c>
      <c r="AF37" s="54">
        <v>0</v>
      </c>
      <c r="AG37" s="73">
        <v>0</v>
      </c>
      <c r="AH37" s="45">
        <v>0</v>
      </c>
      <c r="AI37" s="45">
        <v>0</v>
      </c>
      <c r="AJ37" s="45">
        <v>0</v>
      </c>
      <c r="AK37" s="54">
        <v>0</v>
      </c>
      <c r="AL37" s="73">
        <v>0</v>
      </c>
      <c r="AM37" s="45">
        <v>0</v>
      </c>
      <c r="AN37" s="45">
        <v>0</v>
      </c>
      <c r="AO37" s="45">
        <v>0</v>
      </c>
      <c r="AP37" s="54">
        <v>0</v>
      </c>
      <c r="AQ37" s="73">
        <v>0</v>
      </c>
      <c r="AR37" s="53">
        <v>0</v>
      </c>
      <c r="AS37" s="45">
        <v>0</v>
      </c>
      <c r="AT37" s="45">
        <v>0</v>
      </c>
      <c r="AU37" s="54">
        <v>0</v>
      </c>
      <c r="AV37" s="73">
        <v>0.9353881900000001</v>
      </c>
      <c r="AW37" s="45">
        <v>4.910703071</v>
      </c>
      <c r="AX37" s="45">
        <v>0</v>
      </c>
      <c r="AY37" s="45">
        <v>0</v>
      </c>
      <c r="AZ37" s="54">
        <v>20.873388721</v>
      </c>
      <c r="BA37" s="73">
        <v>0</v>
      </c>
      <c r="BB37" s="53">
        <v>0</v>
      </c>
      <c r="BC37" s="45">
        <v>0</v>
      </c>
      <c r="BD37" s="45">
        <v>0</v>
      </c>
      <c r="BE37" s="54">
        <v>0</v>
      </c>
      <c r="BF37" s="73">
        <v>0.056352332</v>
      </c>
      <c r="BG37" s="53">
        <v>0</v>
      </c>
      <c r="BH37" s="45">
        <v>0</v>
      </c>
      <c r="BI37" s="45">
        <v>0</v>
      </c>
      <c r="BJ37" s="56">
        <v>1.4554056199999998</v>
      </c>
      <c r="BK37" s="61">
        <f t="shared" si="3"/>
        <v>144.245342964</v>
      </c>
      <c r="BL37" s="109"/>
      <c r="BM37" s="109"/>
    </row>
    <row r="38" spans="1:65" ht="12.75">
      <c r="A38" s="96"/>
      <c r="B38" s="3" t="s">
        <v>165</v>
      </c>
      <c r="C38" s="55">
        <v>0</v>
      </c>
      <c r="D38" s="53">
        <v>25.351701625</v>
      </c>
      <c r="E38" s="45">
        <v>0</v>
      </c>
      <c r="F38" s="45">
        <v>0</v>
      </c>
      <c r="G38" s="54">
        <v>0</v>
      </c>
      <c r="H38" s="73">
        <v>0.12564303200000002</v>
      </c>
      <c r="I38" s="45">
        <v>328.252054902</v>
      </c>
      <c r="J38" s="45">
        <v>0</v>
      </c>
      <c r="K38" s="45">
        <v>0</v>
      </c>
      <c r="L38" s="54">
        <v>1.419695291</v>
      </c>
      <c r="M38" s="73">
        <v>0</v>
      </c>
      <c r="N38" s="53">
        <v>0</v>
      </c>
      <c r="O38" s="45">
        <v>0</v>
      </c>
      <c r="P38" s="45">
        <v>0</v>
      </c>
      <c r="Q38" s="54">
        <v>0</v>
      </c>
      <c r="R38" s="73">
        <v>0.028393905</v>
      </c>
      <c r="S38" s="45">
        <v>0</v>
      </c>
      <c r="T38" s="45">
        <v>0</v>
      </c>
      <c r="U38" s="45">
        <v>0</v>
      </c>
      <c r="V38" s="54">
        <v>0</v>
      </c>
      <c r="W38" s="73">
        <v>0</v>
      </c>
      <c r="X38" s="45">
        <v>0</v>
      </c>
      <c r="Y38" s="45">
        <v>0</v>
      </c>
      <c r="Z38" s="45">
        <v>0</v>
      </c>
      <c r="AA38" s="54">
        <v>0</v>
      </c>
      <c r="AB38" s="73">
        <v>0</v>
      </c>
      <c r="AC38" s="45">
        <v>0</v>
      </c>
      <c r="AD38" s="45">
        <v>0</v>
      </c>
      <c r="AE38" s="45">
        <v>0</v>
      </c>
      <c r="AF38" s="54">
        <v>0</v>
      </c>
      <c r="AG38" s="73">
        <v>0</v>
      </c>
      <c r="AH38" s="45">
        <v>0</v>
      </c>
      <c r="AI38" s="45">
        <v>0</v>
      </c>
      <c r="AJ38" s="45">
        <v>0</v>
      </c>
      <c r="AK38" s="54">
        <v>0</v>
      </c>
      <c r="AL38" s="73">
        <v>0</v>
      </c>
      <c r="AM38" s="45">
        <v>0</v>
      </c>
      <c r="AN38" s="45">
        <v>0</v>
      </c>
      <c r="AO38" s="45">
        <v>0</v>
      </c>
      <c r="AP38" s="54">
        <v>0</v>
      </c>
      <c r="AQ38" s="73">
        <v>0</v>
      </c>
      <c r="AR38" s="53">
        <v>0</v>
      </c>
      <c r="AS38" s="45">
        <v>0</v>
      </c>
      <c r="AT38" s="45">
        <v>0</v>
      </c>
      <c r="AU38" s="54">
        <v>0</v>
      </c>
      <c r="AV38" s="73">
        <v>0.090938525</v>
      </c>
      <c r="AW38" s="45">
        <v>11.968797329000001</v>
      </c>
      <c r="AX38" s="45">
        <v>0</v>
      </c>
      <c r="AY38" s="45">
        <v>0</v>
      </c>
      <c r="AZ38" s="54">
        <v>8.946850472</v>
      </c>
      <c r="BA38" s="73">
        <v>0</v>
      </c>
      <c r="BB38" s="53">
        <v>0</v>
      </c>
      <c r="BC38" s="45">
        <v>0</v>
      </c>
      <c r="BD38" s="45">
        <v>0</v>
      </c>
      <c r="BE38" s="54">
        <v>0</v>
      </c>
      <c r="BF38" s="73">
        <v>0.041059200000000004</v>
      </c>
      <c r="BG38" s="53">
        <v>0</v>
      </c>
      <c r="BH38" s="45">
        <v>0</v>
      </c>
      <c r="BI38" s="45">
        <v>0</v>
      </c>
      <c r="BJ38" s="56">
        <v>0</v>
      </c>
      <c r="BK38" s="61">
        <f t="shared" si="3"/>
        <v>376.22513428099995</v>
      </c>
      <c r="BL38" s="109"/>
      <c r="BM38" s="109"/>
    </row>
    <row r="39" spans="1:65" ht="12.75">
      <c r="A39" s="96"/>
      <c r="B39" s="3" t="s">
        <v>166</v>
      </c>
      <c r="C39" s="55">
        <v>0</v>
      </c>
      <c r="D39" s="53">
        <v>20.28260646</v>
      </c>
      <c r="E39" s="45">
        <v>0</v>
      </c>
      <c r="F39" s="45">
        <v>0</v>
      </c>
      <c r="G39" s="54">
        <v>0</v>
      </c>
      <c r="H39" s="73">
        <v>0.449574554</v>
      </c>
      <c r="I39" s="45">
        <v>87.499164268</v>
      </c>
      <c r="J39" s="45">
        <v>15.211954845</v>
      </c>
      <c r="K39" s="45">
        <v>0</v>
      </c>
      <c r="L39" s="54">
        <v>1.662959174</v>
      </c>
      <c r="M39" s="73">
        <v>0</v>
      </c>
      <c r="N39" s="53">
        <v>0</v>
      </c>
      <c r="O39" s="45">
        <v>0</v>
      </c>
      <c r="P39" s="45">
        <v>0</v>
      </c>
      <c r="Q39" s="54">
        <v>0</v>
      </c>
      <c r="R39" s="73">
        <v>0.027381518</v>
      </c>
      <c r="S39" s="45">
        <v>0.005070651999999999</v>
      </c>
      <c r="T39" s="45">
        <v>0.304239097</v>
      </c>
      <c r="U39" s="45">
        <v>0</v>
      </c>
      <c r="V39" s="54">
        <v>0</v>
      </c>
      <c r="W39" s="73">
        <v>0</v>
      </c>
      <c r="X39" s="45">
        <v>0</v>
      </c>
      <c r="Y39" s="45">
        <v>0</v>
      </c>
      <c r="Z39" s="45">
        <v>0</v>
      </c>
      <c r="AA39" s="54">
        <v>0</v>
      </c>
      <c r="AB39" s="73">
        <v>0</v>
      </c>
      <c r="AC39" s="45">
        <v>0</v>
      </c>
      <c r="AD39" s="45">
        <v>0</v>
      </c>
      <c r="AE39" s="45">
        <v>0</v>
      </c>
      <c r="AF39" s="54">
        <v>0</v>
      </c>
      <c r="AG39" s="73">
        <v>0</v>
      </c>
      <c r="AH39" s="45">
        <v>0</v>
      </c>
      <c r="AI39" s="45">
        <v>0</v>
      </c>
      <c r="AJ39" s="45">
        <v>0</v>
      </c>
      <c r="AK39" s="54">
        <v>0</v>
      </c>
      <c r="AL39" s="73">
        <v>0</v>
      </c>
      <c r="AM39" s="45">
        <v>0</v>
      </c>
      <c r="AN39" s="45">
        <v>0</v>
      </c>
      <c r="AO39" s="45">
        <v>0</v>
      </c>
      <c r="AP39" s="54">
        <v>0</v>
      </c>
      <c r="AQ39" s="73">
        <v>0</v>
      </c>
      <c r="AR39" s="53">
        <v>0</v>
      </c>
      <c r="AS39" s="45">
        <v>0</v>
      </c>
      <c r="AT39" s="45">
        <v>0</v>
      </c>
      <c r="AU39" s="54">
        <v>0</v>
      </c>
      <c r="AV39" s="73">
        <v>0.342354154</v>
      </c>
      <c r="AW39" s="45">
        <v>15.850727696000002</v>
      </c>
      <c r="AX39" s="45">
        <v>0</v>
      </c>
      <c r="AY39" s="45">
        <v>0</v>
      </c>
      <c r="AZ39" s="54">
        <v>2.66601644</v>
      </c>
      <c r="BA39" s="73">
        <v>0</v>
      </c>
      <c r="BB39" s="53">
        <v>0</v>
      </c>
      <c r="BC39" s="45">
        <v>0</v>
      </c>
      <c r="BD39" s="45">
        <v>0</v>
      </c>
      <c r="BE39" s="54">
        <v>0</v>
      </c>
      <c r="BF39" s="73">
        <v>0.16159936099999997</v>
      </c>
      <c r="BG39" s="53">
        <v>2.027595484</v>
      </c>
      <c r="BH39" s="45">
        <v>1.01416804</v>
      </c>
      <c r="BI39" s="45">
        <v>0</v>
      </c>
      <c r="BJ39" s="56">
        <v>0.719796397</v>
      </c>
      <c r="BK39" s="61">
        <f t="shared" si="3"/>
        <v>148.22520813999998</v>
      </c>
      <c r="BL39" s="109"/>
      <c r="BM39" s="109"/>
    </row>
    <row r="40" spans="1:65" ht="12.75">
      <c r="A40" s="96"/>
      <c r="B40" s="3" t="s">
        <v>167</v>
      </c>
      <c r="C40" s="55">
        <v>0</v>
      </c>
      <c r="D40" s="53">
        <v>0</v>
      </c>
      <c r="E40" s="45">
        <v>0</v>
      </c>
      <c r="F40" s="45">
        <v>0</v>
      </c>
      <c r="G40" s="54">
        <v>0</v>
      </c>
      <c r="H40" s="73">
        <v>0.246219776</v>
      </c>
      <c r="I40" s="45">
        <v>42.597037542</v>
      </c>
      <c r="J40" s="45">
        <v>10.1022</v>
      </c>
      <c r="K40" s="45">
        <v>0</v>
      </c>
      <c r="L40" s="54">
        <v>7.163956978</v>
      </c>
      <c r="M40" s="73">
        <v>0</v>
      </c>
      <c r="N40" s="53">
        <v>0</v>
      </c>
      <c r="O40" s="45">
        <v>0</v>
      </c>
      <c r="P40" s="45">
        <v>0</v>
      </c>
      <c r="Q40" s="54">
        <v>0</v>
      </c>
      <c r="R40" s="73">
        <v>0.057094276000000006</v>
      </c>
      <c r="S40" s="45">
        <v>10.1022</v>
      </c>
      <c r="T40" s="45">
        <v>1.01022</v>
      </c>
      <c r="U40" s="45">
        <v>0</v>
      </c>
      <c r="V40" s="54">
        <v>0.454599</v>
      </c>
      <c r="W40" s="73">
        <v>0</v>
      </c>
      <c r="X40" s="45">
        <v>0</v>
      </c>
      <c r="Y40" s="45">
        <v>0</v>
      </c>
      <c r="Z40" s="45">
        <v>0</v>
      </c>
      <c r="AA40" s="54">
        <v>0</v>
      </c>
      <c r="AB40" s="73">
        <v>0</v>
      </c>
      <c r="AC40" s="45">
        <v>0</v>
      </c>
      <c r="AD40" s="45">
        <v>0</v>
      </c>
      <c r="AE40" s="45">
        <v>0</v>
      </c>
      <c r="AF40" s="54">
        <v>0</v>
      </c>
      <c r="AG40" s="73">
        <v>0</v>
      </c>
      <c r="AH40" s="45">
        <v>0</v>
      </c>
      <c r="AI40" s="45">
        <v>0</v>
      </c>
      <c r="AJ40" s="45">
        <v>0</v>
      </c>
      <c r="AK40" s="54">
        <v>0</v>
      </c>
      <c r="AL40" s="73">
        <v>0</v>
      </c>
      <c r="AM40" s="45">
        <v>0</v>
      </c>
      <c r="AN40" s="45">
        <v>0</v>
      </c>
      <c r="AO40" s="45">
        <v>0</v>
      </c>
      <c r="AP40" s="54">
        <v>0</v>
      </c>
      <c r="AQ40" s="73">
        <v>0</v>
      </c>
      <c r="AR40" s="53">
        <v>0</v>
      </c>
      <c r="AS40" s="45">
        <v>0</v>
      </c>
      <c r="AT40" s="45">
        <v>0</v>
      </c>
      <c r="AU40" s="54">
        <v>0</v>
      </c>
      <c r="AV40" s="73">
        <v>0.28361230099999996</v>
      </c>
      <c r="AW40" s="45">
        <v>11.550687111</v>
      </c>
      <c r="AX40" s="45">
        <v>0</v>
      </c>
      <c r="AY40" s="45">
        <v>0</v>
      </c>
      <c r="AZ40" s="54">
        <v>0.9292471869999999</v>
      </c>
      <c r="BA40" s="73">
        <v>0</v>
      </c>
      <c r="BB40" s="53">
        <v>0</v>
      </c>
      <c r="BC40" s="45">
        <v>0</v>
      </c>
      <c r="BD40" s="45">
        <v>0</v>
      </c>
      <c r="BE40" s="54">
        <v>0</v>
      </c>
      <c r="BF40" s="73">
        <v>0.079681604</v>
      </c>
      <c r="BG40" s="53">
        <v>0</v>
      </c>
      <c r="BH40" s="45">
        <v>0</v>
      </c>
      <c r="BI40" s="45">
        <v>0</v>
      </c>
      <c r="BJ40" s="56">
        <v>0.333887182</v>
      </c>
      <c r="BK40" s="61">
        <f t="shared" si="3"/>
        <v>84.91064295700001</v>
      </c>
      <c r="BL40" s="109"/>
      <c r="BM40" s="109"/>
    </row>
    <row r="41" spans="1:65" ht="12.75">
      <c r="A41" s="96"/>
      <c r="B41" s="3" t="s">
        <v>168</v>
      </c>
      <c r="C41" s="55">
        <v>0</v>
      </c>
      <c r="D41" s="53">
        <v>65.89047900499999</v>
      </c>
      <c r="E41" s="45">
        <v>0</v>
      </c>
      <c r="F41" s="45">
        <v>0</v>
      </c>
      <c r="G41" s="54">
        <v>0</v>
      </c>
      <c r="H41" s="73">
        <v>0.8628331730000001</v>
      </c>
      <c r="I41" s="45">
        <v>95.999560941</v>
      </c>
      <c r="J41" s="45">
        <v>0</v>
      </c>
      <c r="K41" s="45">
        <v>0</v>
      </c>
      <c r="L41" s="54">
        <v>39.761137717000004</v>
      </c>
      <c r="M41" s="73">
        <v>0</v>
      </c>
      <c r="N41" s="53">
        <v>0</v>
      </c>
      <c r="O41" s="45">
        <v>0</v>
      </c>
      <c r="P41" s="45">
        <v>0</v>
      </c>
      <c r="Q41" s="54">
        <v>0</v>
      </c>
      <c r="R41" s="73">
        <v>0.022301394</v>
      </c>
      <c r="S41" s="45">
        <v>0</v>
      </c>
      <c r="T41" s="45">
        <v>0</v>
      </c>
      <c r="U41" s="45">
        <v>0</v>
      </c>
      <c r="V41" s="54">
        <v>10.694531593</v>
      </c>
      <c r="W41" s="73">
        <v>0</v>
      </c>
      <c r="X41" s="45">
        <v>0</v>
      </c>
      <c r="Y41" s="45">
        <v>0</v>
      </c>
      <c r="Z41" s="45">
        <v>0</v>
      </c>
      <c r="AA41" s="54">
        <v>0</v>
      </c>
      <c r="AB41" s="73">
        <v>0</v>
      </c>
      <c r="AC41" s="45">
        <v>0</v>
      </c>
      <c r="AD41" s="45">
        <v>0</v>
      </c>
      <c r="AE41" s="45">
        <v>0</v>
      </c>
      <c r="AF41" s="54">
        <v>0</v>
      </c>
      <c r="AG41" s="73">
        <v>0</v>
      </c>
      <c r="AH41" s="45">
        <v>0</v>
      </c>
      <c r="AI41" s="45">
        <v>0</v>
      </c>
      <c r="AJ41" s="45">
        <v>0</v>
      </c>
      <c r="AK41" s="54">
        <v>0</v>
      </c>
      <c r="AL41" s="73">
        <v>0</v>
      </c>
      <c r="AM41" s="45">
        <v>0</v>
      </c>
      <c r="AN41" s="45">
        <v>0</v>
      </c>
      <c r="AO41" s="45">
        <v>0</v>
      </c>
      <c r="AP41" s="54">
        <v>0</v>
      </c>
      <c r="AQ41" s="73">
        <v>0</v>
      </c>
      <c r="AR41" s="53">
        <v>0</v>
      </c>
      <c r="AS41" s="45">
        <v>0</v>
      </c>
      <c r="AT41" s="45">
        <v>0</v>
      </c>
      <c r="AU41" s="54">
        <v>0</v>
      </c>
      <c r="AV41" s="73">
        <v>0.597921186</v>
      </c>
      <c r="AW41" s="45">
        <v>30.652098393</v>
      </c>
      <c r="AX41" s="45">
        <v>0</v>
      </c>
      <c r="AY41" s="45">
        <v>0</v>
      </c>
      <c r="AZ41" s="54">
        <v>37.060668154000005</v>
      </c>
      <c r="BA41" s="73">
        <v>0</v>
      </c>
      <c r="BB41" s="53">
        <v>0</v>
      </c>
      <c r="BC41" s="45">
        <v>0</v>
      </c>
      <c r="BD41" s="45">
        <v>0</v>
      </c>
      <c r="BE41" s="54">
        <v>0</v>
      </c>
      <c r="BF41" s="73">
        <v>0.025336484</v>
      </c>
      <c r="BG41" s="53">
        <v>1.520189033</v>
      </c>
      <c r="BH41" s="45">
        <v>0</v>
      </c>
      <c r="BI41" s="45">
        <v>0</v>
      </c>
      <c r="BJ41" s="56">
        <v>0.6182102070000001</v>
      </c>
      <c r="BK41" s="61">
        <f t="shared" si="3"/>
        <v>283.70526728</v>
      </c>
      <c r="BL41" s="109"/>
      <c r="BM41" s="109"/>
    </row>
    <row r="42" spans="1:65" ht="12.75">
      <c r="A42" s="96"/>
      <c r="B42" s="3" t="s">
        <v>169</v>
      </c>
      <c r="C42" s="55">
        <v>0</v>
      </c>
      <c r="D42" s="53">
        <v>65.726448385</v>
      </c>
      <c r="E42" s="45">
        <v>0</v>
      </c>
      <c r="F42" s="45">
        <v>0</v>
      </c>
      <c r="G42" s="54">
        <v>0</v>
      </c>
      <c r="H42" s="73">
        <v>0.303757309</v>
      </c>
      <c r="I42" s="45">
        <v>114.33217967</v>
      </c>
      <c r="J42" s="45">
        <v>0</v>
      </c>
      <c r="K42" s="45">
        <v>0</v>
      </c>
      <c r="L42" s="54">
        <v>27.871774492</v>
      </c>
      <c r="M42" s="73">
        <v>0</v>
      </c>
      <c r="N42" s="53">
        <v>0</v>
      </c>
      <c r="O42" s="45">
        <v>0</v>
      </c>
      <c r="P42" s="45">
        <v>0</v>
      </c>
      <c r="Q42" s="54">
        <v>0</v>
      </c>
      <c r="R42" s="73">
        <v>0.037413516</v>
      </c>
      <c r="S42" s="45">
        <v>0</v>
      </c>
      <c r="T42" s="45">
        <v>0</v>
      </c>
      <c r="U42" s="45">
        <v>0</v>
      </c>
      <c r="V42" s="54">
        <v>10.870143387</v>
      </c>
      <c r="W42" s="73">
        <v>0</v>
      </c>
      <c r="X42" s="45">
        <v>0</v>
      </c>
      <c r="Y42" s="45">
        <v>0</v>
      </c>
      <c r="Z42" s="45">
        <v>0</v>
      </c>
      <c r="AA42" s="54">
        <v>0</v>
      </c>
      <c r="AB42" s="73">
        <v>0</v>
      </c>
      <c r="AC42" s="45">
        <v>0</v>
      </c>
      <c r="AD42" s="45">
        <v>0</v>
      </c>
      <c r="AE42" s="45">
        <v>0</v>
      </c>
      <c r="AF42" s="54">
        <v>0</v>
      </c>
      <c r="AG42" s="73">
        <v>0</v>
      </c>
      <c r="AH42" s="45">
        <v>0</v>
      </c>
      <c r="AI42" s="45">
        <v>0</v>
      </c>
      <c r="AJ42" s="45">
        <v>0</v>
      </c>
      <c r="AK42" s="54">
        <v>0</v>
      </c>
      <c r="AL42" s="73">
        <v>0</v>
      </c>
      <c r="AM42" s="45">
        <v>0</v>
      </c>
      <c r="AN42" s="45">
        <v>0</v>
      </c>
      <c r="AO42" s="45">
        <v>0</v>
      </c>
      <c r="AP42" s="54">
        <v>0</v>
      </c>
      <c r="AQ42" s="73">
        <v>0</v>
      </c>
      <c r="AR42" s="53">
        <v>0</v>
      </c>
      <c r="AS42" s="45">
        <v>0</v>
      </c>
      <c r="AT42" s="45">
        <v>0</v>
      </c>
      <c r="AU42" s="54">
        <v>0</v>
      </c>
      <c r="AV42" s="73">
        <v>0.7164798739999999</v>
      </c>
      <c r="AW42" s="45">
        <v>4.448364514</v>
      </c>
      <c r="AX42" s="45">
        <v>0</v>
      </c>
      <c r="AY42" s="45">
        <v>0</v>
      </c>
      <c r="AZ42" s="54">
        <v>18.510629526</v>
      </c>
      <c r="BA42" s="73">
        <v>0</v>
      </c>
      <c r="BB42" s="53">
        <v>0</v>
      </c>
      <c r="BC42" s="45">
        <v>0</v>
      </c>
      <c r="BD42" s="45">
        <v>0</v>
      </c>
      <c r="BE42" s="54">
        <v>0</v>
      </c>
      <c r="BF42" s="73">
        <v>0.081866237</v>
      </c>
      <c r="BG42" s="53">
        <v>30.354922757</v>
      </c>
      <c r="BH42" s="45">
        <v>0</v>
      </c>
      <c r="BI42" s="45">
        <v>0</v>
      </c>
      <c r="BJ42" s="56">
        <v>0.5661554839999999</v>
      </c>
      <c r="BK42" s="61">
        <f t="shared" si="3"/>
        <v>273.820135151</v>
      </c>
      <c r="BL42" s="109"/>
      <c r="BM42" s="109"/>
    </row>
    <row r="43" spans="1:65" ht="12.75">
      <c r="A43" s="96"/>
      <c r="B43" s="3" t="s">
        <v>170</v>
      </c>
      <c r="C43" s="55">
        <v>0</v>
      </c>
      <c r="D43" s="53">
        <v>95.573830685</v>
      </c>
      <c r="E43" s="45">
        <v>0</v>
      </c>
      <c r="F43" s="45">
        <v>0</v>
      </c>
      <c r="G43" s="54">
        <v>0</v>
      </c>
      <c r="H43" s="73">
        <v>0.101006447</v>
      </c>
      <c r="I43" s="45">
        <v>214.630949644</v>
      </c>
      <c r="J43" s="45">
        <v>0</v>
      </c>
      <c r="K43" s="45">
        <v>0</v>
      </c>
      <c r="L43" s="54">
        <v>9.314858611</v>
      </c>
      <c r="M43" s="73">
        <v>0</v>
      </c>
      <c r="N43" s="53">
        <v>0</v>
      </c>
      <c r="O43" s="45">
        <v>0</v>
      </c>
      <c r="P43" s="45">
        <v>0</v>
      </c>
      <c r="Q43" s="54">
        <v>0</v>
      </c>
      <c r="R43" s="73">
        <v>0.06790772099999999</v>
      </c>
      <c r="S43" s="45">
        <v>0</v>
      </c>
      <c r="T43" s="45">
        <v>0</v>
      </c>
      <c r="U43" s="45">
        <v>0</v>
      </c>
      <c r="V43" s="54">
        <v>0.100604032</v>
      </c>
      <c r="W43" s="73">
        <v>0</v>
      </c>
      <c r="X43" s="45">
        <v>0</v>
      </c>
      <c r="Y43" s="45">
        <v>0</v>
      </c>
      <c r="Z43" s="45">
        <v>0</v>
      </c>
      <c r="AA43" s="54">
        <v>0</v>
      </c>
      <c r="AB43" s="73">
        <v>0</v>
      </c>
      <c r="AC43" s="45">
        <v>0</v>
      </c>
      <c r="AD43" s="45">
        <v>0</v>
      </c>
      <c r="AE43" s="45">
        <v>0</v>
      </c>
      <c r="AF43" s="54">
        <v>0</v>
      </c>
      <c r="AG43" s="73">
        <v>0</v>
      </c>
      <c r="AH43" s="45">
        <v>0</v>
      </c>
      <c r="AI43" s="45">
        <v>0</v>
      </c>
      <c r="AJ43" s="45">
        <v>0</v>
      </c>
      <c r="AK43" s="54">
        <v>0</v>
      </c>
      <c r="AL43" s="73">
        <v>0</v>
      </c>
      <c r="AM43" s="45">
        <v>0</v>
      </c>
      <c r="AN43" s="45">
        <v>0</v>
      </c>
      <c r="AO43" s="45">
        <v>0</v>
      </c>
      <c r="AP43" s="54">
        <v>0</v>
      </c>
      <c r="AQ43" s="73">
        <v>0</v>
      </c>
      <c r="AR43" s="53">
        <v>0</v>
      </c>
      <c r="AS43" s="45">
        <v>0</v>
      </c>
      <c r="AT43" s="45">
        <v>0</v>
      </c>
      <c r="AU43" s="54">
        <v>0</v>
      </c>
      <c r="AV43" s="73">
        <v>0.358705665</v>
      </c>
      <c r="AW43" s="45">
        <v>1.508857259</v>
      </c>
      <c r="AX43" s="45">
        <v>0</v>
      </c>
      <c r="AY43" s="45">
        <v>0</v>
      </c>
      <c r="AZ43" s="54">
        <v>20.372750457000002</v>
      </c>
      <c r="BA43" s="73">
        <v>0</v>
      </c>
      <c r="BB43" s="53">
        <v>0</v>
      </c>
      <c r="BC43" s="45">
        <v>0</v>
      </c>
      <c r="BD43" s="45">
        <v>0</v>
      </c>
      <c r="BE43" s="54">
        <v>0</v>
      </c>
      <c r="BF43" s="73">
        <v>0.063874956</v>
      </c>
      <c r="BG43" s="53">
        <v>0.030850237</v>
      </c>
      <c r="BH43" s="45">
        <v>0</v>
      </c>
      <c r="BI43" s="45">
        <v>0</v>
      </c>
      <c r="BJ43" s="56">
        <v>0.653838146</v>
      </c>
      <c r="BK43" s="61">
        <f t="shared" si="3"/>
        <v>342.77803385999994</v>
      </c>
      <c r="BL43" s="109"/>
      <c r="BM43" s="109"/>
    </row>
    <row r="44" spans="1:65" ht="12.75">
      <c r="A44" s="96"/>
      <c r="B44" s="3" t="s">
        <v>171</v>
      </c>
      <c r="C44" s="55">
        <v>0</v>
      </c>
      <c r="D44" s="53">
        <v>40.242716129</v>
      </c>
      <c r="E44" s="45">
        <v>0</v>
      </c>
      <c r="F44" s="45">
        <v>0</v>
      </c>
      <c r="G44" s="54">
        <v>0</v>
      </c>
      <c r="H44" s="73">
        <v>0.247045562</v>
      </c>
      <c r="I44" s="45">
        <v>37.995244867000004</v>
      </c>
      <c r="J44" s="45">
        <v>0</v>
      </c>
      <c r="K44" s="45">
        <v>0</v>
      </c>
      <c r="L44" s="54">
        <v>51.022323833</v>
      </c>
      <c r="M44" s="73">
        <v>0</v>
      </c>
      <c r="N44" s="53">
        <v>0</v>
      </c>
      <c r="O44" s="45">
        <v>0</v>
      </c>
      <c r="P44" s="45">
        <v>0</v>
      </c>
      <c r="Q44" s="54">
        <v>0</v>
      </c>
      <c r="R44" s="73">
        <v>0.009315443</v>
      </c>
      <c r="S44" s="45">
        <v>0</v>
      </c>
      <c r="T44" s="45">
        <v>0</v>
      </c>
      <c r="U44" s="45">
        <v>0</v>
      </c>
      <c r="V44" s="54">
        <v>0.178856516</v>
      </c>
      <c r="W44" s="73">
        <v>0</v>
      </c>
      <c r="X44" s="45">
        <v>0</v>
      </c>
      <c r="Y44" s="45">
        <v>0</v>
      </c>
      <c r="Z44" s="45">
        <v>0</v>
      </c>
      <c r="AA44" s="54">
        <v>0</v>
      </c>
      <c r="AB44" s="73">
        <v>0</v>
      </c>
      <c r="AC44" s="45">
        <v>0</v>
      </c>
      <c r="AD44" s="45">
        <v>0</v>
      </c>
      <c r="AE44" s="45">
        <v>0</v>
      </c>
      <c r="AF44" s="54">
        <v>0</v>
      </c>
      <c r="AG44" s="73">
        <v>0</v>
      </c>
      <c r="AH44" s="45">
        <v>0</v>
      </c>
      <c r="AI44" s="45">
        <v>0</v>
      </c>
      <c r="AJ44" s="45">
        <v>0</v>
      </c>
      <c r="AK44" s="54">
        <v>0</v>
      </c>
      <c r="AL44" s="73">
        <v>0</v>
      </c>
      <c r="AM44" s="45">
        <v>0</v>
      </c>
      <c r="AN44" s="45">
        <v>0</v>
      </c>
      <c r="AO44" s="45">
        <v>0</v>
      </c>
      <c r="AP44" s="54">
        <v>0</v>
      </c>
      <c r="AQ44" s="73">
        <v>0</v>
      </c>
      <c r="AR44" s="53">
        <v>0</v>
      </c>
      <c r="AS44" s="45">
        <v>0</v>
      </c>
      <c r="AT44" s="45">
        <v>0</v>
      </c>
      <c r="AU44" s="54">
        <v>0</v>
      </c>
      <c r="AV44" s="73">
        <v>0.720567327</v>
      </c>
      <c r="AW44" s="45">
        <v>6.751336645</v>
      </c>
      <c r="AX44" s="45">
        <v>0</v>
      </c>
      <c r="AY44" s="45">
        <v>0</v>
      </c>
      <c r="AZ44" s="54">
        <v>13.443863450999999</v>
      </c>
      <c r="BA44" s="73">
        <v>0</v>
      </c>
      <c r="BB44" s="53">
        <v>0</v>
      </c>
      <c r="BC44" s="45">
        <v>0</v>
      </c>
      <c r="BD44" s="45">
        <v>0</v>
      </c>
      <c r="BE44" s="54">
        <v>0</v>
      </c>
      <c r="BF44" s="73">
        <v>0.05886927</v>
      </c>
      <c r="BG44" s="53">
        <v>0.193746968</v>
      </c>
      <c r="BH44" s="45">
        <v>0</v>
      </c>
      <c r="BI44" s="45">
        <v>0</v>
      </c>
      <c r="BJ44" s="56">
        <v>2.603093862</v>
      </c>
      <c r="BK44" s="61">
        <f t="shared" si="3"/>
        <v>153.466979873</v>
      </c>
      <c r="BL44" s="109"/>
      <c r="BM44" s="109"/>
    </row>
    <row r="45" spans="1:65" ht="12.75">
      <c r="A45" s="96"/>
      <c r="B45" s="3" t="s">
        <v>172</v>
      </c>
      <c r="C45" s="55">
        <v>0</v>
      </c>
      <c r="D45" s="53">
        <v>15.365741934999999</v>
      </c>
      <c r="E45" s="45">
        <v>0</v>
      </c>
      <c r="F45" s="45">
        <v>0</v>
      </c>
      <c r="G45" s="54">
        <v>0</v>
      </c>
      <c r="H45" s="73">
        <v>0.11425965800000001</v>
      </c>
      <c r="I45" s="45">
        <v>37.171319751999995</v>
      </c>
      <c r="J45" s="45">
        <v>0</v>
      </c>
      <c r="K45" s="45">
        <v>0</v>
      </c>
      <c r="L45" s="54">
        <v>3.0430315350000003</v>
      </c>
      <c r="M45" s="73">
        <v>0</v>
      </c>
      <c r="N45" s="53">
        <v>0</v>
      </c>
      <c r="O45" s="45">
        <v>0</v>
      </c>
      <c r="P45" s="45">
        <v>0</v>
      </c>
      <c r="Q45" s="54">
        <v>0</v>
      </c>
      <c r="R45" s="73">
        <v>0.003687778</v>
      </c>
      <c r="S45" s="45">
        <v>0</v>
      </c>
      <c r="T45" s="45">
        <v>0</v>
      </c>
      <c r="U45" s="45">
        <v>0</v>
      </c>
      <c r="V45" s="54">
        <v>0</v>
      </c>
      <c r="W45" s="73">
        <v>0</v>
      </c>
      <c r="X45" s="45">
        <v>0</v>
      </c>
      <c r="Y45" s="45">
        <v>0</v>
      </c>
      <c r="Z45" s="45">
        <v>0</v>
      </c>
      <c r="AA45" s="54">
        <v>0</v>
      </c>
      <c r="AB45" s="73">
        <v>0</v>
      </c>
      <c r="AC45" s="45">
        <v>0</v>
      </c>
      <c r="AD45" s="45">
        <v>0</v>
      </c>
      <c r="AE45" s="45">
        <v>0</v>
      </c>
      <c r="AF45" s="54">
        <v>0</v>
      </c>
      <c r="AG45" s="73">
        <v>0</v>
      </c>
      <c r="AH45" s="45">
        <v>0</v>
      </c>
      <c r="AI45" s="45">
        <v>0</v>
      </c>
      <c r="AJ45" s="45">
        <v>0</v>
      </c>
      <c r="AK45" s="54">
        <v>0</v>
      </c>
      <c r="AL45" s="73">
        <v>0</v>
      </c>
      <c r="AM45" s="45">
        <v>0</v>
      </c>
      <c r="AN45" s="45">
        <v>0</v>
      </c>
      <c r="AO45" s="45">
        <v>0</v>
      </c>
      <c r="AP45" s="54">
        <v>0</v>
      </c>
      <c r="AQ45" s="73">
        <v>0</v>
      </c>
      <c r="AR45" s="53">
        <v>0</v>
      </c>
      <c r="AS45" s="45">
        <v>0</v>
      </c>
      <c r="AT45" s="45">
        <v>0</v>
      </c>
      <c r="AU45" s="54">
        <v>0</v>
      </c>
      <c r="AV45" s="73">
        <v>0.248781584</v>
      </c>
      <c r="AW45" s="45">
        <v>4.820772047999999</v>
      </c>
      <c r="AX45" s="45">
        <v>0</v>
      </c>
      <c r="AY45" s="45">
        <v>0</v>
      </c>
      <c r="AZ45" s="54">
        <v>6.369956573</v>
      </c>
      <c r="BA45" s="73">
        <v>0</v>
      </c>
      <c r="BB45" s="53">
        <v>0</v>
      </c>
      <c r="BC45" s="45">
        <v>0</v>
      </c>
      <c r="BD45" s="45">
        <v>0</v>
      </c>
      <c r="BE45" s="54">
        <v>0</v>
      </c>
      <c r="BF45" s="73">
        <v>0.032573492</v>
      </c>
      <c r="BG45" s="53">
        <v>0</v>
      </c>
      <c r="BH45" s="45">
        <v>0</v>
      </c>
      <c r="BI45" s="45">
        <v>0</v>
      </c>
      <c r="BJ45" s="56">
        <v>0</v>
      </c>
      <c r="BK45" s="61">
        <f t="shared" si="3"/>
        <v>67.17012435499998</v>
      </c>
      <c r="BL45" s="109"/>
      <c r="BM45" s="109"/>
    </row>
    <row r="46" spans="1:65" ht="12.75">
      <c r="A46" s="96"/>
      <c r="B46" s="3" t="s">
        <v>173</v>
      </c>
      <c r="C46" s="55">
        <v>0</v>
      </c>
      <c r="D46" s="53">
        <v>0</v>
      </c>
      <c r="E46" s="45">
        <v>0</v>
      </c>
      <c r="F46" s="45">
        <v>0</v>
      </c>
      <c r="G46" s="54">
        <v>0</v>
      </c>
      <c r="H46" s="73">
        <v>0.43707039200000003</v>
      </c>
      <c r="I46" s="45">
        <v>32.284743162</v>
      </c>
      <c r="J46" s="45">
        <v>0</v>
      </c>
      <c r="K46" s="45">
        <v>0</v>
      </c>
      <c r="L46" s="54">
        <v>20.965740336000003</v>
      </c>
      <c r="M46" s="73">
        <v>0</v>
      </c>
      <c r="N46" s="53">
        <v>0</v>
      </c>
      <c r="O46" s="45">
        <v>0</v>
      </c>
      <c r="P46" s="45">
        <v>0</v>
      </c>
      <c r="Q46" s="54">
        <v>0</v>
      </c>
      <c r="R46" s="73">
        <v>0.011048011</v>
      </c>
      <c r="S46" s="45">
        <v>3.0688919350000003</v>
      </c>
      <c r="T46" s="45">
        <v>0</v>
      </c>
      <c r="U46" s="45">
        <v>0</v>
      </c>
      <c r="V46" s="54">
        <v>1.516032615</v>
      </c>
      <c r="W46" s="73">
        <v>0</v>
      </c>
      <c r="X46" s="45">
        <v>0</v>
      </c>
      <c r="Y46" s="45">
        <v>0</v>
      </c>
      <c r="Z46" s="45">
        <v>0</v>
      </c>
      <c r="AA46" s="54">
        <v>0</v>
      </c>
      <c r="AB46" s="73">
        <v>0.024549148</v>
      </c>
      <c r="AC46" s="45">
        <v>0</v>
      </c>
      <c r="AD46" s="45">
        <v>0</v>
      </c>
      <c r="AE46" s="45">
        <v>0</v>
      </c>
      <c r="AF46" s="54">
        <v>0</v>
      </c>
      <c r="AG46" s="73">
        <v>0</v>
      </c>
      <c r="AH46" s="45">
        <v>0</v>
      </c>
      <c r="AI46" s="45">
        <v>0</v>
      </c>
      <c r="AJ46" s="45">
        <v>0</v>
      </c>
      <c r="AK46" s="54">
        <v>0</v>
      </c>
      <c r="AL46" s="73">
        <v>0</v>
      </c>
      <c r="AM46" s="45">
        <v>0</v>
      </c>
      <c r="AN46" s="45">
        <v>0</v>
      </c>
      <c r="AO46" s="45">
        <v>0</v>
      </c>
      <c r="AP46" s="54">
        <v>0</v>
      </c>
      <c r="AQ46" s="73">
        <v>0</v>
      </c>
      <c r="AR46" s="53">
        <v>0</v>
      </c>
      <c r="AS46" s="45">
        <v>0</v>
      </c>
      <c r="AT46" s="45">
        <v>0</v>
      </c>
      <c r="AU46" s="54">
        <v>0</v>
      </c>
      <c r="AV46" s="73">
        <v>1.929861795</v>
      </c>
      <c r="AW46" s="45">
        <v>40.144951770999995</v>
      </c>
      <c r="AX46" s="45">
        <v>0</v>
      </c>
      <c r="AY46" s="45">
        <v>0</v>
      </c>
      <c r="AZ46" s="54">
        <v>109.56853506600001</v>
      </c>
      <c r="BA46" s="73">
        <v>0</v>
      </c>
      <c r="BB46" s="53">
        <v>0</v>
      </c>
      <c r="BC46" s="45">
        <v>0</v>
      </c>
      <c r="BD46" s="45">
        <v>0</v>
      </c>
      <c r="BE46" s="54">
        <v>0</v>
      </c>
      <c r="BF46" s="73">
        <v>0.852533866</v>
      </c>
      <c r="BG46" s="53">
        <v>6.543808522</v>
      </c>
      <c r="BH46" s="45">
        <v>1.841186129</v>
      </c>
      <c r="BI46" s="45">
        <v>0</v>
      </c>
      <c r="BJ46" s="56">
        <v>6.478218829999999</v>
      </c>
      <c r="BK46" s="61">
        <f t="shared" si="3"/>
        <v>225.667171578</v>
      </c>
      <c r="BL46" s="109"/>
      <c r="BM46" s="109"/>
    </row>
    <row r="47" spans="1:65" ht="12.75">
      <c r="A47" s="96"/>
      <c r="B47" s="3" t="s">
        <v>174</v>
      </c>
      <c r="C47" s="55">
        <v>0</v>
      </c>
      <c r="D47" s="53">
        <v>0</v>
      </c>
      <c r="E47" s="45">
        <v>0</v>
      </c>
      <c r="F47" s="45">
        <v>0</v>
      </c>
      <c r="G47" s="54">
        <v>0</v>
      </c>
      <c r="H47" s="73">
        <v>0.14015465900000001</v>
      </c>
      <c r="I47" s="45">
        <v>5.583879853</v>
      </c>
      <c r="J47" s="45">
        <v>0</v>
      </c>
      <c r="K47" s="45">
        <v>0</v>
      </c>
      <c r="L47" s="54">
        <v>13.46320005</v>
      </c>
      <c r="M47" s="73">
        <v>0</v>
      </c>
      <c r="N47" s="53">
        <v>0</v>
      </c>
      <c r="O47" s="45">
        <v>0</v>
      </c>
      <c r="P47" s="45">
        <v>0</v>
      </c>
      <c r="Q47" s="54">
        <v>0</v>
      </c>
      <c r="R47" s="73">
        <v>0.026690448999999998</v>
      </c>
      <c r="S47" s="45">
        <v>0</v>
      </c>
      <c r="T47" s="45">
        <v>0</v>
      </c>
      <c r="U47" s="45">
        <v>0</v>
      </c>
      <c r="V47" s="54">
        <v>2.2188663170000003</v>
      </c>
      <c r="W47" s="73">
        <v>0</v>
      </c>
      <c r="X47" s="45">
        <v>0</v>
      </c>
      <c r="Y47" s="45">
        <v>0</v>
      </c>
      <c r="Z47" s="45">
        <v>0</v>
      </c>
      <c r="AA47" s="54">
        <v>0</v>
      </c>
      <c r="AB47" s="73">
        <v>0</v>
      </c>
      <c r="AC47" s="45">
        <v>0</v>
      </c>
      <c r="AD47" s="45">
        <v>0</v>
      </c>
      <c r="AE47" s="45">
        <v>0</v>
      </c>
      <c r="AF47" s="54">
        <v>0</v>
      </c>
      <c r="AG47" s="73">
        <v>0</v>
      </c>
      <c r="AH47" s="45">
        <v>0</v>
      </c>
      <c r="AI47" s="45">
        <v>0</v>
      </c>
      <c r="AJ47" s="45">
        <v>0</v>
      </c>
      <c r="AK47" s="54">
        <v>0</v>
      </c>
      <c r="AL47" s="73">
        <v>0</v>
      </c>
      <c r="AM47" s="45">
        <v>0</v>
      </c>
      <c r="AN47" s="45">
        <v>0</v>
      </c>
      <c r="AO47" s="45">
        <v>0</v>
      </c>
      <c r="AP47" s="54">
        <v>0</v>
      </c>
      <c r="AQ47" s="73">
        <v>0</v>
      </c>
      <c r="AR47" s="53">
        <v>0</v>
      </c>
      <c r="AS47" s="45">
        <v>0</v>
      </c>
      <c r="AT47" s="45">
        <v>0</v>
      </c>
      <c r="AU47" s="54">
        <v>0</v>
      </c>
      <c r="AV47" s="73">
        <v>0.778158026</v>
      </c>
      <c r="AW47" s="45">
        <v>4.711694864</v>
      </c>
      <c r="AX47" s="45">
        <v>0</v>
      </c>
      <c r="AY47" s="45">
        <v>0</v>
      </c>
      <c r="AZ47" s="54">
        <v>30.658606686000002</v>
      </c>
      <c r="BA47" s="73">
        <v>0</v>
      </c>
      <c r="BB47" s="53">
        <v>0</v>
      </c>
      <c r="BC47" s="45">
        <v>0</v>
      </c>
      <c r="BD47" s="45">
        <v>0</v>
      </c>
      <c r="BE47" s="54">
        <v>0</v>
      </c>
      <c r="BF47" s="73">
        <v>0.121473383</v>
      </c>
      <c r="BG47" s="53">
        <v>0</v>
      </c>
      <c r="BH47" s="45">
        <v>0</v>
      </c>
      <c r="BI47" s="45">
        <v>0</v>
      </c>
      <c r="BJ47" s="56">
        <v>1.8036956920000002</v>
      </c>
      <c r="BK47" s="61">
        <f t="shared" si="3"/>
        <v>59.506419979</v>
      </c>
      <c r="BL47" s="109"/>
      <c r="BM47" s="109"/>
    </row>
    <row r="48" spans="1:65" ht="12.75">
      <c r="A48" s="96"/>
      <c r="B48" s="3"/>
      <c r="C48" s="55"/>
      <c r="D48" s="53"/>
      <c r="E48" s="45"/>
      <c r="F48" s="45"/>
      <c r="G48" s="54"/>
      <c r="H48" s="73"/>
      <c r="I48" s="45"/>
      <c r="J48" s="45"/>
      <c r="K48" s="45"/>
      <c r="L48" s="54"/>
      <c r="M48" s="73"/>
      <c r="N48" s="53"/>
      <c r="O48" s="45"/>
      <c r="P48" s="45"/>
      <c r="Q48" s="54"/>
      <c r="R48" s="73"/>
      <c r="S48" s="45"/>
      <c r="T48" s="45"/>
      <c r="U48" s="45"/>
      <c r="V48" s="54"/>
      <c r="W48" s="73"/>
      <c r="X48" s="45"/>
      <c r="Y48" s="45"/>
      <c r="Z48" s="45"/>
      <c r="AA48" s="54"/>
      <c r="AB48" s="73"/>
      <c r="AC48" s="45"/>
      <c r="AD48" s="45"/>
      <c r="AE48" s="45"/>
      <c r="AF48" s="54"/>
      <c r="AG48" s="73"/>
      <c r="AH48" s="45"/>
      <c r="AI48" s="45"/>
      <c r="AJ48" s="45"/>
      <c r="AK48" s="54"/>
      <c r="AL48" s="73"/>
      <c r="AM48" s="45"/>
      <c r="AN48" s="45"/>
      <c r="AO48" s="45"/>
      <c r="AP48" s="54"/>
      <c r="AQ48" s="73"/>
      <c r="AR48" s="53"/>
      <c r="AS48" s="45"/>
      <c r="AT48" s="45"/>
      <c r="AU48" s="54"/>
      <c r="AV48" s="73"/>
      <c r="AW48" s="45"/>
      <c r="AX48" s="45"/>
      <c r="AY48" s="45"/>
      <c r="AZ48" s="54"/>
      <c r="BA48" s="73"/>
      <c r="BB48" s="53"/>
      <c r="BC48" s="45"/>
      <c r="BD48" s="45"/>
      <c r="BE48" s="54"/>
      <c r="BF48" s="73"/>
      <c r="BG48" s="53"/>
      <c r="BH48" s="45"/>
      <c r="BI48" s="45"/>
      <c r="BJ48" s="56"/>
      <c r="BK48" s="61"/>
      <c r="BM48" s="109"/>
    </row>
    <row r="49" spans="1:65" ht="12.75">
      <c r="A49" s="36"/>
      <c r="B49" s="37" t="s">
        <v>102</v>
      </c>
      <c r="C49" s="94">
        <f aca="true" t="shared" si="4" ref="C49:AH49">SUM(C16:C48)</f>
        <v>0</v>
      </c>
      <c r="D49" s="94">
        <f t="shared" si="4"/>
        <v>728.8072254229999</v>
      </c>
      <c r="E49" s="94">
        <f t="shared" si="4"/>
        <v>0</v>
      </c>
      <c r="F49" s="94">
        <f t="shared" si="4"/>
        <v>0</v>
      </c>
      <c r="G49" s="94">
        <f t="shared" si="4"/>
        <v>0</v>
      </c>
      <c r="H49" s="94">
        <f t="shared" si="4"/>
        <v>9.056413658</v>
      </c>
      <c r="I49" s="94">
        <f t="shared" si="4"/>
        <v>2463.1242098679995</v>
      </c>
      <c r="J49" s="94">
        <f t="shared" si="4"/>
        <v>25.565283103</v>
      </c>
      <c r="K49" s="94">
        <f t="shared" si="4"/>
        <v>0</v>
      </c>
      <c r="L49" s="94">
        <f t="shared" si="4"/>
        <v>385.1860982790001</v>
      </c>
      <c r="M49" s="94">
        <f t="shared" si="4"/>
        <v>0</v>
      </c>
      <c r="N49" s="94">
        <f t="shared" si="4"/>
        <v>0</v>
      </c>
      <c r="O49" s="94">
        <f t="shared" si="4"/>
        <v>0</v>
      </c>
      <c r="P49" s="94">
        <f t="shared" si="4"/>
        <v>0</v>
      </c>
      <c r="Q49" s="94">
        <f t="shared" si="4"/>
        <v>0</v>
      </c>
      <c r="R49" s="94">
        <f t="shared" si="4"/>
        <v>1.017583513</v>
      </c>
      <c r="S49" s="94">
        <f t="shared" si="4"/>
        <v>62.265351933</v>
      </c>
      <c r="T49" s="94">
        <f t="shared" si="4"/>
        <v>3.845417807</v>
      </c>
      <c r="U49" s="94">
        <f t="shared" si="4"/>
        <v>0</v>
      </c>
      <c r="V49" s="94">
        <f t="shared" si="4"/>
        <v>29.079941443</v>
      </c>
      <c r="W49" s="94">
        <f t="shared" si="4"/>
        <v>0</v>
      </c>
      <c r="X49" s="94">
        <f t="shared" si="4"/>
        <v>0</v>
      </c>
      <c r="Y49" s="94">
        <f t="shared" si="4"/>
        <v>0</v>
      </c>
      <c r="Z49" s="94">
        <f t="shared" si="4"/>
        <v>0</v>
      </c>
      <c r="AA49" s="94">
        <f t="shared" si="4"/>
        <v>0</v>
      </c>
      <c r="AB49" s="94">
        <f t="shared" si="4"/>
        <v>0.024549148</v>
      </c>
      <c r="AC49" s="94">
        <f t="shared" si="4"/>
        <v>0</v>
      </c>
      <c r="AD49" s="94">
        <f t="shared" si="4"/>
        <v>0</v>
      </c>
      <c r="AE49" s="94">
        <f t="shared" si="4"/>
        <v>0</v>
      </c>
      <c r="AF49" s="94">
        <f t="shared" si="4"/>
        <v>0</v>
      </c>
      <c r="AG49" s="94">
        <f t="shared" si="4"/>
        <v>0</v>
      </c>
      <c r="AH49" s="94">
        <f t="shared" si="4"/>
        <v>0</v>
      </c>
      <c r="AI49" s="94">
        <f aca="true" t="shared" si="5" ref="AI49:BK49">SUM(AI16:AI48)</f>
        <v>0</v>
      </c>
      <c r="AJ49" s="94">
        <f t="shared" si="5"/>
        <v>0</v>
      </c>
      <c r="AK49" s="94">
        <f t="shared" si="5"/>
        <v>0</v>
      </c>
      <c r="AL49" s="94">
        <f t="shared" si="5"/>
        <v>0</v>
      </c>
      <c r="AM49" s="94">
        <f t="shared" si="5"/>
        <v>0</v>
      </c>
      <c r="AN49" s="94">
        <f t="shared" si="5"/>
        <v>0</v>
      </c>
      <c r="AO49" s="94">
        <f t="shared" si="5"/>
        <v>0</v>
      </c>
      <c r="AP49" s="94">
        <f t="shared" si="5"/>
        <v>0</v>
      </c>
      <c r="AQ49" s="94">
        <f t="shared" si="5"/>
        <v>0</v>
      </c>
      <c r="AR49" s="94">
        <f t="shared" si="5"/>
        <v>0</v>
      </c>
      <c r="AS49" s="94">
        <f t="shared" si="5"/>
        <v>0</v>
      </c>
      <c r="AT49" s="94">
        <f t="shared" si="5"/>
        <v>0</v>
      </c>
      <c r="AU49" s="94">
        <f t="shared" si="5"/>
        <v>0</v>
      </c>
      <c r="AV49" s="94">
        <f t="shared" si="5"/>
        <v>63.34874892500001</v>
      </c>
      <c r="AW49" s="94">
        <f t="shared" si="5"/>
        <v>408.720579567</v>
      </c>
      <c r="AX49" s="94">
        <f t="shared" si="5"/>
        <v>0</v>
      </c>
      <c r="AY49" s="94">
        <f t="shared" si="5"/>
        <v>0</v>
      </c>
      <c r="AZ49" s="94">
        <f t="shared" si="5"/>
        <v>860.048112216</v>
      </c>
      <c r="BA49" s="94">
        <f t="shared" si="5"/>
        <v>0</v>
      </c>
      <c r="BB49" s="94">
        <f t="shared" si="5"/>
        <v>0</v>
      </c>
      <c r="BC49" s="94">
        <f t="shared" si="5"/>
        <v>0</v>
      </c>
      <c r="BD49" s="94">
        <f t="shared" si="5"/>
        <v>0</v>
      </c>
      <c r="BE49" s="94">
        <f t="shared" si="5"/>
        <v>0</v>
      </c>
      <c r="BF49" s="94">
        <f t="shared" si="5"/>
        <v>9.189321409000001</v>
      </c>
      <c r="BG49" s="94">
        <f t="shared" si="5"/>
        <v>44.132170809</v>
      </c>
      <c r="BH49" s="94">
        <f t="shared" si="5"/>
        <v>2.855354169</v>
      </c>
      <c r="BI49" s="94">
        <f t="shared" si="5"/>
        <v>0</v>
      </c>
      <c r="BJ49" s="94">
        <f t="shared" si="5"/>
        <v>33.322841006000004</v>
      </c>
      <c r="BK49" s="106">
        <f t="shared" si="5"/>
        <v>5129.589202276</v>
      </c>
      <c r="BM49" s="109"/>
    </row>
    <row r="50" spans="1:65" ht="12.75">
      <c r="A50" s="11" t="s">
        <v>70</v>
      </c>
      <c r="B50" s="18" t="s">
        <v>13</v>
      </c>
      <c r="C50" s="128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46"/>
      <c r="BM50" s="109"/>
    </row>
    <row r="51" spans="1:65" ht="12.75">
      <c r="A51" s="11"/>
      <c r="B51" s="19" t="s">
        <v>31</v>
      </c>
      <c r="C51" s="57"/>
      <c r="D51" s="58"/>
      <c r="E51" s="59"/>
      <c r="F51" s="59"/>
      <c r="G51" s="60"/>
      <c r="H51" s="57"/>
      <c r="I51" s="59"/>
      <c r="J51" s="59"/>
      <c r="K51" s="59"/>
      <c r="L51" s="60"/>
      <c r="M51" s="57"/>
      <c r="N51" s="58"/>
      <c r="O51" s="59"/>
      <c r="P51" s="59"/>
      <c r="Q51" s="60"/>
      <c r="R51" s="57"/>
      <c r="S51" s="59"/>
      <c r="T51" s="59"/>
      <c r="U51" s="59"/>
      <c r="V51" s="60"/>
      <c r="W51" s="57"/>
      <c r="X51" s="59"/>
      <c r="Y51" s="59"/>
      <c r="Z51" s="59"/>
      <c r="AA51" s="60"/>
      <c r="AB51" s="57"/>
      <c r="AC51" s="59"/>
      <c r="AD51" s="59"/>
      <c r="AE51" s="59"/>
      <c r="AF51" s="60"/>
      <c r="AG51" s="57"/>
      <c r="AH51" s="59"/>
      <c r="AI51" s="59"/>
      <c r="AJ51" s="59"/>
      <c r="AK51" s="60"/>
      <c r="AL51" s="57"/>
      <c r="AM51" s="59"/>
      <c r="AN51" s="59"/>
      <c r="AO51" s="59"/>
      <c r="AP51" s="60"/>
      <c r="AQ51" s="57"/>
      <c r="AR51" s="58"/>
      <c r="AS51" s="59"/>
      <c r="AT51" s="59"/>
      <c r="AU51" s="60"/>
      <c r="AV51" s="57"/>
      <c r="AW51" s="59"/>
      <c r="AX51" s="59"/>
      <c r="AY51" s="59"/>
      <c r="AZ51" s="60"/>
      <c r="BA51" s="57"/>
      <c r="BB51" s="58"/>
      <c r="BC51" s="59"/>
      <c r="BD51" s="59"/>
      <c r="BE51" s="60"/>
      <c r="BF51" s="57"/>
      <c r="BG51" s="58"/>
      <c r="BH51" s="59"/>
      <c r="BI51" s="59"/>
      <c r="BJ51" s="60"/>
      <c r="BK51" s="61"/>
      <c r="BM51" s="109"/>
    </row>
    <row r="52" spans="1:65" ht="12.75">
      <c r="A52" s="36"/>
      <c r="B52" s="37" t="s">
        <v>83</v>
      </c>
      <c r="C52" s="62"/>
      <c r="D52" s="63"/>
      <c r="E52" s="63"/>
      <c r="F52" s="63"/>
      <c r="G52" s="64"/>
      <c r="H52" s="62"/>
      <c r="I52" s="63"/>
      <c r="J52" s="63"/>
      <c r="K52" s="63"/>
      <c r="L52" s="64"/>
      <c r="M52" s="62"/>
      <c r="N52" s="63"/>
      <c r="O52" s="63"/>
      <c r="P52" s="63"/>
      <c r="Q52" s="64"/>
      <c r="R52" s="62"/>
      <c r="S52" s="63"/>
      <c r="T52" s="63"/>
      <c r="U52" s="63"/>
      <c r="V52" s="64"/>
      <c r="W52" s="62"/>
      <c r="X52" s="63"/>
      <c r="Y52" s="63"/>
      <c r="Z52" s="63"/>
      <c r="AA52" s="64"/>
      <c r="AB52" s="62"/>
      <c r="AC52" s="63"/>
      <c r="AD52" s="63"/>
      <c r="AE52" s="63"/>
      <c r="AF52" s="64"/>
      <c r="AG52" s="62"/>
      <c r="AH52" s="63"/>
      <c r="AI52" s="63"/>
      <c r="AJ52" s="63"/>
      <c r="AK52" s="64"/>
      <c r="AL52" s="62"/>
      <c r="AM52" s="63"/>
      <c r="AN52" s="63"/>
      <c r="AO52" s="63"/>
      <c r="AP52" s="64"/>
      <c r="AQ52" s="62"/>
      <c r="AR52" s="63"/>
      <c r="AS52" s="63"/>
      <c r="AT52" s="63"/>
      <c r="AU52" s="64"/>
      <c r="AV52" s="62"/>
      <c r="AW52" s="63"/>
      <c r="AX52" s="63"/>
      <c r="AY52" s="63"/>
      <c r="AZ52" s="64"/>
      <c r="BA52" s="62"/>
      <c r="BB52" s="63"/>
      <c r="BC52" s="63"/>
      <c r="BD52" s="63"/>
      <c r="BE52" s="64"/>
      <c r="BF52" s="62"/>
      <c r="BG52" s="63"/>
      <c r="BH52" s="63"/>
      <c r="BI52" s="63"/>
      <c r="BJ52" s="64"/>
      <c r="BK52" s="65"/>
      <c r="BM52" s="109"/>
    </row>
    <row r="53" spans="1:65" ht="12.75">
      <c r="A53" s="11" t="s">
        <v>72</v>
      </c>
      <c r="B53" s="24" t="s">
        <v>87</v>
      </c>
      <c r="C53" s="128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30"/>
      <c r="BM53" s="109"/>
    </row>
    <row r="54" spans="1:65" ht="12.75">
      <c r="A54" s="11"/>
      <c r="B54" s="19" t="s">
        <v>31</v>
      </c>
      <c r="C54" s="57"/>
      <c r="D54" s="58"/>
      <c r="E54" s="59"/>
      <c r="F54" s="59"/>
      <c r="G54" s="60"/>
      <c r="H54" s="57"/>
      <c r="I54" s="59"/>
      <c r="J54" s="59"/>
      <c r="K54" s="59"/>
      <c r="L54" s="60"/>
      <c r="M54" s="57"/>
      <c r="N54" s="58"/>
      <c r="O54" s="59"/>
      <c r="P54" s="59"/>
      <c r="Q54" s="60"/>
      <c r="R54" s="57"/>
      <c r="S54" s="59"/>
      <c r="T54" s="59"/>
      <c r="U54" s="59"/>
      <c r="V54" s="60"/>
      <c r="W54" s="57"/>
      <c r="X54" s="59"/>
      <c r="Y54" s="59"/>
      <c r="Z54" s="59"/>
      <c r="AA54" s="60"/>
      <c r="AB54" s="57"/>
      <c r="AC54" s="59"/>
      <c r="AD54" s="59"/>
      <c r="AE54" s="59"/>
      <c r="AF54" s="60"/>
      <c r="AG54" s="57"/>
      <c r="AH54" s="59"/>
      <c r="AI54" s="59"/>
      <c r="AJ54" s="59"/>
      <c r="AK54" s="60"/>
      <c r="AL54" s="57"/>
      <c r="AM54" s="59"/>
      <c r="AN54" s="59"/>
      <c r="AO54" s="59"/>
      <c r="AP54" s="60"/>
      <c r="AQ54" s="57"/>
      <c r="AR54" s="58"/>
      <c r="AS54" s="59"/>
      <c r="AT54" s="59"/>
      <c r="AU54" s="60"/>
      <c r="AV54" s="57"/>
      <c r="AW54" s="59"/>
      <c r="AX54" s="59"/>
      <c r="AY54" s="59"/>
      <c r="AZ54" s="60"/>
      <c r="BA54" s="57"/>
      <c r="BB54" s="58"/>
      <c r="BC54" s="59"/>
      <c r="BD54" s="59"/>
      <c r="BE54" s="60"/>
      <c r="BF54" s="57"/>
      <c r="BG54" s="58"/>
      <c r="BH54" s="59"/>
      <c r="BI54" s="59"/>
      <c r="BJ54" s="60"/>
      <c r="BK54" s="61"/>
      <c r="BM54" s="109"/>
    </row>
    <row r="55" spans="1:65" ht="12.75">
      <c r="A55" s="36"/>
      <c r="B55" s="37" t="s">
        <v>82</v>
      </c>
      <c r="C55" s="62"/>
      <c r="D55" s="63"/>
      <c r="E55" s="63"/>
      <c r="F55" s="63"/>
      <c r="G55" s="64"/>
      <c r="H55" s="62"/>
      <c r="I55" s="63"/>
      <c r="J55" s="63"/>
      <c r="K55" s="63"/>
      <c r="L55" s="64"/>
      <c r="M55" s="62"/>
      <c r="N55" s="63"/>
      <c r="O55" s="63"/>
      <c r="P55" s="63"/>
      <c r="Q55" s="64"/>
      <c r="R55" s="62"/>
      <c r="S55" s="63"/>
      <c r="T55" s="63"/>
      <c r="U55" s="63"/>
      <c r="V55" s="64"/>
      <c r="W55" s="62"/>
      <c r="X55" s="63"/>
      <c r="Y55" s="63"/>
      <c r="Z55" s="63"/>
      <c r="AA55" s="64"/>
      <c r="AB55" s="62"/>
      <c r="AC55" s="63"/>
      <c r="AD55" s="63"/>
      <c r="AE55" s="63"/>
      <c r="AF55" s="64"/>
      <c r="AG55" s="62"/>
      <c r="AH55" s="63"/>
      <c r="AI55" s="63"/>
      <c r="AJ55" s="63"/>
      <c r="AK55" s="64"/>
      <c r="AL55" s="62"/>
      <c r="AM55" s="63"/>
      <c r="AN55" s="63"/>
      <c r="AO55" s="63"/>
      <c r="AP55" s="64"/>
      <c r="AQ55" s="62"/>
      <c r="AR55" s="63"/>
      <c r="AS55" s="63"/>
      <c r="AT55" s="63"/>
      <c r="AU55" s="64"/>
      <c r="AV55" s="62"/>
      <c r="AW55" s="63"/>
      <c r="AX55" s="63"/>
      <c r="AY55" s="63"/>
      <c r="AZ55" s="64"/>
      <c r="BA55" s="62"/>
      <c r="BB55" s="63"/>
      <c r="BC55" s="63"/>
      <c r="BD55" s="63"/>
      <c r="BE55" s="64"/>
      <c r="BF55" s="62"/>
      <c r="BG55" s="63"/>
      <c r="BH55" s="63"/>
      <c r="BI55" s="63"/>
      <c r="BJ55" s="64"/>
      <c r="BK55" s="65"/>
      <c r="BM55" s="109"/>
    </row>
    <row r="56" spans="1:65" ht="12.75">
      <c r="A56" s="11" t="s">
        <v>73</v>
      </c>
      <c r="B56" s="18" t="s">
        <v>14</v>
      </c>
      <c r="C56" s="128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30"/>
      <c r="BM56" s="109"/>
    </row>
    <row r="57" spans="1:65" ht="12.75">
      <c r="A57" s="11"/>
      <c r="B57" s="24" t="s">
        <v>112</v>
      </c>
      <c r="C57" s="73">
        <v>0</v>
      </c>
      <c r="D57" s="53">
        <v>458.43131426099995</v>
      </c>
      <c r="E57" s="45">
        <v>0</v>
      </c>
      <c r="F57" s="45">
        <v>0</v>
      </c>
      <c r="G57" s="54">
        <v>0</v>
      </c>
      <c r="H57" s="73">
        <v>3.500540521999999</v>
      </c>
      <c r="I57" s="45">
        <v>414.33931709499996</v>
      </c>
      <c r="J57" s="45">
        <v>0.008955642</v>
      </c>
      <c r="K57" s="45">
        <v>0</v>
      </c>
      <c r="L57" s="54">
        <v>179.33597587900002</v>
      </c>
      <c r="M57" s="73">
        <v>0</v>
      </c>
      <c r="N57" s="53">
        <v>0</v>
      </c>
      <c r="O57" s="45">
        <v>0</v>
      </c>
      <c r="P57" s="45">
        <v>0</v>
      </c>
      <c r="Q57" s="54">
        <v>0</v>
      </c>
      <c r="R57" s="73">
        <v>0.861000031</v>
      </c>
      <c r="S57" s="45">
        <v>0.040010565</v>
      </c>
      <c r="T57" s="45">
        <v>0</v>
      </c>
      <c r="U57" s="45">
        <v>0</v>
      </c>
      <c r="V57" s="54">
        <v>13.4293357</v>
      </c>
      <c r="W57" s="73">
        <v>0</v>
      </c>
      <c r="X57" s="45">
        <v>0</v>
      </c>
      <c r="Y57" s="45">
        <v>0</v>
      </c>
      <c r="Z57" s="45">
        <v>0</v>
      </c>
      <c r="AA57" s="54">
        <v>0</v>
      </c>
      <c r="AB57" s="73">
        <v>0</v>
      </c>
      <c r="AC57" s="45">
        <v>0</v>
      </c>
      <c r="AD57" s="45">
        <v>0</v>
      </c>
      <c r="AE57" s="45">
        <v>0</v>
      </c>
      <c r="AF57" s="54">
        <v>0</v>
      </c>
      <c r="AG57" s="73">
        <v>0</v>
      </c>
      <c r="AH57" s="45">
        <v>0</v>
      </c>
      <c r="AI57" s="45">
        <v>0</v>
      </c>
      <c r="AJ57" s="45">
        <v>0</v>
      </c>
      <c r="AK57" s="54">
        <v>0</v>
      </c>
      <c r="AL57" s="73">
        <v>0</v>
      </c>
      <c r="AM57" s="45">
        <v>0</v>
      </c>
      <c r="AN57" s="45">
        <v>0</v>
      </c>
      <c r="AO57" s="45">
        <v>0</v>
      </c>
      <c r="AP57" s="54">
        <v>0</v>
      </c>
      <c r="AQ57" s="73">
        <v>0</v>
      </c>
      <c r="AR57" s="53">
        <v>0</v>
      </c>
      <c r="AS57" s="45">
        <v>0</v>
      </c>
      <c r="AT57" s="45">
        <v>0</v>
      </c>
      <c r="AU57" s="54">
        <v>0</v>
      </c>
      <c r="AV57" s="73">
        <v>9.094143296999999</v>
      </c>
      <c r="AW57" s="45">
        <v>148.934353214</v>
      </c>
      <c r="AX57" s="45">
        <v>0</v>
      </c>
      <c r="AY57" s="45">
        <v>0</v>
      </c>
      <c r="AZ57" s="54">
        <v>188.353642804</v>
      </c>
      <c r="BA57" s="73">
        <v>0</v>
      </c>
      <c r="BB57" s="53">
        <v>0</v>
      </c>
      <c r="BC57" s="45">
        <v>0</v>
      </c>
      <c r="BD57" s="45">
        <v>0</v>
      </c>
      <c r="BE57" s="54">
        <v>0</v>
      </c>
      <c r="BF57" s="73">
        <v>1.780691953</v>
      </c>
      <c r="BG57" s="53">
        <v>0.535023015</v>
      </c>
      <c r="BH57" s="45">
        <v>1.44373991</v>
      </c>
      <c r="BI57" s="45">
        <v>0</v>
      </c>
      <c r="BJ57" s="54">
        <v>8.537280745</v>
      </c>
      <c r="BK57" s="49">
        <f aca="true" t="shared" si="6" ref="BK57:BK64">SUM(C57:BJ57)</f>
        <v>1428.625324633</v>
      </c>
      <c r="BL57" s="109"/>
      <c r="BM57" s="109"/>
    </row>
    <row r="58" spans="1:65" ht="12.75">
      <c r="A58" s="11"/>
      <c r="B58" s="24" t="s">
        <v>115</v>
      </c>
      <c r="C58" s="73">
        <v>0</v>
      </c>
      <c r="D58" s="53">
        <v>32.140438245</v>
      </c>
      <c r="E58" s="45">
        <v>0</v>
      </c>
      <c r="F58" s="45">
        <v>0</v>
      </c>
      <c r="G58" s="54">
        <v>0</v>
      </c>
      <c r="H58" s="73">
        <v>3.6310253359999995</v>
      </c>
      <c r="I58" s="45">
        <v>104.03731375100001</v>
      </c>
      <c r="J58" s="45">
        <v>0</v>
      </c>
      <c r="K58" s="45">
        <v>0</v>
      </c>
      <c r="L58" s="54">
        <v>83.93911558</v>
      </c>
      <c r="M58" s="73">
        <v>0</v>
      </c>
      <c r="N58" s="53">
        <v>0</v>
      </c>
      <c r="O58" s="45">
        <v>0</v>
      </c>
      <c r="P58" s="45">
        <v>0</v>
      </c>
      <c r="Q58" s="54">
        <v>0</v>
      </c>
      <c r="R58" s="73">
        <v>0.48240423699999996</v>
      </c>
      <c r="S58" s="45">
        <v>8.322241931999999</v>
      </c>
      <c r="T58" s="45">
        <v>0</v>
      </c>
      <c r="U58" s="45">
        <v>0</v>
      </c>
      <c r="V58" s="54">
        <v>1.241390722</v>
      </c>
      <c r="W58" s="73">
        <v>0</v>
      </c>
      <c r="X58" s="45">
        <v>0</v>
      </c>
      <c r="Y58" s="45">
        <v>0</v>
      </c>
      <c r="Z58" s="45">
        <v>0</v>
      </c>
      <c r="AA58" s="54">
        <v>0</v>
      </c>
      <c r="AB58" s="73">
        <v>0</v>
      </c>
      <c r="AC58" s="45">
        <v>0</v>
      </c>
      <c r="AD58" s="45">
        <v>0</v>
      </c>
      <c r="AE58" s="45">
        <v>0</v>
      </c>
      <c r="AF58" s="54">
        <v>0</v>
      </c>
      <c r="AG58" s="73">
        <v>0</v>
      </c>
      <c r="AH58" s="45">
        <v>0</v>
      </c>
      <c r="AI58" s="45">
        <v>0</v>
      </c>
      <c r="AJ58" s="45">
        <v>0</v>
      </c>
      <c r="AK58" s="54">
        <v>0</v>
      </c>
      <c r="AL58" s="73">
        <v>0</v>
      </c>
      <c r="AM58" s="45">
        <v>0</v>
      </c>
      <c r="AN58" s="45">
        <v>0</v>
      </c>
      <c r="AO58" s="45">
        <v>0</v>
      </c>
      <c r="AP58" s="54">
        <v>0</v>
      </c>
      <c r="AQ58" s="73">
        <v>0</v>
      </c>
      <c r="AR58" s="53">
        <v>0</v>
      </c>
      <c r="AS58" s="45">
        <v>0</v>
      </c>
      <c r="AT58" s="45">
        <v>0</v>
      </c>
      <c r="AU58" s="54">
        <v>0</v>
      </c>
      <c r="AV58" s="73">
        <v>19.367699497999997</v>
      </c>
      <c r="AW58" s="45">
        <v>205.242217422</v>
      </c>
      <c r="AX58" s="45">
        <v>0</v>
      </c>
      <c r="AY58" s="45">
        <v>0</v>
      </c>
      <c r="AZ58" s="54">
        <v>201.9148938170138</v>
      </c>
      <c r="BA58" s="73">
        <v>0</v>
      </c>
      <c r="BB58" s="53">
        <v>0</v>
      </c>
      <c r="BC58" s="45">
        <v>0</v>
      </c>
      <c r="BD58" s="45">
        <v>0</v>
      </c>
      <c r="BE58" s="54">
        <v>0</v>
      </c>
      <c r="BF58" s="73">
        <v>2.814197441</v>
      </c>
      <c r="BG58" s="53">
        <v>9.482687986</v>
      </c>
      <c r="BH58" s="45">
        <v>1.507314267</v>
      </c>
      <c r="BI58" s="45">
        <v>0</v>
      </c>
      <c r="BJ58" s="54">
        <v>11.342465111</v>
      </c>
      <c r="BK58" s="49">
        <f t="shared" si="6"/>
        <v>685.4654053450138</v>
      </c>
      <c r="BL58" s="109"/>
      <c r="BM58" s="109"/>
    </row>
    <row r="59" spans="1:65" ht="12.75">
      <c r="A59" s="11"/>
      <c r="B59" s="24" t="s">
        <v>113</v>
      </c>
      <c r="C59" s="73">
        <v>0</v>
      </c>
      <c r="D59" s="53">
        <v>1.828729068</v>
      </c>
      <c r="E59" s="45">
        <v>0</v>
      </c>
      <c r="F59" s="45">
        <v>0</v>
      </c>
      <c r="G59" s="54">
        <v>0</v>
      </c>
      <c r="H59" s="73">
        <v>25.58413889</v>
      </c>
      <c r="I59" s="45">
        <v>448.402926144</v>
      </c>
      <c r="J59" s="45">
        <v>1.8120088710000002</v>
      </c>
      <c r="K59" s="45">
        <v>0</v>
      </c>
      <c r="L59" s="54">
        <v>379.36372614400005</v>
      </c>
      <c r="M59" s="73">
        <v>0</v>
      </c>
      <c r="N59" s="53">
        <v>0</v>
      </c>
      <c r="O59" s="45">
        <v>0</v>
      </c>
      <c r="P59" s="45">
        <v>0</v>
      </c>
      <c r="Q59" s="54">
        <v>0</v>
      </c>
      <c r="R59" s="73">
        <v>5.640308192</v>
      </c>
      <c r="S59" s="45">
        <v>13.885311636</v>
      </c>
      <c r="T59" s="45">
        <v>0</v>
      </c>
      <c r="U59" s="45">
        <v>0</v>
      </c>
      <c r="V59" s="54">
        <v>22.815219319999997</v>
      </c>
      <c r="W59" s="73">
        <v>0</v>
      </c>
      <c r="X59" s="45">
        <v>0</v>
      </c>
      <c r="Y59" s="45">
        <v>0</v>
      </c>
      <c r="Z59" s="45">
        <v>0</v>
      </c>
      <c r="AA59" s="54">
        <v>0</v>
      </c>
      <c r="AB59" s="73">
        <v>0.016450061999999998</v>
      </c>
      <c r="AC59" s="45">
        <v>0</v>
      </c>
      <c r="AD59" s="45">
        <v>0</v>
      </c>
      <c r="AE59" s="45">
        <v>0</v>
      </c>
      <c r="AF59" s="54">
        <v>0</v>
      </c>
      <c r="AG59" s="73">
        <v>0</v>
      </c>
      <c r="AH59" s="45">
        <v>0</v>
      </c>
      <c r="AI59" s="45">
        <v>0</v>
      </c>
      <c r="AJ59" s="45">
        <v>0</v>
      </c>
      <c r="AK59" s="54">
        <v>0</v>
      </c>
      <c r="AL59" s="73">
        <v>0.045846453999999995</v>
      </c>
      <c r="AM59" s="45">
        <v>0</v>
      </c>
      <c r="AN59" s="45">
        <v>0</v>
      </c>
      <c r="AO59" s="45">
        <v>0</v>
      </c>
      <c r="AP59" s="54">
        <v>0</v>
      </c>
      <c r="AQ59" s="73">
        <v>0</v>
      </c>
      <c r="AR59" s="53">
        <v>0</v>
      </c>
      <c r="AS59" s="45">
        <v>0</v>
      </c>
      <c r="AT59" s="45">
        <v>0</v>
      </c>
      <c r="AU59" s="54">
        <v>0</v>
      </c>
      <c r="AV59" s="73">
        <v>334.561919198</v>
      </c>
      <c r="AW59" s="45">
        <v>1725.6261678500002</v>
      </c>
      <c r="AX59" s="45">
        <v>11.913999077</v>
      </c>
      <c r="AY59" s="45">
        <v>0</v>
      </c>
      <c r="AZ59" s="54">
        <v>3407.7794733939995</v>
      </c>
      <c r="BA59" s="73">
        <v>0</v>
      </c>
      <c r="BB59" s="53">
        <v>0</v>
      </c>
      <c r="BC59" s="45">
        <v>0</v>
      </c>
      <c r="BD59" s="45">
        <v>0</v>
      </c>
      <c r="BE59" s="54">
        <v>0</v>
      </c>
      <c r="BF59" s="73">
        <v>77.136524527</v>
      </c>
      <c r="BG59" s="53">
        <v>146.588572729</v>
      </c>
      <c r="BH59" s="45">
        <v>44.388064828</v>
      </c>
      <c r="BI59" s="45">
        <v>0</v>
      </c>
      <c r="BJ59" s="54">
        <v>314.138798587</v>
      </c>
      <c r="BK59" s="49">
        <f t="shared" si="6"/>
        <v>6961.528184970999</v>
      </c>
      <c r="BL59" s="109"/>
      <c r="BM59" s="109"/>
    </row>
    <row r="60" spans="1:65" ht="12.75">
      <c r="A60" s="11"/>
      <c r="B60" s="24" t="s">
        <v>111</v>
      </c>
      <c r="C60" s="73">
        <v>0</v>
      </c>
      <c r="D60" s="53">
        <v>431.36770506700003</v>
      </c>
      <c r="E60" s="45">
        <v>0</v>
      </c>
      <c r="F60" s="45">
        <v>0</v>
      </c>
      <c r="G60" s="54">
        <v>0</v>
      </c>
      <c r="H60" s="73">
        <v>17.714020275</v>
      </c>
      <c r="I60" s="45">
        <v>1733.9860089889999</v>
      </c>
      <c r="J60" s="45">
        <v>194.36689302</v>
      </c>
      <c r="K60" s="45">
        <v>0</v>
      </c>
      <c r="L60" s="54">
        <v>744.3888362490002</v>
      </c>
      <c r="M60" s="73">
        <v>0</v>
      </c>
      <c r="N60" s="53">
        <v>0</v>
      </c>
      <c r="O60" s="45">
        <v>0</v>
      </c>
      <c r="P60" s="45">
        <v>0</v>
      </c>
      <c r="Q60" s="54">
        <v>0</v>
      </c>
      <c r="R60" s="73">
        <v>4.707906443</v>
      </c>
      <c r="S60" s="45">
        <v>8.543909721</v>
      </c>
      <c r="T60" s="45">
        <v>1.015219793</v>
      </c>
      <c r="U60" s="45">
        <v>0</v>
      </c>
      <c r="V60" s="54">
        <v>7.493432310999999</v>
      </c>
      <c r="W60" s="73">
        <v>0</v>
      </c>
      <c r="X60" s="45">
        <v>0</v>
      </c>
      <c r="Y60" s="45">
        <v>0</v>
      </c>
      <c r="Z60" s="45">
        <v>0</v>
      </c>
      <c r="AA60" s="54">
        <v>0</v>
      </c>
      <c r="AB60" s="73">
        <v>0</v>
      </c>
      <c r="AC60" s="45">
        <v>0</v>
      </c>
      <c r="AD60" s="45">
        <v>0</v>
      </c>
      <c r="AE60" s="45">
        <v>0</v>
      </c>
      <c r="AF60" s="54">
        <v>0</v>
      </c>
      <c r="AG60" s="73">
        <v>0</v>
      </c>
      <c r="AH60" s="45">
        <v>0</v>
      </c>
      <c r="AI60" s="45">
        <v>0</v>
      </c>
      <c r="AJ60" s="45">
        <v>0</v>
      </c>
      <c r="AK60" s="54">
        <v>0</v>
      </c>
      <c r="AL60" s="73">
        <v>0</v>
      </c>
      <c r="AM60" s="45">
        <v>0</v>
      </c>
      <c r="AN60" s="45">
        <v>0</v>
      </c>
      <c r="AO60" s="45">
        <v>0</v>
      </c>
      <c r="AP60" s="54">
        <v>0</v>
      </c>
      <c r="AQ60" s="73">
        <v>0</v>
      </c>
      <c r="AR60" s="53">
        <v>0</v>
      </c>
      <c r="AS60" s="45">
        <v>0</v>
      </c>
      <c r="AT60" s="45">
        <v>0</v>
      </c>
      <c r="AU60" s="54">
        <v>0</v>
      </c>
      <c r="AV60" s="73">
        <v>31.63253281</v>
      </c>
      <c r="AW60" s="45">
        <v>998.759611966</v>
      </c>
      <c r="AX60" s="45">
        <v>20.284998690000002</v>
      </c>
      <c r="AY60" s="45">
        <v>0</v>
      </c>
      <c r="AZ60" s="54">
        <v>601.033585326</v>
      </c>
      <c r="BA60" s="73">
        <v>0</v>
      </c>
      <c r="BB60" s="53">
        <v>0</v>
      </c>
      <c r="BC60" s="45">
        <v>0</v>
      </c>
      <c r="BD60" s="45">
        <v>0</v>
      </c>
      <c r="BE60" s="54">
        <v>0</v>
      </c>
      <c r="BF60" s="73">
        <v>8.928017950000001</v>
      </c>
      <c r="BG60" s="53">
        <v>73.082099226</v>
      </c>
      <c r="BH60" s="45">
        <v>0.542959656</v>
      </c>
      <c r="BI60" s="45">
        <v>0</v>
      </c>
      <c r="BJ60" s="54">
        <v>52.446135448</v>
      </c>
      <c r="BK60" s="49">
        <f t="shared" si="6"/>
        <v>4930.29387294</v>
      </c>
      <c r="BL60" s="109"/>
      <c r="BM60" s="109"/>
    </row>
    <row r="61" spans="1:65" ht="12.75">
      <c r="A61" s="11"/>
      <c r="B61" s="24" t="s">
        <v>117</v>
      </c>
      <c r="C61" s="73">
        <v>0</v>
      </c>
      <c r="D61" s="53">
        <v>9.630913968000002</v>
      </c>
      <c r="E61" s="45">
        <v>0</v>
      </c>
      <c r="F61" s="45">
        <v>0</v>
      </c>
      <c r="G61" s="54">
        <v>0</v>
      </c>
      <c r="H61" s="73">
        <v>32.723032616999994</v>
      </c>
      <c r="I61" s="45">
        <v>1085.796621126</v>
      </c>
      <c r="J61" s="45">
        <v>2.247606356</v>
      </c>
      <c r="K61" s="45">
        <v>18.394770185</v>
      </c>
      <c r="L61" s="54">
        <v>584.0270373789999</v>
      </c>
      <c r="M61" s="73">
        <v>0</v>
      </c>
      <c r="N61" s="53">
        <v>0</v>
      </c>
      <c r="O61" s="45">
        <v>0</v>
      </c>
      <c r="P61" s="45">
        <v>0</v>
      </c>
      <c r="Q61" s="54">
        <v>0</v>
      </c>
      <c r="R61" s="73">
        <v>10.64812518</v>
      </c>
      <c r="S61" s="45">
        <v>4.416731033</v>
      </c>
      <c r="T61" s="45">
        <v>2.822848903</v>
      </c>
      <c r="U61" s="45">
        <v>0</v>
      </c>
      <c r="V61" s="54">
        <v>12.002340771</v>
      </c>
      <c r="W61" s="73">
        <v>0</v>
      </c>
      <c r="X61" s="45">
        <v>0</v>
      </c>
      <c r="Y61" s="45">
        <v>0</v>
      </c>
      <c r="Z61" s="45">
        <v>0</v>
      </c>
      <c r="AA61" s="54">
        <v>0</v>
      </c>
      <c r="AB61" s="73">
        <v>0.06358045</v>
      </c>
      <c r="AC61" s="45">
        <v>0.001997942</v>
      </c>
      <c r="AD61" s="45">
        <v>0</v>
      </c>
      <c r="AE61" s="45">
        <v>0</v>
      </c>
      <c r="AF61" s="54">
        <v>0.045322772</v>
      </c>
      <c r="AG61" s="73">
        <v>0</v>
      </c>
      <c r="AH61" s="45">
        <v>0</v>
      </c>
      <c r="AI61" s="45">
        <v>0</v>
      </c>
      <c r="AJ61" s="45">
        <v>0</v>
      </c>
      <c r="AK61" s="54">
        <v>0</v>
      </c>
      <c r="AL61" s="73">
        <v>0.031277829</v>
      </c>
      <c r="AM61" s="45">
        <v>0</v>
      </c>
      <c r="AN61" s="45">
        <v>0</v>
      </c>
      <c r="AO61" s="45">
        <v>0</v>
      </c>
      <c r="AP61" s="54">
        <v>0</v>
      </c>
      <c r="AQ61" s="73">
        <v>0</v>
      </c>
      <c r="AR61" s="53">
        <v>0</v>
      </c>
      <c r="AS61" s="45">
        <v>0</v>
      </c>
      <c r="AT61" s="45">
        <v>0</v>
      </c>
      <c r="AU61" s="54">
        <v>0</v>
      </c>
      <c r="AV61" s="73">
        <v>295.300945117</v>
      </c>
      <c r="AW61" s="45">
        <v>824.836546425</v>
      </c>
      <c r="AX61" s="45">
        <v>5.405624133</v>
      </c>
      <c r="AY61" s="45">
        <v>0</v>
      </c>
      <c r="AZ61" s="54">
        <v>999.152607559</v>
      </c>
      <c r="BA61" s="73">
        <v>0</v>
      </c>
      <c r="BB61" s="53">
        <v>0</v>
      </c>
      <c r="BC61" s="45">
        <v>0</v>
      </c>
      <c r="BD61" s="45">
        <v>0</v>
      </c>
      <c r="BE61" s="54">
        <v>0</v>
      </c>
      <c r="BF61" s="73">
        <v>93.64484150099999</v>
      </c>
      <c r="BG61" s="53">
        <v>46.489034862</v>
      </c>
      <c r="BH61" s="45">
        <v>23.559453755</v>
      </c>
      <c r="BI61" s="45">
        <v>0</v>
      </c>
      <c r="BJ61" s="54">
        <v>120.28847852399998</v>
      </c>
      <c r="BK61" s="49">
        <f t="shared" si="6"/>
        <v>4171.529738387</v>
      </c>
      <c r="BL61" s="109"/>
      <c r="BM61" s="109"/>
    </row>
    <row r="62" spans="1:65" ht="12.75">
      <c r="A62" s="11"/>
      <c r="B62" s="24" t="s">
        <v>114</v>
      </c>
      <c r="C62" s="73">
        <v>0</v>
      </c>
      <c r="D62" s="53">
        <v>0.673081746</v>
      </c>
      <c r="E62" s="45">
        <v>0</v>
      </c>
      <c r="F62" s="45">
        <v>0</v>
      </c>
      <c r="G62" s="54">
        <v>0</v>
      </c>
      <c r="H62" s="73">
        <v>3.0159463300000002</v>
      </c>
      <c r="I62" s="45">
        <v>1.215674953</v>
      </c>
      <c r="J62" s="45">
        <v>0</v>
      </c>
      <c r="K62" s="45">
        <v>0</v>
      </c>
      <c r="L62" s="54">
        <v>2.7317333379999997</v>
      </c>
      <c r="M62" s="73">
        <v>0</v>
      </c>
      <c r="N62" s="53">
        <v>0</v>
      </c>
      <c r="O62" s="45">
        <v>0</v>
      </c>
      <c r="P62" s="45">
        <v>0</v>
      </c>
      <c r="Q62" s="54">
        <v>0</v>
      </c>
      <c r="R62" s="73">
        <v>1.077758126</v>
      </c>
      <c r="S62" s="45">
        <v>0</v>
      </c>
      <c r="T62" s="45">
        <v>0</v>
      </c>
      <c r="U62" s="45">
        <v>0</v>
      </c>
      <c r="V62" s="54">
        <v>0.137186684</v>
      </c>
      <c r="W62" s="73">
        <v>0</v>
      </c>
      <c r="X62" s="45">
        <v>0</v>
      </c>
      <c r="Y62" s="45">
        <v>0</v>
      </c>
      <c r="Z62" s="45">
        <v>0</v>
      </c>
      <c r="AA62" s="54">
        <v>0</v>
      </c>
      <c r="AB62" s="73">
        <v>0</v>
      </c>
      <c r="AC62" s="45">
        <v>0</v>
      </c>
      <c r="AD62" s="45">
        <v>0</v>
      </c>
      <c r="AE62" s="45">
        <v>0</v>
      </c>
      <c r="AF62" s="54">
        <v>0</v>
      </c>
      <c r="AG62" s="73">
        <v>0</v>
      </c>
      <c r="AH62" s="45">
        <v>0</v>
      </c>
      <c r="AI62" s="45">
        <v>0</v>
      </c>
      <c r="AJ62" s="45">
        <v>0</v>
      </c>
      <c r="AK62" s="54">
        <v>0</v>
      </c>
      <c r="AL62" s="73">
        <v>0</v>
      </c>
      <c r="AM62" s="45">
        <v>0</v>
      </c>
      <c r="AN62" s="45">
        <v>0</v>
      </c>
      <c r="AO62" s="45">
        <v>0</v>
      </c>
      <c r="AP62" s="54">
        <v>0</v>
      </c>
      <c r="AQ62" s="73">
        <v>0</v>
      </c>
      <c r="AR62" s="53">
        <v>0</v>
      </c>
      <c r="AS62" s="45">
        <v>0</v>
      </c>
      <c r="AT62" s="45">
        <v>0</v>
      </c>
      <c r="AU62" s="54">
        <v>0</v>
      </c>
      <c r="AV62" s="73">
        <v>74.21339625899999</v>
      </c>
      <c r="AW62" s="45">
        <v>46.960334652</v>
      </c>
      <c r="AX62" s="45">
        <v>0</v>
      </c>
      <c r="AY62" s="45">
        <v>0</v>
      </c>
      <c r="AZ62" s="54">
        <v>227.73060978400002</v>
      </c>
      <c r="BA62" s="73">
        <v>0</v>
      </c>
      <c r="BB62" s="53">
        <v>0</v>
      </c>
      <c r="BC62" s="45">
        <v>0</v>
      </c>
      <c r="BD62" s="45">
        <v>0</v>
      </c>
      <c r="BE62" s="54">
        <v>0</v>
      </c>
      <c r="BF62" s="73">
        <v>12.443512004</v>
      </c>
      <c r="BG62" s="53">
        <v>0.30443012799999997</v>
      </c>
      <c r="BH62" s="45">
        <v>0</v>
      </c>
      <c r="BI62" s="45">
        <v>0</v>
      </c>
      <c r="BJ62" s="54">
        <v>21.929355515</v>
      </c>
      <c r="BK62" s="49">
        <f t="shared" si="6"/>
        <v>392.43301951899997</v>
      </c>
      <c r="BL62" s="109"/>
      <c r="BM62" s="109"/>
    </row>
    <row r="63" spans="1:65" ht="12.75">
      <c r="A63" s="11"/>
      <c r="B63" s="24" t="s">
        <v>110</v>
      </c>
      <c r="C63" s="73">
        <v>0</v>
      </c>
      <c r="D63" s="53">
        <v>242.10150035100003</v>
      </c>
      <c r="E63" s="45">
        <v>0</v>
      </c>
      <c r="F63" s="45">
        <v>0</v>
      </c>
      <c r="G63" s="54">
        <v>0</v>
      </c>
      <c r="H63" s="73">
        <v>9.482908942</v>
      </c>
      <c r="I63" s="45">
        <v>2022.7728879600002</v>
      </c>
      <c r="J63" s="45">
        <v>0</v>
      </c>
      <c r="K63" s="45">
        <v>0</v>
      </c>
      <c r="L63" s="54">
        <v>420.004698735</v>
      </c>
      <c r="M63" s="73">
        <v>0</v>
      </c>
      <c r="N63" s="53">
        <v>0</v>
      </c>
      <c r="O63" s="45">
        <v>0</v>
      </c>
      <c r="P63" s="45">
        <v>0</v>
      </c>
      <c r="Q63" s="54">
        <v>0</v>
      </c>
      <c r="R63" s="73">
        <v>1.736700012</v>
      </c>
      <c r="S63" s="45">
        <v>0.9350885380000001</v>
      </c>
      <c r="T63" s="45">
        <v>0</v>
      </c>
      <c r="U63" s="45">
        <v>0</v>
      </c>
      <c r="V63" s="54">
        <v>6.76484366</v>
      </c>
      <c r="W63" s="73">
        <v>0</v>
      </c>
      <c r="X63" s="45">
        <v>0</v>
      </c>
      <c r="Y63" s="45">
        <v>0</v>
      </c>
      <c r="Z63" s="45">
        <v>0</v>
      </c>
      <c r="AA63" s="54">
        <v>0</v>
      </c>
      <c r="AB63" s="73">
        <v>0</v>
      </c>
      <c r="AC63" s="45">
        <v>0</v>
      </c>
      <c r="AD63" s="45">
        <v>0</v>
      </c>
      <c r="AE63" s="45">
        <v>0</v>
      </c>
      <c r="AF63" s="54">
        <v>0</v>
      </c>
      <c r="AG63" s="73">
        <v>0</v>
      </c>
      <c r="AH63" s="45">
        <v>0</v>
      </c>
      <c r="AI63" s="45">
        <v>0</v>
      </c>
      <c r="AJ63" s="45">
        <v>0</v>
      </c>
      <c r="AK63" s="54">
        <v>0</v>
      </c>
      <c r="AL63" s="73">
        <v>2.7E-08</v>
      </c>
      <c r="AM63" s="45">
        <v>0</v>
      </c>
      <c r="AN63" s="45">
        <v>0</v>
      </c>
      <c r="AO63" s="45">
        <v>0</v>
      </c>
      <c r="AP63" s="54">
        <v>0</v>
      </c>
      <c r="AQ63" s="73">
        <v>0</v>
      </c>
      <c r="AR63" s="53">
        <v>0</v>
      </c>
      <c r="AS63" s="45">
        <v>0</v>
      </c>
      <c r="AT63" s="45">
        <v>0</v>
      </c>
      <c r="AU63" s="54">
        <v>0</v>
      </c>
      <c r="AV63" s="73">
        <v>35.25819656200001</v>
      </c>
      <c r="AW63" s="45">
        <v>420.351283737</v>
      </c>
      <c r="AX63" s="45">
        <v>4.054099719</v>
      </c>
      <c r="AY63" s="45">
        <v>6.78432379</v>
      </c>
      <c r="AZ63" s="54">
        <v>318.629644684</v>
      </c>
      <c r="BA63" s="73">
        <v>0</v>
      </c>
      <c r="BB63" s="53">
        <v>0</v>
      </c>
      <c r="BC63" s="45">
        <v>0</v>
      </c>
      <c r="BD63" s="45">
        <v>0</v>
      </c>
      <c r="BE63" s="54">
        <v>0</v>
      </c>
      <c r="BF63" s="73">
        <v>6.776501821</v>
      </c>
      <c r="BG63" s="53">
        <v>1.9856401540000002</v>
      </c>
      <c r="BH63" s="45">
        <v>2.041241696</v>
      </c>
      <c r="BI63" s="45">
        <v>0</v>
      </c>
      <c r="BJ63" s="54">
        <v>14.14021528</v>
      </c>
      <c r="BK63" s="49">
        <f t="shared" si="6"/>
        <v>3513.8197756680006</v>
      </c>
      <c r="BL63" s="109"/>
      <c r="BM63" s="109"/>
    </row>
    <row r="64" spans="1:65" ht="12.75">
      <c r="A64" s="11"/>
      <c r="B64" s="24" t="s">
        <v>116</v>
      </c>
      <c r="C64" s="73">
        <v>0</v>
      </c>
      <c r="D64" s="53">
        <v>230.196406698</v>
      </c>
      <c r="E64" s="45">
        <v>0</v>
      </c>
      <c r="F64" s="45">
        <v>0</v>
      </c>
      <c r="G64" s="54">
        <v>0</v>
      </c>
      <c r="H64" s="73">
        <v>4.684188239999999</v>
      </c>
      <c r="I64" s="45">
        <v>241.11628755900003</v>
      </c>
      <c r="J64" s="45">
        <v>0</v>
      </c>
      <c r="K64" s="45">
        <v>0</v>
      </c>
      <c r="L64" s="54">
        <v>173.049356565</v>
      </c>
      <c r="M64" s="73">
        <v>0</v>
      </c>
      <c r="N64" s="53">
        <v>0</v>
      </c>
      <c r="O64" s="45">
        <v>0</v>
      </c>
      <c r="P64" s="45">
        <v>0</v>
      </c>
      <c r="Q64" s="54">
        <v>0</v>
      </c>
      <c r="R64" s="73">
        <v>0.9831138909999999</v>
      </c>
      <c r="S64" s="45">
        <v>0</v>
      </c>
      <c r="T64" s="45">
        <v>0</v>
      </c>
      <c r="U64" s="45">
        <v>0</v>
      </c>
      <c r="V64" s="54">
        <v>0.532288004</v>
      </c>
      <c r="W64" s="73">
        <v>0</v>
      </c>
      <c r="X64" s="45">
        <v>0</v>
      </c>
      <c r="Y64" s="45">
        <v>0</v>
      </c>
      <c r="Z64" s="45">
        <v>0</v>
      </c>
      <c r="AA64" s="54">
        <v>0</v>
      </c>
      <c r="AB64" s="73">
        <v>0.07806046</v>
      </c>
      <c r="AC64" s="45">
        <v>0</v>
      </c>
      <c r="AD64" s="45">
        <v>0</v>
      </c>
      <c r="AE64" s="45">
        <v>0</v>
      </c>
      <c r="AF64" s="54">
        <v>0</v>
      </c>
      <c r="AG64" s="73">
        <v>0</v>
      </c>
      <c r="AH64" s="45">
        <v>0</v>
      </c>
      <c r="AI64" s="45">
        <v>0</v>
      </c>
      <c r="AJ64" s="45">
        <v>0</v>
      </c>
      <c r="AK64" s="54">
        <v>0</v>
      </c>
      <c r="AL64" s="73">
        <v>0</v>
      </c>
      <c r="AM64" s="45">
        <v>0</v>
      </c>
      <c r="AN64" s="45">
        <v>0</v>
      </c>
      <c r="AO64" s="45">
        <v>0</v>
      </c>
      <c r="AP64" s="54">
        <v>0</v>
      </c>
      <c r="AQ64" s="73">
        <v>0</v>
      </c>
      <c r="AR64" s="53">
        <v>0</v>
      </c>
      <c r="AS64" s="45">
        <v>0</v>
      </c>
      <c r="AT64" s="45">
        <v>0</v>
      </c>
      <c r="AU64" s="54">
        <v>0</v>
      </c>
      <c r="AV64" s="73">
        <v>15.073758526999999</v>
      </c>
      <c r="AW64" s="45">
        <v>179.165029467</v>
      </c>
      <c r="AX64" s="45">
        <v>6.953076259</v>
      </c>
      <c r="AY64" s="45">
        <v>0</v>
      </c>
      <c r="AZ64" s="54">
        <v>365.526273086</v>
      </c>
      <c r="BA64" s="73">
        <v>0</v>
      </c>
      <c r="BB64" s="53">
        <v>0</v>
      </c>
      <c r="BC64" s="45">
        <v>0</v>
      </c>
      <c r="BD64" s="45">
        <v>0</v>
      </c>
      <c r="BE64" s="54">
        <v>0</v>
      </c>
      <c r="BF64" s="73">
        <v>1.458643439</v>
      </c>
      <c r="BG64" s="53">
        <v>0.073244794</v>
      </c>
      <c r="BH64" s="45">
        <v>1.300488012</v>
      </c>
      <c r="BI64" s="45">
        <v>0</v>
      </c>
      <c r="BJ64" s="54">
        <v>1.8469056180000003</v>
      </c>
      <c r="BK64" s="49">
        <f t="shared" si="6"/>
        <v>1222.0371206189998</v>
      </c>
      <c r="BL64" s="109"/>
      <c r="BM64" s="109"/>
    </row>
    <row r="65" spans="1:66" ht="12.75">
      <c r="A65" s="36"/>
      <c r="B65" s="37" t="s">
        <v>81</v>
      </c>
      <c r="C65" s="82">
        <f aca="true" t="shared" si="7" ref="C65:AH65">SUM(C57:C64)</f>
        <v>0</v>
      </c>
      <c r="D65" s="82">
        <f t="shared" si="7"/>
        <v>1406.3700894039998</v>
      </c>
      <c r="E65" s="82">
        <f t="shared" si="7"/>
        <v>0</v>
      </c>
      <c r="F65" s="82">
        <f t="shared" si="7"/>
        <v>0</v>
      </c>
      <c r="G65" s="82">
        <f t="shared" si="7"/>
        <v>0</v>
      </c>
      <c r="H65" s="82">
        <f t="shared" si="7"/>
        <v>100.33580115199997</v>
      </c>
      <c r="I65" s="82">
        <f t="shared" si="7"/>
        <v>6051.667037577</v>
      </c>
      <c r="J65" s="82">
        <f t="shared" si="7"/>
        <v>198.435463889</v>
      </c>
      <c r="K65" s="82">
        <f t="shared" si="7"/>
        <v>18.394770185</v>
      </c>
      <c r="L65" s="82">
        <f t="shared" si="7"/>
        <v>2566.840479869</v>
      </c>
      <c r="M65" s="82">
        <f t="shared" si="7"/>
        <v>0</v>
      </c>
      <c r="N65" s="82">
        <f t="shared" si="7"/>
        <v>0</v>
      </c>
      <c r="O65" s="82">
        <f t="shared" si="7"/>
        <v>0</v>
      </c>
      <c r="P65" s="82">
        <f t="shared" si="7"/>
        <v>0</v>
      </c>
      <c r="Q65" s="82">
        <f t="shared" si="7"/>
        <v>0</v>
      </c>
      <c r="R65" s="82">
        <f t="shared" si="7"/>
        <v>26.137316111999997</v>
      </c>
      <c r="S65" s="82">
        <f t="shared" si="7"/>
        <v>36.143293424999996</v>
      </c>
      <c r="T65" s="82">
        <f t="shared" si="7"/>
        <v>3.838068696</v>
      </c>
      <c r="U65" s="82">
        <f t="shared" si="7"/>
        <v>0</v>
      </c>
      <c r="V65" s="82">
        <f t="shared" si="7"/>
        <v>64.41603717199999</v>
      </c>
      <c r="W65" s="82">
        <f t="shared" si="7"/>
        <v>0</v>
      </c>
      <c r="X65" s="82">
        <f t="shared" si="7"/>
        <v>0</v>
      </c>
      <c r="Y65" s="82">
        <f t="shared" si="7"/>
        <v>0</v>
      </c>
      <c r="Z65" s="82">
        <f t="shared" si="7"/>
        <v>0</v>
      </c>
      <c r="AA65" s="82">
        <f t="shared" si="7"/>
        <v>0</v>
      </c>
      <c r="AB65" s="82">
        <f t="shared" si="7"/>
        <v>0.158090972</v>
      </c>
      <c r="AC65" s="82">
        <f t="shared" si="7"/>
        <v>0.001997942</v>
      </c>
      <c r="AD65" s="82">
        <f t="shared" si="7"/>
        <v>0</v>
      </c>
      <c r="AE65" s="82">
        <f t="shared" si="7"/>
        <v>0</v>
      </c>
      <c r="AF65" s="82">
        <f t="shared" si="7"/>
        <v>0.045322772</v>
      </c>
      <c r="AG65" s="82">
        <f t="shared" si="7"/>
        <v>0</v>
      </c>
      <c r="AH65" s="82">
        <f t="shared" si="7"/>
        <v>0</v>
      </c>
      <c r="AI65" s="82">
        <f aca="true" t="shared" si="8" ref="AI65:BK65">SUM(AI57:AI64)</f>
        <v>0</v>
      </c>
      <c r="AJ65" s="82">
        <f t="shared" si="8"/>
        <v>0</v>
      </c>
      <c r="AK65" s="82">
        <f t="shared" si="8"/>
        <v>0</v>
      </c>
      <c r="AL65" s="82">
        <f t="shared" si="8"/>
        <v>0.07712430999999999</v>
      </c>
      <c r="AM65" s="82">
        <f t="shared" si="8"/>
        <v>0</v>
      </c>
      <c r="AN65" s="82">
        <f t="shared" si="8"/>
        <v>0</v>
      </c>
      <c r="AO65" s="82">
        <f t="shared" si="8"/>
        <v>0</v>
      </c>
      <c r="AP65" s="82">
        <f t="shared" si="8"/>
        <v>0</v>
      </c>
      <c r="AQ65" s="82">
        <f t="shared" si="8"/>
        <v>0</v>
      </c>
      <c r="AR65" s="82">
        <f t="shared" si="8"/>
        <v>0</v>
      </c>
      <c r="AS65" s="82">
        <f t="shared" si="8"/>
        <v>0</v>
      </c>
      <c r="AT65" s="82">
        <f t="shared" si="8"/>
        <v>0</v>
      </c>
      <c r="AU65" s="82">
        <f t="shared" si="8"/>
        <v>0</v>
      </c>
      <c r="AV65" s="82">
        <f t="shared" si="8"/>
        <v>814.502591268</v>
      </c>
      <c r="AW65" s="82">
        <f t="shared" si="8"/>
        <v>4549.8755447329995</v>
      </c>
      <c r="AX65" s="82">
        <f t="shared" si="8"/>
        <v>48.611797878</v>
      </c>
      <c r="AY65" s="82">
        <f t="shared" si="8"/>
        <v>6.78432379</v>
      </c>
      <c r="AZ65" s="82">
        <f t="shared" si="8"/>
        <v>6310.120730454014</v>
      </c>
      <c r="BA65" s="82">
        <f t="shared" si="8"/>
        <v>0</v>
      </c>
      <c r="BB65" s="82">
        <f t="shared" si="8"/>
        <v>0</v>
      </c>
      <c r="BC65" s="82">
        <f t="shared" si="8"/>
        <v>0</v>
      </c>
      <c r="BD65" s="82">
        <f t="shared" si="8"/>
        <v>0</v>
      </c>
      <c r="BE65" s="82">
        <f t="shared" si="8"/>
        <v>0</v>
      </c>
      <c r="BF65" s="82">
        <f t="shared" si="8"/>
        <v>204.98293063600005</v>
      </c>
      <c r="BG65" s="82">
        <f t="shared" si="8"/>
        <v>278.540732894</v>
      </c>
      <c r="BH65" s="82">
        <f t="shared" si="8"/>
        <v>74.783262124</v>
      </c>
      <c r="BI65" s="82">
        <f t="shared" si="8"/>
        <v>0</v>
      </c>
      <c r="BJ65" s="82">
        <f t="shared" si="8"/>
        <v>544.6696348280001</v>
      </c>
      <c r="BK65" s="66">
        <f t="shared" si="8"/>
        <v>23305.732442082015</v>
      </c>
      <c r="BL65" s="109"/>
      <c r="BM65" s="109"/>
      <c r="BN65" s="109"/>
    </row>
    <row r="66" spans="1:65" ht="12.75">
      <c r="A66" s="36"/>
      <c r="B66" s="38" t="s">
        <v>71</v>
      </c>
      <c r="C66" s="66">
        <f aca="true" t="shared" si="9" ref="C66:AH66">+C65+C49+C14+C10</f>
        <v>0</v>
      </c>
      <c r="D66" s="74">
        <f t="shared" si="9"/>
        <v>3711.7374979119995</v>
      </c>
      <c r="E66" s="74">
        <f t="shared" si="9"/>
        <v>0</v>
      </c>
      <c r="F66" s="74">
        <f t="shared" si="9"/>
        <v>0</v>
      </c>
      <c r="G66" s="75">
        <f t="shared" si="9"/>
        <v>0</v>
      </c>
      <c r="H66" s="66">
        <f t="shared" si="9"/>
        <v>206.05125284399998</v>
      </c>
      <c r="I66" s="74">
        <f t="shared" si="9"/>
        <v>20454.93785860729</v>
      </c>
      <c r="J66" s="74">
        <f t="shared" si="9"/>
        <v>3648.581407017</v>
      </c>
      <c r="K66" s="74">
        <f t="shared" si="9"/>
        <v>18.394770185</v>
      </c>
      <c r="L66" s="75">
        <f t="shared" si="9"/>
        <v>3820.4693866929997</v>
      </c>
      <c r="M66" s="66">
        <f t="shared" si="9"/>
        <v>0</v>
      </c>
      <c r="N66" s="74">
        <f t="shared" si="9"/>
        <v>0</v>
      </c>
      <c r="O66" s="74">
        <f t="shared" si="9"/>
        <v>0</v>
      </c>
      <c r="P66" s="74">
        <f t="shared" si="9"/>
        <v>0</v>
      </c>
      <c r="Q66" s="75">
        <f t="shared" si="9"/>
        <v>0</v>
      </c>
      <c r="R66" s="66">
        <f t="shared" si="9"/>
        <v>55.703685667</v>
      </c>
      <c r="S66" s="74">
        <f t="shared" si="9"/>
        <v>203.351516368</v>
      </c>
      <c r="T66" s="74">
        <f t="shared" si="9"/>
        <v>78.50215739700002</v>
      </c>
      <c r="U66" s="74">
        <f t="shared" si="9"/>
        <v>0</v>
      </c>
      <c r="V66" s="75">
        <f t="shared" si="9"/>
        <v>122.018384058</v>
      </c>
      <c r="W66" s="66">
        <f t="shared" si="9"/>
        <v>0</v>
      </c>
      <c r="X66" s="66">
        <f t="shared" si="9"/>
        <v>0</v>
      </c>
      <c r="Y66" s="66">
        <f t="shared" si="9"/>
        <v>0</v>
      </c>
      <c r="Z66" s="66">
        <f t="shared" si="9"/>
        <v>0</v>
      </c>
      <c r="AA66" s="66">
        <f t="shared" si="9"/>
        <v>0</v>
      </c>
      <c r="AB66" s="66">
        <f t="shared" si="9"/>
        <v>0.254790439</v>
      </c>
      <c r="AC66" s="74">
        <f t="shared" si="9"/>
        <v>150.459547624</v>
      </c>
      <c r="AD66" s="74">
        <f t="shared" si="9"/>
        <v>0</v>
      </c>
      <c r="AE66" s="74">
        <f t="shared" si="9"/>
        <v>0</v>
      </c>
      <c r="AF66" s="75">
        <f t="shared" si="9"/>
        <v>0.045322772</v>
      </c>
      <c r="AG66" s="66">
        <f t="shared" si="9"/>
        <v>0</v>
      </c>
      <c r="AH66" s="74">
        <f t="shared" si="9"/>
        <v>0</v>
      </c>
      <c r="AI66" s="74">
        <f aca="true" t="shared" si="10" ref="AI66:BK66">+AI65+AI49+AI14+AI10</f>
        <v>0</v>
      </c>
      <c r="AJ66" s="74">
        <f t="shared" si="10"/>
        <v>0</v>
      </c>
      <c r="AK66" s="75">
        <f t="shared" si="10"/>
        <v>0</v>
      </c>
      <c r="AL66" s="66">
        <f t="shared" si="10"/>
        <v>0.13002589199999998</v>
      </c>
      <c r="AM66" s="74">
        <f t="shared" si="10"/>
        <v>0</v>
      </c>
      <c r="AN66" s="74">
        <f t="shared" si="10"/>
        <v>0</v>
      </c>
      <c r="AO66" s="74">
        <f t="shared" si="10"/>
        <v>0</v>
      </c>
      <c r="AP66" s="75">
        <f t="shared" si="10"/>
        <v>0</v>
      </c>
      <c r="AQ66" s="66">
        <f t="shared" si="10"/>
        <v>0</v>
      </c>
      <c r="AR66" s="74">
        <f t="shared" si="10"/>
        <v>0</v>
      </c>
      <c r="AS66" s="74">
        <f t="shared" si="10"/>
        <v>0</v>
      </c>
      <c r="AT66" s="74">
        <f t="shared" si="10"/>
        <v>0</v>
      </c>
      <c r="AU66" s="75">
        <f t="shared" si="10"/>
        <v>0</v>
      </c>
      <c r="AV66" s="66">
        <f t="shared" si="10"/>
        <v>961.3800438</v>
      </c>
      <c r="AW66" s="74">
        <f t="shared" si="10"/>
        <v>9914.678188232</v>
      </c>
      <c r="AX66" s="74">
        <f t="shared" si="10"/>
        <v>417.510969196</v>
      </c>
      <c r="AY66" s="74">
        <f t="shared" si="10"/>
        <v>6.78432379</v>
      </c>
      <c r="AZ66" s="75">
        <f t="shared" si="10"/>
        <v>7781.853051197014</v>
      </c>
      <c r="BA66" s="66">
        <f t="shared" si="10"/>
        <v>0</v>
      </c>
      <c r="BB66" s="74">
        <f t="shared" si="10"/>
        <v>0</v>
      </c>
      <c r="BC66" s="74">
        <f t="shared" si="10"/>
        <v>0</v>
      </c>
      <c r="BD66" s="74">
        <f t="shared" si="10"/>
        <v>0</v>
      </c>
      <c r="BE66" s="75">
        <f t="shared" si="10"/>
        <v>0</v>
      </c>
      <c r="BF66" s="66">
        <f t="shared" si="10"/>
        <v>237.30876818000007</v>
      </c>
      <c r="BG66" s="74">
        <f t="shared" si="10"/>
        <v>353.983493838</v>
      </c>
      <c r="BH66" s="74">
        <f t="shared" si="10"/>
        <v>82.035164322</v>
      </c>
      <c r="BI66" s="74">
        <f t="shared" si="10"/>
        <v>0</v>
      </c>
      <c r="BJ66" s="75">
        <f t="shared" si="10"/>
        <v>631.5139834380001</v>
      </c>
      <c r="BK66" s="66">
        <f t="shared" si="10"/>
        <v>52857.6855894683</v>
      </c>
      <c r="BM66" s="109"/>
    </row>
    <row r="67" spans="1:65" ht="3.75" customHeight="1">
      <c r="A67" s="11"/>
      <c r="B67" s="20"/>
      <c r="C67" s="142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43"/>
      <c r="AP67" s="143"/>
      <c r="AQ67" s="143"/>
      <c r="AR67" s="143"/>
      <c r="AS67" s="143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4"/>
      <c r="BM67" s="109"/>
    </row>
    <row r="68" spans="1:65" ht="3.75" customHeight="1">
      <c r="A68" s="11"/>
      <c r="B68" s="20"/>
      <c r="C68" s="25"/>
      <c r="D68" s="33"/>
      <c r="E68" s="26"/>
      <c r="F68" s="26"/>
      <c r="G68" s="26"/>
      <c r="H68" s="26"/>
      <c r="I68" s="26"/>
      <c r="J68" s="26"/>
      <c r="K68" s="26"/>
      <c r="L68" s="26"/>
      <c r="M68" s="26"/>
      <c r="N68" s="33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33"/>
      <c r="AS68" s="26"/>
      <c r="AT68" s="26"/>
      <c r="AU68" s="26"/>
      <c r="AV68" s="26"/>
      <c r="AW68" s="26"/>
      <c r="AX68" s="26"/>
      <c r="AY68" s="26"/>
      <c r="AZ68" s="26"/>
      <c r="BA68" s="26"/>
      <c r="BB68" s="33"/>
      <c r="BC68" s="26"/>
      <c r="BD68" s="26"/>
      <c r="BE68" s="26"/>
      <c r="BF68" s="26"/>
      <c r="BG68" s="33"/>
      <c r="BH68" s="26"/>
      <c r="BI68" s="26"/>
      <c r="BJ68" s="26"/>
      <c r="BK68" s="29"/>
      <c r="BM68" s="109"/>
    </row>
    <row r="69" spans="1:65" ht="12.75">
      <c r="A69" s="11" t="s">
        <v>1</v>
      </c>
      <c r="B69" s="17" t="s">
        <v>7</v>
      </c>
      <c r="C69" s="142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  <c r="AQ69" s="143"/>
      <c r="AR69" s="143"/>
      <c r="AS69" s="143"/>
      <c r="AT69" s="143"/>
      <c r="AU69" s="143"/>
      <c r="AV69" s="143"/>
      <c r="AW69" s="143"/>
      <c r="AX69" s="143"/>
      <c r="AY69" s="143"/>
      <c r="AZ69" s="143"/>
      <c r="BA69" s="143"/>
      <c r="BB69" s="143"/>
      <c r="BC69" s="143"/>
      <c r="BD69" s="143"/>
      <c r="BE69" s="143"/>
      <c r="BF69" s="143"/>
      <c r="BG69" s="143"/>
      <c r="BH69" s="143"/>
      <c r="BI69" s="143"/>
      <c r="BJ69" s="143"/>
      <c r="BK69" s="144"/>
      <c r="BM69" s="109"/>
    </row>
    <row r="70" spans="1:255" s="4" customFormat="1" ht="12.75">
      <c r="A70" s="11" t="s">
        <v>67</v>
      </c>
      <c r="B70" s="24" t="s">
        <v>2</v>
      </c>
      <c r="C70" s="147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  <c r="BI70" s="148"/>
      <c r="BJ70" s="148"/>
      <c r="BK70" s="149"/>
      <c r="BL70" s="2"/>
      <c r="BM70" s="109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s="4" customFormat="1" ht="12.75">
      <c r="A71" s="11"/>
      <c r="B71" s="24" t="s">
        <v>91</v>
      </c>
      <c r="C71" s="77">
        <v>0</v>
      </c>
      <c r="D71" s="53">
        <v>0.787119132</v>
      </c>
      <c r="E71" s="78">
        <v>0</v>
      </c>
      <c r="F71" s="78">
        <v>0</v>
      </c>
      <c r="G71" s="79">
        <v>0</v>
      </c>
      <c r="H71" s="77">
        <v>351.126168003</v>
      </c>
      <c r="I71" s="78">
        <v>0.019291566</v>
      </c>
      <c r="J71" s="78">
        <v>0</v>
      </c>
      <c r="K71" s="78">
        <v>0</v>
      </c>
      <c r="L71" s="79">
        <v>15.921555602</v>
      </c>
      <c r="M71" s="67">
        <v>0</v>
      </c>
      <c r="N71" s="68">
        <v>0</v>
      </c>
      <c r="O71" s="67">
        <v>0</v>
      </c>
      <c r="P71" s="67">
        <v>0</v>
      </c>
      <c r="Q71" s="67">
        <v>0</v>
      </c>
      <c r="R71" s="77">
        <v>173.24343406499997</v>
      </c>
      <c r="S71" s="78">
        <v>0.0041085110000000005</v>
      </c>
      <c r="T71" s="78">
        <v>0</v>
      </c>
      <c r="U71" s="78">
        <v>0</v>
      </c>
      <c r="V71" s="79">
        <v>2.697535329</v>
      </c>
      <c r="W71" s="77">
        <v>0</v>
      </c>
      <c r="X71" s="78">
        <v>0</v>
      </c>
      <c r="Y71" s="78">
        <v>0</v>
      </c>
      <c r="Z71" s="78">
        <v>0</v>
      </c>
      <c r="AA71" s="79">
        <v>0</v>
      </c>
      <c r="AB71" s="77">
        <v>1.710058106</v>
      </c>
      <c r="AC71" s="78">
        <v>0</v>
      </c>
      <c r="AD71" s="78">
        <v>0</v>
      </c>
      <c r="AE71" s="78">
        <v>0</v>
      </c>
      <c r="AF71" s="79">
        <v>0.011534724</v>
      </c>
      <c r="AG71" s="67">
        <v>0</v>
      </c>
      <c r="AH71" s="67">
        <v>0</v>
      </c>
      <c r="AI71" s="67">
        <v>0</v>
      </c>
      <c r="AJ71" s="67">
        <v>0</v>
      </c>
      <c r="AK71" s="67">
        <v>0</v>
      </c>
      <c r="AL71" s="77">
        <v>0.6276590540000001</v>
      </c>
      <c r="AM71" s="78">
        <v>0</v>
      </c>
      <c r="AN71" s="78">
        <v>0</v>
      </c>
      <c r="AO71" s="78">
        <v>0</v>
      </c>
      <c r="AP71" s="79">
        <v>0</v>
      </c>
      <c r="AQ71" s="77">
        <v>0</v>
      </c>
      <c r="AR71" s="80">
        <v>0</v>
      </c>
      <c r="AS71" s="78">
        <v>0</v>
      </c>
      <c r="AT71" s="78">
        <v>0</v>
      </c>
      <c r="AU71" s="79">
        <v>0</v>
      </c>
      <c r="AV71" s="77">
        <v>2483.82330129</v>
      </c>
      <c r="AW71" s="78">
        <v>13.401895826999999</v>
      </c>
      <c r="AX71" s="78">
        <v>1.8799324920000002</v>
      </c>
      <c r="AY71" s="78">
        <v>0</v>
      </c>
      <c r="AZ71" s="79">
        <v>363.512639064</v>
      </c>
      <c r="BA71" s="77">
        <v>0</v>
      </c>
      <c r="BB71" s="80">
        <v>0</v>
      </c>
      <c r="BC71" s="78">
        <v>0</v>
      </c>
      <c r="BD71" s="78">
        <v>0</v>
      </c>
      <c r="BE71" s="79">
        <v>0</v>
      </c>
      <c r="BF71" s="77">
        <v>876.4414101990001</v>
      </c>
      <c r="BG71" s="80">
        <v>3.1384056879999997</v>
      </c>
      <c r="BH71" s="78">
        <v>0</v>
      </c>
      <c r="BI71" s="78">
        <v>0</v>
      </c>
      <c r="BJ71" s="79">
        <v>71.790078334</v>
      </c>
      <c r="BK71" s="98">
        <f>SUM(C71:BJ71)</f>
        <v>4360.136126986</v>
      </c>
      <c r="BL71" s="27"/>
      <c r="BM71" s="109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</row>
    <row r="72" spans="1:255" s="4" customFormat="1" ht="12.75">
      <c r="A72" s="36"/>
      <c r="B72" s="37" t="s">
        <v>76</v>
      </c>
      <c r="C72" s="50">
        <f>SUM(C71)</f>
        <v>0</v>
      </c>
      <c r="D72" s="71">
        <f>SUM(D71)</f>
        <v>0.787119132</v>
      </c>
      <c r="E72" s="71">
        <f aca="true" t="shared" si="11" ref="E72:BJ72">SUM(E71)</f>
        <v>0</v>
      </c>
      <c r="F72" s="71">
        <f t="shared" si="11"/>
        <v>0</v>
      </c>
      <c r="G72" s="69">
        <f t="shared" si="11"/>
        <v>0</v>
      </c>
      <c r="H72" s="50">
        <f t="shared" si="11"/>
        <v>351.126168003</v>
      </c>
      <c r="I72" s="71">
        <f t="shared" si="11"/>
        <v>0.019291566</v>
      </c>
      <c r="J72" s="71">
        <f t="shared" si="11"/>
        <v>0</v>
      </c>
      <c r="K72" s="71">
        <f t="shared" si="11"/>
        <v>0</v>
      </c>
      <c r="L72" s="69">
        <f t="shared" si="11"/>
        <v>15.921555602</v>
      </c>
      <c r="M72" s="51">
        <f t="shared" si="11"/>
        <v>0</v>
      </c>
      <c r="N72" s="51">
        <f t="shared" si="11"/>
        <v>0</v>
      </c>
      <c r="O72" s="51">
        <f t="shared" si="11"/>
        <v>0</v>
      </c>
      <c r="P72" s="51">
        <f t="shared" si="11"/>
        <v>0</v>
      </c>
      <c r="Q72" s="76">
        <f t="shared" si="11"/>
        <v>0</v>
      </c>
      <c r="R72" s="50">
        <f t="shared" si="11"/>
        <v>173.24343406499997</v>
      </c>
      <c r="S72" s="71">
        <f t="shared" si="11"/>
        <v>0.0041085110000000005</v>
      </c>
      <c r="T72" s="71">
        <f t="shared" si="11"/>
        <v>0</v>
      </c>
      <c r="U72" s="71">
        <f t="shared" si="11"/>
        <v>0</v>
      </c>
      <c r="V72" s="69">
        <f t="shared" si="11"/>
        <v>2.697535329</v>
      </c>
      <c r="W72" s="50">
        <f t="shared" si="11"/>
        <v>0</v>
      </c>
      <c r="X72" s="71">
        <f t="shared" si="11"/>
        <v>0</v>
      </c>
      <c r="Y72" s="71">
        <f t="shared" si="11"/>
        <v>0</v>
      </c>
      <c r="Z72" s="71">
        <f t="shared" si="11"/>
        <v>0</v>
      </c>
      <c r="AA72" s="69">
        <f t="shared" si="11"/>
        <v>0</v>
      </c>
      <c r="AB72" s="50">
        <f t="shared" si="11"/>
        <v>1.710058106</v>
      </c>
      <c r="AC72" s="71">
        <f t="shared" si="11"/>
        <v>0</v>
      </c>
      <c r="AD72" s="71">
        <f t="shared" si="11"/>
        <v>0</v>
      </c>
      <c r="AE72" s="71">
        <f t="shared" si="11"/>
        <v>0</v>
      </c>
      <c r="AF72" s="69">
        <f t="shared" si="11"/>
        <v>0.011534724</v>
      </c>
      <c r="AG72" s="51">
        <f t="shared" si="11"/>
        <v>0</v>
      </c>
      <c r="AH72" s="51">
        <f t="shared" si="11"/>
        <v>0</v>
      </c>
      <c r="AI72" s="51">
        <f t="shared" si="11"/>
        <v>0</v>
      </c>
      <c r="AJ72" s="51">
        <f t="shared" si="11"/>
        <v>0</v>
      </c>
      <c r="AK72" s="76">
        <f t="shared" si="11"/>
        <v>0</v>
      </c>
      <c r="AL72" s="50">
        <f t="shared" si="11"/>
        <v>0.6276590540000001</v>
      </c>
      <c r="AM72" s="71">
        <f t="shared" si="11"/>
        <v>0</v>
      </c>
      <c r="AN72" s="71">
        <f t="shared" si="11"/>
        <v>0</v>
      </c>
      <c r="AO72" s="71">
        <f t="shared" si="11"/>
        <v>0</v>
      </c>
      <c r="AP72" s="69">
        <f t="shared" si="11"/>
        <v>0</v>
      </c>
      <c r="AQ72" s="50">
        <f t="shared" si="11"/>
        <v>0</v>
      </c>
      <c r="AR72" s="71">
        <f t="shared" si="11"/>
        <v>0</v>
      </c>
      <c r="AS72" s="71">
        <f t="shared" si="11"/>
        <v>0</v>
      </c>
      <c r="AT72" s="71">
        <f t="shared" si="11"/>
        <v>0</v>
      </c>
      <c r="AU72" s="69">
        <f t="shared" si="11"/>
        <v>0</v>
      </c>
      <c r="AV72" s="50">
        <f t="shared" si="11"/>
        <v>2483.82330129</v>
      </c>
      <c r="AW72" s="71">
        <f t="shared" si="11"/>
        <v>13.401895826999999</v>
      </c>
      <c r="AX72" s="71">
        <f t="shared" si="11"/>
        <v>1.8799324920000002</v>
      </c>
      <c r="AY72" s="71">
        <f t="shared" si="11"/>
        <v>0</v>
      </c>
      <c r="AZ72" s="69">
        <f t="shared" si="11"/>
        <v>363.512639064</v>
      </c>
      <c r="BA72" s="50">
        <f t="shared" si="11"/>
        <v>0</v>
      </c>
      <c r="BB72" s="71">
        <f t="shared" si="11"/>
        <v>0</v>
      </c>
      <c r="BC72" s="71">
        <f t="shared" si="11"/>
        <v>0</v>
      </c>
      <c r="BD72" s="71">
        <f t="shared" si="11"/>
        <v>0</v>
      </c>
      <c r="BE72" s="69">
        <f t="shared" si="11"/>
        <v>0</v>
      </c>
      <c r="BF72" s="50">
        <f t="shared" si="11"/>
        <v>876.4414101990001</v>
      </c>
      <c r="BG72" s="71">
        <f t="shared" si="11"/>
        <v>3.1384056879999997</v>
      </c>
      <c r="BH72" s="71">
        <f t="shared" si="11"/>
        <v>0</v>
      </c>
      <c r="BI72" s="71">
        <f t="shared" si="11"/>
        <v>0</v>
      </c>
      <c r="BJ72" s="69">
        <f t="shared" si="11"/>
        <v>71.790078334</v>
      </c>
      <c r="BK72" s="52">
        <f>SUM(BK71:BK71)</f>
        <v>4360.136126986</v>
      </c>
      <c r="BL72" s="2"/>
      <c r="BM72" s="109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65" ht="12.75">
      <c r="A73" s="11" t="s">
        <v>68</v>
      </c>
      <c r="B73" s="18" t="s">
        <v>15</v>
      </c>
      <c r="C73" s="128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30"/>
      <c r="BM73" s="109"/>
    </row>
    <row r="74" spans="1:65" ht="12.75">
      <c r="A74" s="11"/>
      <c r="B74" s="24" t="s">
        <v>124</v>
      </c>
      <c r="C74" s="73">
        <v>0</v>
      </c>
      <c r="D74" s="53">
        <v>0</v>
      </c>
      <c r="E74" s="45">
        <v>0</v>
      </c>
      <c r="F74" s="45">
        <v>0</v>
      </c>
      <c r="G74" s="54">
        <v>0</v>
      </c>
      <c r="H74" s="73">
        <v>0.37442200600000003</v>
      </c>
      <c r="I74" s="45">
        <v>0</v>
      </c>
      <c r="J74" s="45">
        <v>0</v>
      </c>
      <c r="K74" s="45">
        <v>0</v>
      </c>
      <c r="L74" s="54">
        <v>0.118174693</v>
      </c>
      <c r="M74" s="73">
        <v>0</v>
      </c>
      <c r="N74" s="53">
        <v>0</v>
      </c>
      <c r="O74" s="45">
        <v>0</v>
      </c>
      <c r="P74" s="45">
        <v>0</v>
      </c>
      <c r="Q74" s="54">
        <v>0</v>
      </c>
      <c r="R74" s="73">
        <v>0.026991513</v>
      </c>
      <c r="S74" s="45">
        <v>0</v>
      </c>
      <c r="T74" s="45">
        <v>0</v>
      </c>
      <c r="U74" s="45">
        <v>0</v>
      </c>
      <c r="V74" s="54">
        <v>0</v>
      </c>
      <c r="W74" s="73">
        <v>0</v>
      </c>
      <c r="X74" s="45">
        <v>0</v>
      </c>
      <c r="Y74" s="45">
        <v>0</v>
      </c>
      <c r="Z74" s="45">
        <v>0</v>
      </c>
      <c r="AA74" s="54">
        <v>0</v>
      </c>
      <c r="AB74" s="73">
        <v>0</v>
      </c>
      <c r="AC74" s="45">
        <v>0</v>
      </c>
      <c r="AD74" s="45">
        <v>0</v>
      </c>
      <c r="AE74" s="45">
        <v>0</v>
      </c>
      <c r="AF74" s="54">
        <v>0</v>
      </c>
      <c r="AG74" s="73">
        <v>0</v>
      </c>
      <c r="AH74" s="45">
        <v>0</v>
      </c>
      <c r="AI74" s="45">
        <v>0</v>
      </c>
      <c r="AJ74" s="45">
        <v>0</v>
      </c>
      <c r="AK74" s="54">
        <v>0</v>
      </c>
      <c r="AL74" s="73">
        <v>0</v>
      </c>
      <c r="AM74" s="45">
        <v>0</v>
      </c>
      <c r="AN74" s="45">
        <v>0</v>
      </c>
      <c r="AO74" s="45">
        <v>0</v>
      </c>
      <c r="AP74" s="54">
        <v>0</v>
      </c>
      <c r="AQ74" s="73">
        <v>0</v>
      </c>
      <c r="AR74" s="53">
        <v>0</v>
      </c>
      <c r="AS74" s="45">
        <v>0</v>
      </c>
      <c r="AT74" s="45">
        <v>0</v>
      </c>
      <c r="AU74" s="54">
        <v>0</v>
      </c>
      <c r="AV74" s="73">
        <v>6.725699789</v>
      </c>
      <c r="AW74" s="45">
        <v>1.427116507</v>
      </c>
      <c r="AX74" s="45">
        <v>0</v>
      </c>
      <c r="AY74" s="45">
        <v>0</v>
      </c>
      <c r="AZ74" s="54">
        <v>22.362294139</v>
      </c>
      <c r="BA74" s="73">
        <v>0</v>
      </c>
      <c r="BB74" s="53">
        <v>0</v>
      </c>
      <c r="BC74" s="45">
        <v>0</v>
      </c>
      <c r="BD74" s="45">
        <v>0</v>
      </c>
      <c r="BE74" s="54">
        <v>0</v>
      </c>
      <c r="BF74" s="73">
        <v>0.591856288</v>
      </c>
      <c r="BG74" s="53">
        <v>0</v>
      </c>
      <c r="BH74" s="45">
        <v>0</v>
      </c>
      <c r="BI74" s="45">
        <v>0</v>
      </c>
      <c r="BJ74" s="54">
        <v>0.238879355</v>
      </c>
      <c r="BK74" s="49">
        <f aca="true" t="shared" si="12" ref="BK74:BK89">SUM(C74:BJ74)</f>
        <v>31.86543429</v>
      </c>
      <c r="BL74" s="27"/>
      <c r="BM74" s="109"/>
    </row>
    <row r="75" spans="1:65" ht="12.75">
      <c r="A75" s="11"/>
      <c r="B75" s="24" t="s">
        <v>118</v>
      </c>
      <c r="C75" s="73">
        <v>0</v>
      </c>
      <c r="D75" s="53">
        <v>19.53670968</v>
      </c>
      <c r="E75" s="45">
        <v>0</v>
      </c>
      <c r="F75" s="45">
        <v>0</v>
      </c>
      <c r="G75" s="54">
        <v>0</v>
      </c>
      <c r="H75" s="73">
        <v>9.541830563000001</v>
      </c>
      <c r="I75" s="45">
        <v>11.422395488000001</v>
      </c>
      <c r="J75" s="45">
        <v>0</v>
      </c>
      <c r="K75" s="45">
        <v>0</v>
      </c>
      <c r="L75" s="54">
        <v>18.452191637000002</v>
      </c>
      <c r="M75" s="73">
        <v>0</v>
      </c>
      <c r="N75" s="53">
        <v>0</v>
      </c>
      <c r="O75" s="45">
        <v>0</v>
      </c>
      <c r="P75" s="45">
        <v>0</v>
      </c>
      <c r="Q75" s="54">
        <v>0</v>
      </c>
      <c r="R75" s="73">
        <v>3.134867119</v>
      </c>
      <c r="S75" s="45">
        <v>19.639277405</v>
      </c>
      <c r="T75" s="45">
        <v>0</v>
      </c>
      <c r="U75" s="45">
        <v>0</v>
      </c>
      <c r="V75" s="54">
        <v>1.729796853</v>
      </c>
      <c r="W75" s="73">
        <v>0</v>
      </c>
      <c r="X75" s="45">
        <v>0</v>
      </c>
      <c r="Y75" s="45">
        <v>0</v>
      </c>
      <c r="Z75" s="45">
        <v>0</v>
      </c>
      <c r="AA75" s="54">
        <v>0</v>
      </c>
      <c r="AB75" s="73">
        <v>0</v>
      </c>
      <c r="AC75" s="45">
        <v>0</v>
      </c>
      <c r="AD75" s="45">
        <v>0</v>
      </c>
      <c r="AE75" s="45">
        <v>0</v>
      </c>
      <c r="AF75" s="54">
        <v>0</v>
      </c>
      <c r="AG75" s="73">
        <v>0</v>
      </c>
      <c r="AH75" s="45">
        <v>0</v>
      </c>
      <c r="AI75" s="45">
        <v>0</v>
      </c>
      <c r="AJ75" s="45">
        <v>0</v>
      </c>
      <c r="AK75" s="54">
        <v>0</v>
      </c>
      <c r="AL75" s="73">
        <v>0</v>
      </c>
      <c r="AM75" s="45">
        <v>0</v>
      </c>
      <c r="AN75" s="45">
        <v>0</v>
      </c>
      <c r="AO75" s="45">
        <v>0</v>
      </c>
      <c r="AP75" s="54">
        <v>0</v>
      </c>
      <c r="AQ75" s="73">
        <v>0</v>
      </c>
      <c r="AR75" s="53">
        <v>0</v>
      </c>
      <c r="AS75" s="45">
        <v>0</v>
      </c>
      <c r="AT75" s="45">
        <v>0</v>
      </c>
      <c r="AU75" s="54">
        <v>0</v>
      </c>
      <c r="AV75" s="73">
        <v>118.298588829</v>
      </c>
      <c r="AW75" s="45">
        <v>58.705560160999994</v>
      </c>
      <c r="AX75" s="45">
        <v>0</v>
      </c>
      <c r="AY75" s="45">
        <v>0</v>
      </c>
      <c r="AZ75" s="54">
        <v>227.042720232</v>
      </c>
      <c r="BA75" s="73">
        <v>0</v>
      </c>
      <c r="BB75" s="53">
        <v>0</v>
      </c>
      <c r="BC75" s="45">
        <v>0</v>
      </c>
      <c r="BD75" s="45">
        <v>0</v>
      </c>
      <c r="BE75" s="54">
        <v>0</v>
      </c>
      <c r="BF75" s="73">
        <v>44.994555049000006</v>
      </c>
      <c r="BG75" s="53">
        <v>6.152483544</v>
      </c>
      <c r="BH75" s="45">
        <v>0</v>
      </c>
      <c r="BI75" s="45">
        <v>0</v>
      </c>
      <c r="BJ75" s="54">
        <v>35.829908808</v>
      </c>
      <c r="BK75" s="49">
        <f t="shared" si="12"/>
        <v>574.480885368</v>
      </c>
      <c r="BL75" s="27"/>
      <c r="BM75" s="109"/>
    </row>
    <row r="76" spans="1:65" ht="12.75">
      <c r="A76" s="11"/>
      <c r="B76" s="24" t="s">
        <v>120</v>
      </c>
      <c r="C76" s="73">
        <v>0</v>
      </c>
      <c r="D76" s="53">
        <v>0</v>
      </c>
      <c r="E76" s="45">
        <v>0</v>
      </c>
      <c r="F76" s="45">
        <v>0</v>
      </c>
      <c r="G76" s="54">
        <v>0</v>
      </c>
      <c r="H76" s="73">
        <v>2.0652741</v>
      </c>
      <c r="I76" s="45">
        <v>0.029004096999999996</v>
      </c>
      <c r="J76" s="45">
        <v>0</v>
      </c>
      <c r="K76" s="45">
        <v>0</v>
      </c>
      <c r="L76" s="54">
        <v>2.022183063</v>
      </c>
      <c r="M76" s="73">
        <v>0</v>
      </c>
      <c r="N76" s="53">
        <v>0</v>
      </c>
      <c r="O76" s="45">
        <v>0</v>
      </c>
      <c r="P76" s="45">
        <v>0</v>
      </c>
      <c r="Q76" s="54">
        <v>0</v>
      </c>
      <c r="R76" s="73">
        <v>0.629207273</v>
      </c>
      <c r="S76" s="45">
        <v>0</v>
      </c>
      <c r="T76" s="45">
        <v>0</v>
      </c>
      <c r="U76" s="45">
        <v>0</v>
      </c>
      <c r="V76" s="54">
        <v>0.401705806</v>
      </c>
      <c r="W76" s="73">
        <v>0</v>
      </c>
      <c r="X76" s="45">
        <v>0</v>
      </c>
      <c r="Y76" s="45">
        <v>0</v>
      </c>
      <c r="Z76" s="45">
        <v>0</v>
      </c>
      <c r="AA76" s="54">
        <v>0</v>
      </c>
      <c r="AB76" s="73">
        <v>0</v>
      </c>
      <c r="AC76" s="45">
        <v>0</v>
      </c>
      <c r="AD76" s="45">
        <v>0</v>
      </c>
      <c r="AE76" s="45">
        <v>0</v>
      </c>
      <c r="AF76" s="54">
        <v>0</v>
      </c>
      <c r="AG76" s="73">
        <v>0</v>
      </c>
      <c r="AH76" s="45">
        <v>0</v>
      </c>
      <c r="AI76" s="45">
        <v>0</v>
      </c>
      <c r="AJ76" s="45">
        <v>0</v>
      </c>
      <c r="AK76" s="54">
        <v>0</v>
      </c>
      <c r="AL76" s="73">
        <v>0.000963252</v>
      </c>
      <c r="AM76" s="45">
        <v>0</v>
      </c>
      <c r="AN76" s="45">
        <v>0</v>
      </c>
      <c r="AO76" s="45">
        <v>0</v>
      </c>
      <c r="AP76" s="54">
        <v>0</v>
      </c>
      <c r="AQ76" s="73">
        <v>0</v>
      </c>
      <c r="AR76" s="53">
        <v>0</v>
      </c>
      <c r="AS76" s="45">
        <v>0</v>
      </c>
      <c r="AT76" s="45">
        <v>0</v>
      </c>
      <c r="AU76" s="54">
        <v>0</v>
      </c>
      <c r="AV76" s="73">
        <v>19.772949339999997</v>
      </c>
      <c r="AW76" s="45">
        <v>4.967416025</v>
      </c>
      <c r="AX76" s="45">
        <v>0</v>
      </c>
      <c r="AY76" s="45">
        <v>0</v>
      </c>
      <c r="AZ76" s="54">
        <v>39.833530177</v>
      </c>
      <c r="BA76" s="73">
        <v>0</v>
      </c>
      <c r="BB76" s="53">
        <v>0</v>
      </c>
      <c r="BC76" s="45">
        <v>0</v>
      </c>
      <c r="BD76" s="45">
        <v>0</v>
      </c>
      <c r="BE76" s="54">
        <v>0</v>
      </c>
      <c r="BF76" s="73">
        <v>4.446758602</v>
      </c>
      <c r="BG76" s="53">
        <v>0</v>
      </c>
      <c r="BH76" s="45">
        <v>0</v>
      </c>
      <c r="BI76" s="45">
        <v>0</v>
      </c>
      <c r="BJ76" s="54">
        <v>2.813001402</v>
      </c>
      <c r="BK76" s="49">
        <f t="shared" si="12"/>
        <v>76.981993137</v>
      </c>
      <c r="BL76" s="27"/>
      <c r="BM76" s="109"/>
    </row>
    <row r="77" spans="1:65" ht="12.75">
      <c r="A77" s="11"/>
      <c r="B77" s="104" t="s">
        <v>119</v>
      </c>
      <c r="C77" s="73">
        <v>0</v>
      </c>
      <c r="D77" s="53">
        <v>52.012337427999995</v>
      </c>
      <c r="E77" s="45">
        <v>0</v>
      </c>
      <c r="F77" s="45">
        <v>0</v>
      </c>
      <c r="G77" s="54">
        <v>0</v>
      </c>
      <c r="H77" s="73">
        <v>3.492461786</v>
      </c>
      <c r="I77" s="45">
        <v>47.454241915</v>
      </c>
      <c r="J77" s="45">
        <v>0</v>
      </c>
      <c r="K77" s="45">
        <v>0</v>
      </c>
      <c r="L77" s="54">
        <v>41.722092972</v>
      </c>
      <c r="M77" s="73">
        <v>0</v>
      </c>
      <c r="N77" s="53">
        <v>0</v>
      </c>
      <c r="O77" s="45">
        <v>0</v>
      </c>
      <c r="P77" s="45">
        <v>0</v>
      </c>
      <c r="Q77" s="54">
        <v>0</v>
      </c>
      <c r="R77" s="73">
        <v>0.6414777839999999</v>
      </c>
      <c r="S77" s="45">
        <v>0</v>
      </c>
      <c r="T77" s="45">
        <v>0</v>
      </c>
      <c r="U77" s="45">
        <v>0</v>
      </c>
      <c r="V77" s="54">
        <v>2.0475522699999997</v>
      </c>
      <c r="W77" s="73">
        <v>0</v>
      </c>
      <c r="X77" s="45">
        <v>0</v>
      </c>
      <c r="Y77" s="45">
        <v>0</v>
      </c>
      <c r="Z77" s="45">
        <v>0</v>
      </c>
      <c r="AA77" s="54">
        <v>0</v>
      </c>
      <c r="AB77" s="73">
        <v>0</v>
      </c>
      <c r="AC77" s="45">
        <v>0</v>
      </c>
      <c r="AD77" s="45">
        <v>0</v>
      </c>
      <c r="AE77" s="45">
        <v>0</v>
      </c>
      <c r="AF77" s="54">
        <v>0</v>
      </c>
      <c r="AG77" s="73">
        <v>0</v>
      </c>
      <c r="AH77" s="45">
        <v>0</v>
      </c>
      <c r="AI77" s="45">
        <v>0</v>
      </c>
      <c r="AJ77" s="45">
        <v>0</v>
      </c>
      <c r="AK77" s="54">
        <v>0</v>
      </c>
      <c r="AL77" s="73">
        <v>0</v>
      </c>
      <c r="AM77" s="45">
        <v>0</v>
      </c>
      <c r="AN77" s="45">
        <v>0</v>
      </c>
      <c r="AO77" s="45">
        <v>0</v>
      </c>
      <c r="AP77" s="54">
        <v>0</v>
      </c>
      <c r="AQ77" s="73">
        <v>0</v>
      </c>
      <c r="AR77" s="53">
        <v>0</v>
      </c>
      <c r="AS77" s="45">
        <v>0</v>
      </c>
      <c r="AT77" s="45">
        <v>0</v>
      </c>
      <c r="AU77" s="54">
        <v>0</v>
      </c>
      <c r="AV77" s="73">
        <v>6.608775022</v>
      </c>
      <c r="AW77" s="45">
        <v>45.422253825000006</v>
      </c>
      <c r="AX77" s="45">
        <v>0</v>
      </c>
      <c r="AY77" s="45">
        <v>0</v>
      </c>
      <c r="AZ77" s="54">
        <v>52.469275047</v>
      </c>
      <c r="BA77" s="73">
        <v>0</v>
      </c>
      <c r="BB77" s="53">
        <v>0</v>
      </c>
      <c r="BC77" s="45">
        <v>0</v>
      </c>
      <c r="BD77" s="45">
        <v>0</v>
      </c>
      <c r="BE77" s="54">
        <v>0</v>
      </c>
      <c r="BF77" s="73">
        <v>1.600553814</v>
      </c>
      <c r="BG77" s="53">
        <v>21.449050492999998</v>
      </c>
      <c r="BH77" s="45">
        <v>0</v>
      </c>
      <c r="BI77" s="45">
        <v>0</v>
      </c>
      <c r="BJ77" s="54">
        <v>21.792105913</v>
      </c>
      <c r="BK77" s="49">
        <f t="shared" si="12"/>
        <v>296.712178269</v>
      </c>
      <c r="BL77" s="27"/>
      <c r="BM77" s="109"/>
    </row>
    <row r="78" spans="1:65" ht="12.75">
      <c r="A78" s="11"/>
      <c r="B78" s="24" t="s">
        <v>131</v>
      </c>
      <c r="C78" s="73">
        <v>0</v>
      </c>
      <c r="D78" s="53">
        <v>0.669479323</v>
      </c>
      <c r="E78" s="45">
        <v>0</v>
      </c>
      <c r="F78" s="45">
        <v>0</v>
      </c>
      <c r="G78" s="54">
        <v>0</v>
      </c>
      <c r="H78" s="73">
        <v>6.538890502</v>
      </c>
      <c r="I78" s="45">
        <v>4.621387203</v>
      </c>
      <c r="J78" s="45">
        <v>0</v>
      </c>
      <c r="K78" s="45">
        <v>0</v>
      </c>
      <c r="L78" s="54">
        <v>18.199847843999997</v>
      </c>
      <c r="M78" s="73">
        <v>0</v>
      </c>
      <c r="N78" s="53">
        <v>0</v>
      </c>
      <c r="O78" s="45">
        <v>0</v>
      </c>
      <c r="P78" s="45">
        <v>0</v>
      </c>
      <c r="Q78" s="54">
        <v>0</v>
      </c>
      <c r="R78" s="73">
        <v>1.4279316889999998</v>
      </c>
      <c r="S78" s="45">
        <v>0.14928451599999998</v>
      </c>
      <c r="T78" s="45">
        <v>0</v>
      </c>
      <c r="U78" s="45">
        <v>0</v>
      </c>
      <c r="V78" s="54">
        <v>2.642182975</v>
      </c>
      <c r="W78" s="73">
        <v>0</v>
      </c>
      <c r="X78" s="45">
        <v>0</v>
      </c>
      <c r="Y78" s="45">
        <v>0</v>
      </c>
      <c r="Z78" s="45">
        <v>0</v>
      </c>
      <c r="AA78" s="54">
        <v>0</v>
      </c>
      <c r="AB78" s="73">
        <v>0.001300928</v>
      </c>
      <c r="AC78" s="45">
        <v>0</v>
      </c>
      <c r="AD78" s="45">
        <v>0</v>
      </c>
      <c r="AE78" s="45">
        <v>0</v>
      </c>
      <c r="AF78" s="54">
        <v>0</v>
      </c>
      <c r="AG78" s="73">
        <v>0</v>
      </c>
      <c r="AH78" s="45">
        <v>0</v>
      </c>
      <c r="AI78" s="45">
        <v>0</v>
      </c>
      <c r="AJ78" s="45">
        <v>0</v>
      </c>
      <c r="AK78" s="54">
        <v>0</v>
      </c>
      <c r="AL78" s="73">
        <v>0.006099689</v>
      </c>
      <c r="AM78" s="45">
        <v>0</v>
      </c>
      <c r="AN78" s="45">
        <v>0</v>
      </c>
      <c r="AO78" s="45">
        <v>0</v>
      </c>
      <c r="AP78" s="54">
        <v>0</v>
      </c>
      <c r="AQ78" s="73">
        <v>0</v>
      </c>
      <c r="AR78" s="53">
        <v>0</v>
      </c>
      <c r="AS78" s="45">
        <v>0</v>
      </c>
      <c r="AT78" s="45">
        <v>0</v>
      </c>
      <c r="AU78" s="54">
        <v>0</v>
      </c>
      <c r="AV78" s="73">
        <v>157.97006753499997</v>
      </c>
      <c r="AW78" s="45">
        <v>151.39627567</v>
      </c>
      <c r="AX78" s="45">
        <v>0</v>
      </c>
      <c r="AY78" s="45">
        <v>0</v>
      </c>
      <c r="AZ78" s="54">
        <v>397.588773026</v>
      </c>
      <c r="BA78" s="73">
        <v>0</v>
      </c>
      <c r="BB78" s="53">
        <v>0</v>
      </c>
      <c r="BC78" s="45">
        <v>0</v>
      </c>
      <c r="BD78" s="45">
        <v>0</v>
      </c>
      <c r="BE78" s="54">
        <v>0</v>
      </c>
      <c r="BF78" s="73">
        <v>38.230499908999995</v>
      </c>
      <c r="BG78" s="53">
        <v>19.959318088</v>
      </c>
      <c r="BH78" s="45">
        <v>0</v>
      </c>
      <c r="BI78" s="45">
        <v>0</v>
      </c>
      <c r="BJ78" s="54">
        <v>76.029953009</v>
      </c>
      <c r="BK78" s="49">
        <f t="shared" si="12"/>
        <v>875.431291906</v>
      </c>
      <c r="BM78" s="109"/>
    </row>
    <row r="79" spans="1:65" ht="12.75">
      <c r="A79" s="11"/>
      <c r="B79" s="24" t="s">
        <v>128</v>
      </c>
      <c r="C79" s="73">
        <v>0</v>
      </c>
      <c r="D79" s="53">
        <v>5.468712095</v>
      </c>
      <c r="E79" s="45">
        <v>0</v>
      </c>
      <c r="F79" s="45">
        <v>0</v>
      </c>
      <c r="G79" s="54">
        <v>0</v>
      </c>
      <c r="H79" s="73">
        <v>14.909011958</v>
      </c>
      <c r="I79" s="45">
        <v>10.647822295000001</v>
      </c>
      <c r="J79" s="45">
        <v>0</v>
      </c>
      <c r="K79" s="45">
        <v>0</v>
      </c>
      <c r="L79" s="54">
        <v>10.060564737999998</v>
      </c>
      <c r="M79" s="73">
        <v>0</v>
      </c>
      <c r="N79" s="53">
        <v>0</v>
      </c>
      <c r="O79" s="45">
        <v>0</v>
      </c>
      <c r="P79" s="45">
        <v>0</v>
      </c>
      <c r="Q79" s="54">
        <v>0</v>
      </c>
      <c r="R79" s="73">
        <v>5.491187961</v>
      </c>
      <c r="S79" s="45">
        <v>0</v>
      </c>
      <c r="T79" s="45">
        <v>0</v>
      </c>
      <c r="U79" s="45">
        <v>0</v>
      </c>
      <c r="V79" s="54">
        <v>1.294366583</v>
      </c>
      <c r="W79" s="73">
        <v>0</v>
      </c>
      <c r="X79" s="45">
        <v>0</v>
      </c>
      <c r="Y79" s="45">
        <v>0</v>
      </c>
      <c r="Z79" s="45">
        <v>0</v>
      </c>
      <c r="AA79" s="54">
        <v>0</v>
      </c>
      <c r="AB79" s="73">
        <v>0.004361251</v>
      </c>
      <c r="AC79" s="45">
        <v>0</v>
      </c>
      <c r="AD79" s="45">
        <v>0</v>
      </c>
      <c r="AE79" s="45">
        <v>0</v>
      </c>
      <c r="AF79" s="54">
        <v>0</v>
      </c>
      <c r="AG79" s="73">
        <v>0</v>
      </c>
      <c r="AH79" s="45">
        <v>0</v>
      </c>
      <c r="AI79" s="45">
        <v>0</v>
      </c>
      <c r="AJ79" s="45">
        <v>0</v>
      </c>
      <c r="AK79" s="54">
        <v>0</v>
      </c>
      <c r="AL79" s="73">
        <v>0.026395174</v>
      </c>
      <c r="AM79" s="45">
        <v>0</v>
      </c>
      <c r="AN79" s="45">
        <v>0</v>
      </c>
      <c r="AO79" s="45">
        <v>0</v>
      </c>
      <c r="AP79" s="54">
        <v>0</v>
      </c>
      <c r="AQ79" s="73">
        <v>0</v>
      </c>
      <c r="AR79" s="53">
        <v>0</v>
      </c>
      <c r="AS79" s="45">
        <v>0</v>
      </c>
      <c r="AT79" s="45">
        <v>0</v>
      </c>
      <c r="AU79" s="54">
        <v>0</v>
      </c>
      <c r="AV79" s="73">
        <v>30.815499352999996</v>
      </c>
      <c r="AW79" s="45">
        <v>9.184029547</v>
      </c>
      <c r="AX79" s="45">
        <v>0</v>
      </c>
      <c r="AY79" s="45">
        <v>0</v>
      </c>
      <c r="AZ79" s="54">
        <v>25.874429549</v>
      </c>
      <c r="BA79" s="73">
        <v>0</v>
      </c>
      <c r="BB79" s="53">
        <v>0</v>
      </c>
      <c r="BC79" s="45">
        <v>0</v>
      </c>
      <c r="BD79" s="45">
        <v>0</v>
      </c>
      <c r="BE79" s="54">
        <v>0</v>
      </c>
      <c r="BF79" s="73">
        <v>9.893790776</v>
      </c>
      <c r="BG79" s="53">
        <v>0.273565652</v>
      </c>
      <c r="BH79" s="45">
        <v>0</v>
      </c>
      <c r="BI79" s="45">
        <v>0</v>
      </c>
      <c r="BJ79" s="54">
        <v>1.939936317</v>
      </c>
      <c r="BK79" s="49">
        <f t="shared" si="12"/>
        <v>125.883673249</v>
      </c>
      <c r="BL79" s="27"/>
      <c r="BM79" s="109"/>
    </row>
    <row r="80" spans="1:65" ht="12.75">
      <c r="A80" s="11"/>
      <c r="B80" s="24" t="s">
        <v>132</v>
      </c>
      <c r="C80" s="73">
        <v>0</v>
      </c>
      <c r="D80" s="53">
        <v>6.9201560010000005</v>
      </c>
      <c r="E80" s="45">
        <v>0</v>
      </c>
      <c r="F80" s="45">
        <v>0</v>
      </c>
      <c r="G80" s="54">
        <v>0</v>
      </c>
      <c r="H80" s="73">
        <v>75.205060369</v>
      </c>
      <c r="I80" s="45">
        <v>60.990860018999996</v>
      </c>
      <c r="J80" s="45">
        <v>0</v>
      </c>
      <c r="K80" s="45">
        <v>0</v>
      </c>
      <c r="L80" s="54">
        <v>88.330574633</v>
      </c>
      <c r="M80" s="73">
        <v>0</v>
      </c>
      <c r="N80" s="53">
        <v>0</v>
      </c>
      <c r="O80" s="45">
        <v>0</v>
      </c>
      <c r="P80" s="45">
        <v>0</v>
      </c>
      <c r="Q80" s="54">
        <v>0</v>
      </c>
      <c r="R80" s="73">
        <v>15.587625359</v>
      </c>
      <c r="S80" s="45">
        <v>0.7400623139999999</v>
      </c>
      <c r="T80" s="45">
        <v>0</v>
      </c>
      <c r="U80" s="45">
        <v>0</v>
      </c>
      <c r="V80" s="54">
        <v>2.0104252309999997</v>
      </c>
      <c r="W80" s="73">
        <v>0</v>
      </c>
      <c r="X80" s="45">
        <v>0</v>
      </c>
      <c r="Y80" s="45">
        <v>0</v>
      </c>
      <c r="Z80" s="45">
        <v>0</v>
      </c>
      <c r="AA80" s="54">
        <v>0</v>
      </c>
      <c r="AB80" s="73">
        <v>0.30011597300000004</v>
      </c>
      <c r="AC80" s="45">
        <v>0</v>
      </c>
      <c r="AD80" s="45">
        <v>0</v>
      </c>
      <c r="AE80" s="45">
        <v>0</v>
      </c>
      <c r="AF80" s="54">
        <v>0</v>
      </c>
      <c r="AG80" s="73">
        <v>0</v>
      </c>
      <c r="AH80" s="45">
        <v>0</v>
      </c>
      <c r="AI80" s="45">
        <v>0</v>
      </c>
      <c r="AJ80" s="45">
        <v>0</v>
      </c>
      <c r="AK80" s="54">
        <v>0</v>
      </c>
      <c r="AL80" s="73">
        <v>0.102254918</v>
      </c>
      <c r="AM80" s="45">
        <v>0</v>
      </c>
      <c r="AN80" s="45">
        <v>0</v>
      </c>
      <c r="AO80" s="45">
        <v>0</v>
      </c>
      <c r="AP80" s="54">
        <v>0.081556668</v>
      </c>
      <c r="AQ80" s="73">
        <v>0</v>
      </c>
      <c r="AR80" s="53">
        <v>0.23842790299999997</v>
      </c>
      <c r="AS80" s="45">
        <v>0</v>
      </c>
      <c r="AT80" s="45">
        <v>0</v>
      </c>
      <c r="AU80" s="54">
        <v>0</v>
      </c>
      <c r="AV80" s="73">
        <v>1189.406585231</v>
      </c>
      <c r="AW80" s="45">
        <v>186.01344601800002</v>
      </c>
      <c r="AX80" s="45">
        <v>0</v>
      </c>
      <c r="AY80" s="45">
        <v>0</v>
      </c>
      <c r="AZ80" s="54">
        <v>624.305183148</v>
      </c>
      <c r="BA80" s="73">
        <v>0</v>
      </c>
      <c r="BB80" s="53">
        <v>0</v>
      </c>
      <c r="BC80" s="45">
        <v>0</v>
      </c>
      <c r="BD80" s="45">
        <v>0</v>
      </c>
      <c r="BE80" s="54">
        <v>0</v>
      </c>
      <c r="BF80" s="73">
        <v>212.52595250000002</v>
      </c>
      <c r="BG80" s="53">
        <v>43.21501691300001</v>
      </c>
      <c r="BH80" s="45">
        <v>0</v>
      </c>
      <c r="BI80" s="45">
        <v>0</v>
      </c>
      <c r="BJ80" s="54">
        <v>78.904998915</v>
      </c>
      <c r="BK80" s="49">
        <f t="shared" si="12"/>
        <v>2584.878302113</v>
      </c>
      <c r="BL80" s="27"/>
      <c r="BM80" s="109"/>
    </row>
    <row r="81" spans="1:65" ht="12.75">
      <c r="A81" s="11"/>
      <c r="B81" s="24" t="s">
        <v>129</v>
      </c>
      <c r="C81" s="73">
        <v>0</v>
      </c>
      <c r="D81" s="53">
        <v>73.13420983099999</v>
      </c>
      <c r="E81" s="45">
        <v>0</v>
      </c>
      <c r="F81" s="45">
        <v>0</v>
      </c>
      <c r="G81" s="54">
        <v>0</v>
      </c>
      <c r="H81" s="73">
        <v>128.570650031</v>
      </c>
      <c r="I81" s="45">
        <v>163.068704276</v>
      </c>
      <c r="J81" s="45">
        <v>0</v>
      </c>
      <c r="K81" s="45">
        <v>0</v>
      </c>
      <c r="L81" s="54">
        <v>332.013215796</v>
      </c>
      <c r="M81" s="73">
        <v>0</v>
      </c>
      <c r="N81" s="53">
        <v>0</v>
      </c>
      <c r="O81" s="45">
        <v>0</v>
      </c>
      <c r="P81" s="45">
        <v>0</v>
      </c>
      <c r="Q81" s="54">
        <v>0</v>
      </c>
      <c r="R81" s="73">
        <v>31.280891083</v>
      </c>
      <c r="S81" s="45">
        <v>16.949308508</v>
      </c>
      <c r="T81" s="45">
        <v>0</v>
      </c>
      <c r="U81" s="45">
        <v>0</v>
      </c>
      <c r="V81" s="54">
        <v>21.866719054</v>
      </c>
      <c r="W81" s="73">
        <v>0</v>
      </c>
      <c r="X81" s="45">
        <v>0</v>
      </c>
      <c r="Y81" s="45">
        <v>0</v>
      </c>
      <c r="Z81" s="45">
        <v>0</v>
      </c>
      <c r="AA81" s="54">
        <v>0</v>
      </c>
      <c r="AB81" s="73">
        <v>0.254511128</v>
      </c>
      <c r="AC81" s="45">
        <v>0</v>
      </c>
      <c r="AD81" s="45">
        <v>0</v>
      </c>
      <c r="AE81" s="45">
        <v>0</v>
      </c>
      <c r="AF81" s="54">
        <v>0</v>
      </c>
      <c r="AG81" s="73">
        <v>0</v>
      </c>
      <c r="AH81" s="45">
        <v>0</v>
      </c>
      <c r="AI81" s="45">
        <v>0</v>
      </c>
      <c r="AJ81" s="45">
        <v>0</v>
      </c>
      <c r="AK81" s="54">
        <v>0</v>
      </c>
      <c r="AL81" s="73">
        <v>0.189310153</v>
      </c>
      <c r="AM81" s="45">
        <v>0</v>
      </c>
      <c r="AN81" s="45">
        <v>0</v>
      </c>
      <c r="AO81" s="45">
        <v>0</v>
      </c>
      <c r="AP81" s="54">
        <v>0</v>
      </c>
      <c r="AQ81" s="73">
        <v>0</v>
      </c>
      <c r="AR81" s="53">
        <v>7.8284E-05</v>
      </c>
      <c r="AS81" s="45">
        <v>0</v>
      </c>
      <c r="AT81" s="45">
        <v>0</v>
      </c>
      <c r="AU81" s="54">
        <v>0</v>
      </c>
      <c r="AV81" s="73">
        <v>1487.7850539639999</v>
      </c>
      <c r="AW81" s="45">
        <v>394.174986137</v>
      </c>
      <c r="AX81" s="45">
        <v>0</v>
      </c>
      <c r="AY81" s="45">
        <v>0</v>
      </c>
      <c r="AZ81" s="54">
        <v>2232.54897489</v>
      </c>
      <c r="BA81" s="73">
        <v>0</v>
      </c>
      <c r="BB81" s="53">
        <v>0</v>
      </c>
      <c r="BC81" s="45">
        <v>0</v>
      </c>
      <c r="BD81" s="45">
        <v>0</v>
      </c>
      <c r="BE81" s="54">
        <v>0</v>
      </c>
      <c r="BF81" s="73">
        <v>410.79404702200003</v>
      </c>
      <c r="BG81" s="53">
        <v>42.45222921</v>
      </c>
      <c r="BH81" s="45">
        <v>0</v>
      </c>
      <c r="BI81" s="45">
        <v>0</v>
      </c>
      <c r="BJ81" s="54">
        <v>208.075448598</v>
      </c>
      <c r="BK81" s="49">
        <f t="shared" si="12"/>
        <v>5543.158337964999</v>
      </c>
      <c r="BM81" s="109"/>
    </row>
    <row r="82" spans="1:65" ht="12.75">
      <c r="A82" s="11"/>
      <c r="B82" s="24" t="s">
        <v>123</v>
      </c>
      <c r="C82" s="73">
        <v>0</v>
      </c>
      <c r="D82" s="53">
        <v>268.597966891</v>
      </c>
      <c r="E82" s="45">
        <v>0</v>
      </c>
      <c r="F82" s="45">
        <v>0</v>
      </c>
      <c r="G82" s="54">
        <v>0</v>
      </c>
      <c r="H82" s="73">
        <v>7.0606519720000005</v>
      </c>
      <c r="I82" s="45">
        <v>80.688287119</v>
      </c>
      <c r="J82" s="45">
        <v>0</v>
      </c>
      <c r="K82" s="45">
        <v>0</v>
      </c>
      <c r="L82" s="54">
        <v>192.738251027</v>
      </c>
      <c r="M82" s="73">
        <v>0</v>
      </c>
      <c r="N82" s="53">
        <v>0</v>
      </c>
      <c r="O82" s="45">
        <v>0</v>
      </c>
      <c r="P82" s="45">
        <v>0</v>
      </c>
      <c r="Q82" s="54">
        <v>0</v>
      </c>
      <c r="R82" s="73">
        <v>1.723452571</v>
      </c>
      <c r="S82" s="45">
        <v>3.0734973930000002</v>
      </c>
      <c r="T82" s="45">
        <v>0</v>
      </c>
      <c r="U82" s="45">
        <v>0</v>
      </c>
      <c r="V82" s="54">
        <v>4.2917604140000005</v>
      </c>
      <c r="W82" s="73">
        <v>0</v>
      </c>
      <c r="X82" s="45">
        <v>0</v>
      </c>
      <c r="Y82" s="45">
        <v>0</v>
      </c>
      <c r="Z82" s="45">
        <v>0</v>
      </c>
      <c r="AA82" s="54">
        <v>0</v>
      </c>
      <c r="AB82" s="73">
        <v>0.033824372</v>
      </c>
      <c r="AC82" s="45">
        <v>0</v>
      </c>
      <c r="AD82" s="45">
        <v>0</v>
      </c>
      <c r="AE82" s="45">
        <v>0</v>
      </c>
      <c r="AF82" s="54">
        <v>0</v>
      </c>
      <c r="AG82" s="73">
        <v>0</v>
      </c>
      <c r="AH82" s="45">
        <v>0</v>
      </c>
      <c r="AI82" s="45">
        <v>0</v>
      </c>
      <c r="AJ82" s="45">
        <v>0</v>
      </c>
      <c r="AK82" s="54">
        <v>0</v>
      </c>
      <c r="AL82" s="73">
        <v>0.000829677</v>
      </c>
      <c r="AM82" s="45">
        <v>0</v>
      </c>
      <c r="AN82" s="45">
        <v>0</v>
      </c>
      <c r="AO82" s="45">
        <v>0</v>
      </c>
      <c r="AP82" s="54">
        <v>0</v>
      </c>
      <c r="AQ82" s="73">
        <v>0</v>
      </c>
      <c r="AR82" s="53">
        <v>0</v>
      </c>
      <c r="AS82" s="45">
        <v>0</v>
      </c>
      <c r="AT82" s="45">
        <v>0</v>
      </c>
      <c r="AU82" s="54">
        <v>0</v>
      </c>
      <c r="AV82" s="73">
        <v>148.223545869</v>
      </c>
      <c r="AW82" s="45">
        <v>148.750933676</v>
      </c>
      <c r="AX82" s="45">
        <v>0</v>
      </c>
      <c r="AY82" s="45">
        <v>0</v>
      </c>
      <c r="AZ82" s="54">
        <v>656.8967177850001</v>
      </c>
      <c r="BA82" s="73">
        <v>0</v>
      </c>
      <c r="BB82" s="53">
        <v>0</v>
      </c>
      <c r="BC82" s="45">
        <v>0</v>
      </c>
      <c r="BD82" s="45">
        <v>0</v>
      </c>
      <c r="BE82" s="54">
        <v>0</v>
      </c>
      <c r="BF82" s="73">
        <v>41.760491996</v>
      </c>
      <c r="BG82" s="53">
        <v>24.284307642999998</v>
      </c>
      <c r="BH82" s="45">
        <v>0.267958684</v>
      </c>
      <c r="BI82" s="45">
        <v>0</v>
      </c>
      <c r="BJ82" s="54">
        <v>88.25695977499998</v>
      </c>
      <c r="BK82" s="49">
        <f t="shared" si="12"/>
        <v>1666.6494368639999</v>
      </c>
      <c r="BL82" s="27"/>
      <c r="BM82" s="109"/>
    </row>
    <row r="83" spans="1:65" ht="12.75">
      <c r="A83" s="11"/>
      <c r="B83" s="24" t="s">
        <v>130</v>
      </c>
      <c r="C83" s="73">
        <v>0</v>
      </c>
      <c r="D83" s="53">
        <v>110.478861275</v>
      </c>
      <c r="E83" s="45">
        <v>0</v>
      </c>
      <c r="F83" s="45">
        <v>0</v>
      </c>
      <c r="G83" s="54">
        <v>0</v>
      </c>
      <c r="H83" s="73">
        <v>59.835019971</v>
      </c>
      <c r="I83" s="45">
        <v>401.78480098299997</v>
      </c>
      <c r="J83" s="45">
        <v>1.031767298</v>
      </c>
      <c r="K83" s="45">
        <v>0</v>
      </c>
      <c r="L83" s="54">
        <v>351.085731433</v>
      </c>
      <c r="M83" s="73">
        <v>0</v>
      </c>
      <c r="N83" s="53">
        <v>0</v>
      </c>
      <c r="O83" s="45">
        <v>0</v>
      </c>
      <c r="P83" s="45">
        <v>0</v>
      </c>
      <c r="Q83" s="54">
        <v>0</v>
      </c>
      <c r="R83" s="73">
        <v>14.206405407999998</v>
      </c>
      <c r="S83" s="45">
        <v>5.732401286</v>
      </c>
      <c r="T83" s="45">
        <v>0</v>
      </c>
      <c r="U83" s="45">
        <v>0</v>
      </c>
      <c r="V83" s="54">
        <v>5.896983596</v>
      </c>
      <c r="W83" s="73">
        <v>0</v>
      </c>
      <c r="X83" s="45">
        <v>0</v>
      </c>
      <c r="Y83" s="45">
        <v>0</v>
      </c>
      <c r="Z83" s="45">
        <v>0</v>
      </c>
      <c r="AA83" s="54">
        <v>0</v>
      </c>
      <c r="AB83" s="73">
        <v>0.101084414</v>
      </c>
      <c r="AC83" s="45">
        <v>0</v>
      </c>
      <c r="AD83" s="45">
        <v>0</v>
      </c>
      <c r="AE83" s="45">
        <v>0</v>
      </c>
      <c r="AF83" s="54">
        <v>0</v>
      </c>
      <c r="AG83" s="73">
        <v>0</v>
      </c>
      <c r="AH83" s="45">
        <v>0</v>
      </c>
      <c r="AI83" s="45">
        <v>0</v>
      </c>
      <c r="AJ83" s="45">
        <v>0</v>
      </c>
      <c r="AK83" s="54">
        <v>0</v>
      </c>
      <c r="AL83" s="73">
        <v>0.08955396</v>
      </c>
      <c r="AM83" s="45">
        <v>0</v>
      </c>
      <c r="AN83" s="45">
        <v>0</v>
      </c>
      <c r="AO83" s="45">
        <v>0</v>
      </c>
      <c r="AP83" s="54">
        <v>0</v>
      </c>
      <c r="AQ83" s="73">
        <v>0</v>
      </c>
      <c r="AR83" s="53">
        <v>22.783024074</v>
      </c>
      <c r="AS83" s="45">
        <v>0</v>
      </c>
      <c r="AT83" s="45">
        <v>0</v>
      </c>
      <c r="AU83" s="54">
        <v>0</v>
      </c>
      <c r="AV83" s="73">
        <v>605.3014977309999</v>
      </c>
      <c r="AW83" s="45">
        <v>195.312195538</v>
      </c>
      <c r="AX83" s="45">
        <v>0</v>
      </c>
      <c r="AY83" s="45">
        <v>0</v>
      </c>
      <c r="AZ83" s="54">
        <v>834.6554446320001</v>
      </c>
      <c r="BA83" s="73">
        <v>0</v>
      </c>
      <c r="BB83" s="53">
        <v>0</v>
      </c>
      <c r="BC83" s="45">
        <v>0</v>
      </c>
      <c r="BD83" s="45">
        <v>0</v>
      </c>
      <c r="BE83" s="54">
        <v>0</v>
      </c>
      <c r="BF83" s="73">
        <v>122.92042588199999</v>
      </c>
      <c r="BG83" s="53">
        <v>8.540645424000001</v>
      </c>
      <c r="BH83" s="45">
        <v>0</v>
      </c>
      <c r="BI83" s="45">
        <v>0</v>
      </c>
      <c r="BJ83" s="54">
        <v>48.370618192</v>
      </c>
      <c r="BK83" s="49">
        <f t="shared" si="12"/>
        <v>2788.126461097</v>
      </c>
      <c r="BM83" s="109"/>
    </row>
    <row r="84" spans="1:65" ht="12.75">
      <c r="A84" s="11"/>
      <c r="B84" s="24" t="s">
        <v>122</v>
      </c>
      <c r="C84" s="73">
        <v>0</v>
      </c>
      <c r="D84" s="53">
        <v>0.8709416320000001</v>
      </c>
      <c r="E84" s="45">
        <v>0</v>
      </c>
      <c r="F84" s="45">
        <v>0</v>
      </c>
      <c r="G84" s="54">
        <v>0</v>
      </c>
      <c r="H84" s="73">
        <v>230.216678173</v>
      </c>
      <c r="I84" s="45">
        <v>76.913555426</v>
      </c>
      <c r="J84" s="45">
        <v>0</v>
      </c>
      <c r="K84" s="45">
        <v>0</v>
      </c>
      <c r="L84" s="54">
        <v>231.49816377000002</v>
      </c>
      <c r="M84" s="73">
        <v>0</v>
      </c>
      <c r="N84" s="53">
        <v>0</v>
      </c>
      <c r="O84" s="45">
        <v>0</v>
      </c>
      <c r="P84" s="45">
        <v>0</v>
      </c>
      <c r="Q84" s="54">
        <v>0</v>
      </c>
      <c r="R84" s="73">
        <v>77.20540442100001</v>
      </c>
      <c r="S84" s="45">
        <v>3.09465028</v>
      </c>
      <c r="T84" s="45">
        <v>0</v>
      </c>
      <c r="U84" s="45">
        <v>0</v>
      </c>
      <c r="V84" s="54">
        <v>16.249604878</v>
      </c>
      <c r="W84" s="73">
        <v>0</v>
      </c>
      <c r="X84" s="45">
        <v>0</v>
      </c>
      <c r="Y84" s="45">
        <v>0</v>
      </c>
      <c r="Z84" s="45">
        <v>0</v>
      </c>
      <c r="AA84" s="54">
        <v>0</v>
      </c>
      <c r="AB84" s="73">
        <v>1.212721014</v>
      </c>
      <c r="AC84" s="45">
        <v>0</v>
      </c>
      <c r="AD84" s="45">
        <v>0</v>
      </c>
      <c r="AE84" s="45">
        <v>0</v>
      </c>
      <c r="AF84" s="54">
        <v>0.084796574</v>
      </c>
      <c r="AG84" s="73">
        <v>0</v>
      </c>
      <c r="AH84" s="45">
        <v>0</v>
      </c>
      <c r="AI84" s="45">
        <v>0</v>
      </c>
      <c r="AJ84" s="45">
        <v>0</v>
      </c>
      <c r="AK84" s="54">
        <v>0</v>
      </c>
      <c r="AL84" s="73">
        <v>0.7863237310000001</v>
      </c>
      <c r="AM84" s="45">
        <v>0</v>
      </c>
      <c r="AN84" s="45">
        <v>0</v>
      </c>
      <c r="AO84" s="45">
        <v>0</v>
      </c>
      <c r="AP84" s="54">
        <v>0</v>
      </c>
      <c r="AQ84" s="73">
        <v>0</v>
      </c>
      <c r="AR84" s="53">
        <v>0</v>
      </c>
      <c r="AS84" s="45">
        <v>0</v>
      </c>
      <c r="AT84" s="45">
        <v>0</v>
      </c>
      <c r="AU84" s="54">
        <v>0</v>
      </c>
      <c r="AV84" s="73">
        <v>2319.157240801</v>
      </c>
      <c r="AW84" s="45">
        <v>260.479823733</v>
      </c>
      <c r="AX84" s="45">
        <v>0</v>
      </c>
      <c r="AY84" s="45">
        <v>0</v>
      </c>
      <c r="AZ84" s="54">
        <v>1343.513828974</v>
      </c>
      <c r="BA84" s="73">
        <v>0</v>
      </c>
      <c r="BB84" s="53">
        <v>0</v>
      </c>
      <c r="BC84" s="45">
        <v>0</v>
      </c>
      <c r="BD84" s="45">
        <v>0</v>
      </c>
      <c r="BE84" s="54">
        <v>0</v>
      </c>
      <c r="BF84" s="73">
        <v>667.998722146</v>
      </c>
      <c r="BG84" s="53">
        <v>32.735830186</v>
      </c>
      <c r="BH84" s="45">
        <v>0</v>
      </c>
      <c r="BI84" s="45">
        <v>0</v>
      </c>
      <c r="BJ84" s="54">
        <v>153.923103433</v>
      </c>
      <c r="BK84" s="49">
        <f t="shared" si="12"/>
        <v>5415.941389172</v>
      </c>
      <c r="BL84" s="27"/>
      <c r="BM84" s="109"/>
    </row>
    <row r="85" spans="1:65" ht="12" customHeight="1">
      <c r="A85" s="11"/>
      <c r="B85" s="24" t="s">
        <v>127</v>
      </c>
      <c r="C85" s="73">
        <v>0</v>
      </c>
      <c r="D85" s="53">
        <v>0.8719540699999999</v>
      </c>
      <c r="E85" s="45">
        <v>0</v>
      </c>
      <c r="F85" s="45">
        <v>0</v>
      </c>
      <c r="G85" s="54">
        <v>0</v>
      </c>
      <c r="H85" s="73">
        <v>72.73740551</v>
      </c>
      <c r="I85" s="45">
        <v>3.252344235</v>
      </c>
      <c r="J85" s="45">
        <v>0</v>
      </c>
      <c r="K85" s="45">
        <v>0</v>
      </c>
      <c r="L85" s="54">
        <v>35.545636806</v>
      </c>
      <c r="M85" s="73">
        <v>0</v>
      </c>
      <c r="N85" s="53">
        <v>0</v>
      </c>
      <c r="O85" s="45">
        <v>0</v>
      </c>
      <c r="P85" s="45">
        <v>0</v>
      </c>
      <c r="Q85" s="54">
        <v>0</v>
      </c>
      <c r="R85" s="73">
        <v>27.819155556000002</v>
      </c>
      <c r="S85" s="45">
        <v>0.012180894999999999</v>
      </c>
      <c r="T85" s="45">
        <v>0</v>
      </c>
      <c r="U85" s="45">
        <v>0</v>
      </c>
      <c r="V85" s="54">
        <v>3.4583352699999996</v>
      </c>
      <c r="W85" s="73">
        <v>0</v>
      </c>
      <c r="X85" s="45">
        <v>0</v>
      </c>
      <c r="Y85" s="45">
        <v>0</v>
      </c>
      <c r="Z85" s="45">
        <v>0</v>
      </c>
      <c r="AA85" s="54">
        <v>0</v>
      </c>
      <c r="AB85" s="73">
        <v>0.09090667</v>
      </c>
      <c r="AC85" s="45">
        <v>0</v>
      </c>
      <c r="AD85" s="45">
        <v>0</v>
      </c>
      <c r="AE85" s="45">
        <v>0</v>
      </c>
      <c r="AF85" s="54">
        <v>0</v>
      </c>
      <c r="AG85" s="73">
        <v>0</v>
      </c>
      <c r="AH85" s="45">
        <v>0</v>
      </c>
      <c r="AI85" s="45">
        <v>0</v>
      </c>
      <c r="AJ85" s="45">
        <v>0</v>
      </c>
      <c r="AK85" s="54">
        <v>0</v>
      </c>
      <c r="AL85" s="73">
        <v>0.059208942</v>
      </c>
      <c r="AM85" s="45">
        <v>0</v>
      </c>
      <c r="AN85" s="45">
        <v>0</v>
      </c>
      <c r="AO85" s="45">
        <v>0</v>
      </c>
      <c r="AP85" s="54">
        <v>0</v>
      </c>
      <c r="AQ85" s="73">
        <v>0</v>
      </c>
      <c r="AR85" s="53">
        <v>0</v>
      </c>
      <c r="AS85" s="45">
        <v>0</v>
      </c>
      <c r="AT85" s="45">
        <v>0</v>
      </c>
      <c r="AU85" s="54">
        <v>0</v>
      </c>
      <c r="AV85" s="73">
        <v>145.042972083</v>
      </c>
      <c r="AW85" s="45">
        <v>8.221208239</v>
      </c>
      <c r="AX85" s="45">
        <v>0</v>
      </c>
      <c r="AY85" s="45">
        <v>0</v>
      </c>
      <c r="AZ85" s="54">
        <v>51.667474854000005</v>
      </c>
      <c r="BA85" s="73">
        <v>0</v>
      </c>
      <c r="BB85" s="53">
        <v>0</v>
      </c>
      <c r="BC85" s="45">
        <v>0</v>
      </c>
      <c r="BD85" s="45">
        <v>0</v>
      </c>
      <c r="BE85" s="54">
        <v>0</v>
      </c>
      <c r="BF85" s="73">
        <v>50.789337615</v>
      </c>
      <c r="BG85" s="53">
        <v>0.912087765</v>
      </c>
      <c r="BH85" s="45">
        <v>0</v>
      </c>
      <c r="BI85" s="45">
        <v>0</v>
      </c>
      <c r="BJ85" s="54">
        <v>11.278119527</v>
      </c>
      <c r="BK85" s="49">
        <f t="shared" si="12"/>
        <v>411.7583280370001</v>
      </c>
      <c r="BL85" s="27"/>
      <c r="BM85" s="109"/>
    </row>
    <row r="86" spans="1:65" ht="12.75">
      <c r="A86" s="11"/>
      <c r="B86" s="24" t="s">
        <v>121</v>
      </c>
      <c r="C86" s="73">
        <v>0</v>
      </c>
      <c r="D86" s="53">
        <v>0.766192159</v>
      </c>
      <c r="E86" s="45">
        <v>0</v>
      </c>
      <c r="F86" s="45">
        <v>0</v>
      </c>
      <c r="G86" s="54">
        <v>0</v>
      </c>
      <c r="H86" s="73">
        <v>496.79330657</v>
      </c>
      <c r="I86" s="45">
        <v>14.049276128</v>
      </c>
      <c r="J86" s="45">
        <v>0</v>
      </c>
      <c r="K86" s="45">
        <v>0</v>
      </c>
      <c r="L86" s="54">
        <v>123.586322219</v>
      </c>
      <c r="M86" s="73">
        <v>0</v>
      </c>
      <c r="N86" s="53">
        <v>0</v>
      </c>
      <c r="O86" s="45">
        <v>0</v>
      </c>
      <c r="P86" s="45">
        <v>0</v>
      </c>
      <c r="Q86" s="54">
        <v>0</v>
      </c>
      <c r="R86" s="73">
        <v>144.30173507</v>
      </c>
      <c r="S86" s="45">
        <v>2.407268252</v>
      </c>
      <c r="T86" s="45">
        <v>0</v>
      </c>
      <c r="U86" s="45">
        <v>0</v>
      </c>
      <c r="V86" s="54">
        <v>11.213890011</v>
      </c>
      <c r="W86" s="73">
        <v>0</v>
      </c>
      <c r="X86" s="45">
        <v>0</v>
      </c>
      <c r="Y86" s="45">
        <v>0</v>
      </c>
      <c r="Z86" s="45">
        <v>0</v>
      </c>
      <c r="AA86" s="54">
        <v>0</v>
      </c>
      <c r="AB86" s="73">
        <v>2.344624963</v>
      </c>
      <c r="AC86" s="45">
        <v>0</v>
      </c>
      <c r="AD86" s="45">
        <v>0</v>
      </c>
      <c r="AE86" s="45">
        <v>0</v>
      </c>
      <c r="AF86" s="54">
        <v>0.003663095</v>
      </c>
      <c r="AG86" s="73">
        <v>0</v>
      </c>
      <c r="AH86" s="45">
        <v>0</v>
      </c>
      <c r="AI86" s="45">
        <v>0</v>
      </c>
      <c r="AJ86" s="45">
        <v>0</v>
      </c>
      <c r="AK86" s="54">
        <v>0</v>
      </c>
      <c r="AL86" s="73">
        <v>1.585524871</v>
      </c>
      <c r="AM86" s="45">
        <v>0</v>
      </c>
      <c r="AN86" s="45">
        <v>0</v>
      </c>
      <c r="AO86" s="45">
        <v>0</v>
      </c>
      <c r="AP86" s="54">
        <v>0</v>
      </c>
      <c r="AQ86" s="73">
        <v>0</v>
      </c>
      <c r="AR86" s="53">
        <v>5.678706452</v>
      </c>
      <c r="AS86" s="45">
        <v>0</v>
      </c>
      <c r="AT86" s="45">
        <v>0</v>
      </c>
      <c r="AU86" s="54">
        <v>0</v>
      </c>
      <c r="AV86" s="73">
        <v>2720.364517261</v>
      </c>
      <c r="AW86" s="45">
        <v>117.80648435300002</v>
      </c>
      <c r="AX86" s="45">
        <v>0</v>
      </c>
      <c r="AY86" s="45">
        <v>0</v>
      </c>
      <c r="AZ86" s="54">
        <v>712.165855939</v>
      </c>
      <c r="BA86" s="73">
        <v>0</v>
      </c>
      <c r="BB86" s="53">
        <v>0</v>
      </c>
      <c r="BC86" s="45">
        <v>0</v>
      </c>
      <c r="BD86" s="45">
        <v>0</v>
      </c>
      <c r="BE86" s="54">
        <v>0</v>
      </c>
      <c r="BF86" s="73">
        <v>811.136783043</v>
      </c>
      <c r="BG86" s="53">
        <v>11.636014797000001</v>
      </c>
      <c r="BH86" s="45">
        <v>0</v>
      </c>
      <c r="BI86" s="45">
        <v>0</v>
      </c>
      <c r="BJ86" s="54">
        <v>47.646415372</v>
      </c>
      <c r="BK86" s="49">
        <f t="shared" si="12"/>
        <v>5223.486580555</v>
      </c>
      <c r="BL86" s="27"/>
      <c r="BM86" s="109"/>
    </row>
    <row r="87" spans="1:65" ht="12.75">
      <c r="A87" s="11"/>
      <c r="B87" s="24" t="s">
        <v>126</v>
      </c>
      <c r="C87" s="73">
        <v>0</v>
      </c>
      <c r="D87" s="53">
        <v>48.461194006</v>
      </c>
      <c r="E87" s="45">
        <v>0</v>
      </c>
      <c r="F87" s="45">
        <v>0</v>
      </c>
      <c r="G87" s="54">
        <v>0</v>
      </c>
      <c r="H87" s="73">
        <v>31.048568898</v>
      </c>
      <c r="I87" s="45">
        <v>6.605689798</v>
      </c>
      <c r="J87" s="45">
        <v>0</v>
      </c>
      <c r="K87" s="45">
        <v>0</v>
      </c>
      <c r="L87" s="54">
        <v>53.849988822</v>
      </c>
      <c r="M87" s="73">
        <v>0</v>
      </c>
      <c r="N87" s="53">
        <v>0</v>
      </c>
      <c r="O87" s="45">
        <v>0</v>
      </c>
      <c r="P87" s="45">
        <v>0</v>
      </c>
      <c r="Q87" s="54">
        <v>0</v>
      </c>
      <c r="R87" s="73">
        <v>6.533809884999999</v>
      </c>
      <c r="S87" s="45">
        <v>0.474508363</v>
      </c>
      <c r="T87" s="45">
        <v>0</v>
      </c>
      <c r="U87" s="45">
        <v>0</v>
      </c>
      <c r="V87" s="54">
        <v>0.732056652</v>
      </c>
      <c r="W87" s="73">
        <v>0</v>
      </c>
      <c r="X87" s="45">
        <v>0</v>
      </c>
      <c r="Y87" s="45">
        <v>0</v>
      </c>
      <c r="Z87" s="45">
        <v>0</v>
      </c>
      <c r="AA87" s="54">
        <v>0</v>
      </c>
      <c r="AB87" s="73">
        <v>0.796397057</v>
      </c>
      <c r="AC87" s="45">
        <v>0</v>
      </c>
      <c r="AD87" s="45">
        <v>0</v>
      </c>
      <c r="AE87" s="45">
        <v>0</v>
      </c>
      <c r="AF87" s="54">
        <v>0</v>
      </c>
      <c r="AG87" s="73">
        <v>0</v>
      </c>
      <c r="AH87" s="45">
        <v>0</v>
      </c>
      <c r="AI87" s="45">
        <v>0</v>
      </c>
      <c r="AJ87" s="45">
        <v>0</v>
      </c>
      <c r="AK87" s="54">
        <v>0</v>
      </c>
      <c r="AL87" s="73">
        <v>0.304960709</v>
      </c>
      <c r="AM87" s="45">
        <v>0</v>
      </c>
      <c r="AN87" s="45">
        <v>0</v>
      </c>
      <c r="AO87" s="45">
        <v>0</v>
      </c>
      <c r="AP87" s="54">
        <v>0</v>
      </c>
      <c r="AQ87" s="73">
        <v>0</v>
      </c>
      <c r="AR87" s="53">
        <v>0</v>
      </c>
      <c r="AS87" s="45">
        <v>0</v>
      </c>
      <c r="AT87" s="45">
        <v>0</v>
      </c>
      <c r="AU87" s="54">
        <v>0</v>
      </c>
      <c r="AV87" s="73">
        <v>689.626005911</v>
      </c>
      <c r="AW87" s="45">
        <v>59.925498904</v>
      </c>
      <c r="AX87" s="45">
        <v>0</v>
      </c>
      <c r="AY87" s="45">
        <v>0</v>
      </c>
      <c r="AZ87" s="54">
        <v>260.05165687199997</v>
      </c>
      <c r="BA87" s="73">
        <v>0</v>
      </c>
      <c r="BB87" s="53">
        <v>0</v>
      </c>
      <c r="BC87" s="45">
        <v>0</v>
      </c>
      <c r="BD87" s="45">
        <v>0</v>
      </c>
      <c r="BE87" s="54">
        <v>0</v>
      </c>
      <c r="BF87" s="73">
        <v>116.548560598</v>
      </c>
      <c r="BG87" s="53">
        <v>10.735987569999999</v>
      </c>
      <c r="BH87" s="45">
        <v>0.022369947</v>
      </c>
      <c r="BI87" s="45">
        <v>0</v>
      </c>
      <c r="BJ87" s="54">
        <v>34.0104837</v>
      </c>
      <c r="BK87" s="49">
        <f t="shared" si="12"/>
        <v>1319.727737692</v>
      </c>
      <c r="BL87" s="27"/>
      <c r="BM87" s="109"/>
    </row>
    <row r="88" spans="1:65" ht="12.75">
      <c r="A88" s="11"/>
      <c r="B88" s="24" t="s">
        <v>125</v>
      </c>
      <c r="C88" s="73">
        <v>0</v>
      </c>
      <c r="D88" s="53">
        <v>153.04190169100002</v>
      </c>
      <c r="E88" s="45">
        <v>0</v>
      </c>
      <c r="F88" s="45">
        <v>0</v>
      </c>
      <c r="G88" s="54">
        <v>0</v>
      </c>
      <c r="H88" s="73">
        <v>97.000559481</v>
      </c>
      <c r="I88" s="45">
        <v>14.066653589</v>
      </c>
      <c r="J88" s="45">
        <v>0</v>
      </c>
      <c r="K88" s="45">
        <v>0</v>
      </c>
      <c r="L88" s="54">
        <v>189.85884956600003</v>
      </c>
      <c r="M88" s="73">
        <v>0</v>
      </c>
      <c r="N88" s="53">
        <v>0</v>
      </c>
      <c r="O88" s="45">
        <v>0</v>
      </c>
      <c r="P88" s="45">
        <v>0</v>
      </c>
      <c r="Q88" s="54">
        <v>0</v>
      </c>
      <c r="R88" s="73">
        <v>23.843002735000002</v>
      </c>
      <c r="S88" s="45">
        <v>0</v>
      </c>
      <c r="T88" s="45">
        <v>0</v>
      </c>
      <c r="U88" s="45">
        <v>0</v>
      </c>
      <c r="V88" s="54">
        <v>1.208375258</v>
      </c>
      <c r="W88" s="73">
        <v>0</v>
      </c>
      <c r="X88" s="45">
        <v>0</v>
      </c>
      <c r="Y88" s="45">
        <v>0</v>
      </c>
      <c r="Z88" s="45">
        <v>0</v>
      </c>
      <c r="AA88" s="54">
        <v>0</v>
      </c>
      <c r="AB88" s="73">
        <v>0.8384915660000001</v>
      </c>
      <c r="AC88" s="45">
        <v>0</v>
      </c>
      <c r="AD88" s="45">
        <v>0</v>
      </c>
      <c r="AE88" s="45">
        <v>0</v>
      </c>
      <c r="AF88" s="54">
        <v>0.008250478</v>
      </c>
      <c r="AG88" s="73">
        <v>0</v>
      </c>
      <c r="AH88" s="45">
        <v>0</v>
      </c>
      <c r="AI88" s="45">
        <v>0</v>
      </c>
      <c r="AJ88" s="45">
        <v>0</v>
      </c>
      <c r="AK88" s="54">
        <v>0</v>
      </c>
      <c r="AL88" s="73">
        <v>0.207678171</v>
      </c>
      <c r="AM88" s="45">
        <v>0</v>
      </c>
      <c r="AN88" s="45">
        <v>0</v>
      </c>
      <c r="AO88" s="45">
        <v>0</v>
      </c>
      <c r="AP88" s="54">
        <v>0</v>
      </c>
      <c r="AQ88" s="73">
        <v>0</v>
      </c>
      <c r="AR88" s="53">
        <v>58.707191204</v>
      </c>
      <c r="AS88" s="45">
        <v>0</v>
      </c>
      <c r="AT88" s="45">
        <v>0</v>
      </c>
      <c r="AU88" s="54">
        <v>0</v>
      </c>
      <c r="AV88" s="73">
        <v>1498.8125782070001</v>
      </c>
      <c r="AW88" s="45">
        <v>86.67244207600001</v>
      </c>
      <c r="AX88" s="45">
        <v>0.110489915</v>
      </c>
      <c r="AY88" s="45">
        <v>0</v>
      </c>
      <c r="AZ88" s="54">
        <v>468.54876414600005</v>
      </c>
      <c r="BA88" s="73">
        <v>0</v>
      </c>
      <c r="BB88" s="53">
        <v>0</v>
      </c>
      <c r="BC88" s="45">
        <v>0</v>
      </c>
      <c r="BD88" s="45">
        <v>0</v>
      </c>
      <c r="BE88" s="54">
        <v>0</v>
      </c>
      <c r="BF88" s="73">
        <v>274.566933487</v>
      </c>
      <c r="BG88" s="53">
        <v>12.96364368</v>
      </c>
      <c r="BH88" s="45">
        <v>0</v>
      </c>
      <c r="BI88" s="45">
        <v>0</v>
      </c>
      <c r="BJ88" s="54">
        <v>33.427346142</v>
      </c>
      <c r="BK88" s="49">
        <f t="shared" si="12"/>
        <v>2913.883151392</v>
      </c>
      <c r="BL88" s="27"/>
      <c r="BM88" s="109"/>
    </row>
    <row r="89" spans="1:65" ht="12.75">
      <c r="A89" s="36"/>
      <c r="B89" s="37" t="s">
        <v>77</v>
      </c>
      <c r="C89" s="81">
        <f>SUM(C74:C88)</f>
        <v>0</v>
      </c>
      <c r="D89" s="81">
        <f>SUM(D74:D88)</f>
        <v>740.830616082</v>
      </c>
      <c r="E89" s="81">
        <f aca="true" t="shared" si="13" ref="E89:BJ89">SUM(E74:E88)</f>
        <v>0</v>
      </c>
      <c r="F89" s="81">
        <f t="shared" si="13"/>
        <v>0</v>
      </c>
      <c r="G89" s="81">
        <f t="shared" si="13"/>
        <v>0</v>
      </c>
      <c r="H89" s="81">
        <f t="shared" si="13"/>
        <v>1235.38979189</v>
      </c>
      <c r="I89" s="81">
        <f t="shared" si="13"/>
        <v>895.595022571</v>
      </c>
      <c r="J89" s="81">
        <f t="shared" si="13"/>
        <v>1.031767298</v>
      </c>
      <c r="K89" s="81">
        <f t="shared" si="13"/>
        <v>0</v>
      </c>
      <c r="L89" s="81">
        <f t="shared" si="13"/>
        <v>1689.081789019</v>
      </c>
      <c r="M89" s="81">
        <f t="shared" si="13"/>
        <v>0</v>
      </c>
      <c r="N89" s="81">
        <f t="shared" si="13"/>
        <v>0</v>
      </c>
      <c r="O89" s="81">
        <f t="shared" si="13"/>
        <v>0</v>
      </c>
      <c r="P89" s="81">
        <f t="shared" si="13"/>
        <v>0</v>
      </c>
      <c r="Q89" s="81">
        <f t="shared" si="13"/>
        <v>0</v>
      </c>
      <c r="R89" s="81">
        <f t="shared" si="13"/>
        <v>353.853145427</v>
      </c>
      <c r="S89" s="81">
        <f t="shared" si="13"/>
        <v>52.27243921200001</v>
      </c>
      <c r="T89" s="81">
        <f t="shared" si="13"/>
        <v>0</v>
      </c>
      <c r="U89" s="81">
        <f t="shared" si="13"/>
        <v>0</v>
      </c>
      <c r="V89" s="81">
        <f t="shared" si="13"/>
        <v>75.043754851</v>
      </c>
      <c r="W89" s="81">
        <f t="shared" si="13"/>
        <v>0</v>
      </c>
      <c r="X89" s="81">
        <f t="shared" si="13"/>
        <v>0</v>
      </c>
      <c r="Y89" s="81">
        <f t="shared" si="13"/>
        <v>0</v>
      </c>
      <c r="Z89" s="81">
        <f t="shared" si="13"/>
        <v>0</v>
      </c>
      <c r="AA89" s="81">
        <f t="shared" si="13"/>
        <v>0</v>
      </c>
      <c r="AB89" s="81">
        <f t="shared" si="13"/>
        <v>5.978339336</v>
      </c>
      <c r="AC89" s="81">
        <f t="shared" si="13"/>
        <v>0</v>
      </c>
      <c r="AD89" s="81">
        <f t="shared" si="13"/>
        <v>0</v>
      </c>
      <c r="AE89" s="81">
        <f t="shared" si="13"/>
        <v>0</v>
      </c>
      <c r="AF89" s="81">
        <f t="shared" si="13"/>
        <v>0.09671014700000001</v>
      </c>
      <c r="AG89" s="81">
        <f t="shared" si="13"/>
        <v>0</v>
      </c>
      <c r="AH89" s="81">
        <f t="shared" si="13"/>
        <v>0</v>
      </c>
      <c r="AI89" s="81">
        <f t="shared" si="13"/>
        <v>0</v>
      </c>
      <c r="AJ89" s="81">
        <f t="shared" si="13"/>
        <v>0</v>
      </c>
      <c r="AK89" s="81">
        <f t="shared" si="13"/>
        <v>0</v>
      </c>
      <c r="AL89" s="81">
        <f t="shared" si="13"/>
        <v>3.359103247</v>
      </c>
      <c r="AM89" s="81">
        <f t="shared" si="13"/>
        <v>0</v>
      </c>
      <c r="AN89" s="81">
        <f t="shared" si="13"/>
        <v>0</v>
      </c>
      <c r="AO89" s="81">
        <f t="shared" si="13"/>
        <v>0</v>
      </c>
      <c r="AP89" s="81">
        <f t="shared" si="13"/>
        <v>0.081556668</v>
      </c>
      <c r="AQ89" s="81">
        <f t="shared" si="13"/>
        <v>0</v>
      </c>
      <c r="AR89" s="81">
        <f t="shared" si="13"/>
        <v>87.40742791699999</v>
      </c>
      <c r="AS89" s="81">
        <f t="shared" si="13"/>
        <v>0</v>
      </c>
      <c r="AT89" s="81">
        <f t="shared" si="13"/>
        <v>0</v>
      </c>
      <c r="AU89" s="81">
        <f t="shared" si="13"/>
        <v>0</v>
      </c>
      <c r="AV89" s="81">
        <f t="shared" si="13"/>
        <v>11143.911576926</v>
      </c>
      <c r="AW89" s="81">
        <f t="shared" si="13"/>
        <v>1728.459670409</v>
      </c>
      <c r="AX89" s="81">
        <f t="shared" si="13"/>
        <v>0.110489915</v>
      </c>
      <c r="AY89" s="81">
        <f t="shared" si="13"/>
        <v>0</v>
      </c>
      <c r="AZ89" s="81">
        <f t="shared" si="13"/>
        <v>7949.524923409999</v>
      </c>
      <c r="BA89" s="81">
        <f t="shared" si="13"/>
        <v>0</v>
      </c>
      <c r="BB89" s="81">
        <f t="shared" si="13"/>
        <v>0</v>
      </c>
      <c r="BC89" s="81">
        <f t="shared" si="13"/>
        <v>0</v>
      </c>
      <c r="BD89" s="81">
        <f t="shared" si="13"/>
        <v>0</v>
      </c>
      <c r="BE89" s="81">
        <f t="shared" si="13"/>
        <v>0</v>
      </c>
      <c r="BF89" s="81">
        <f t="shared" si="13"/>
        <v>2808.799268727</v>
      </c>
      <c r="BG89" s="81">
        <f t="shared" si="13"/>
        <v>235.31018096499997</v>
      </c>
      <c r="BH89" s="81">
        <f t="shared" si="13"/>
        <v>0.290328631</v>
      </c>
      <c r="BI89" s="81">
        <f t="shared" si="13"/>
        <v>0</v>
      </c>
      <c r="BJ89" s="81">
        <f t="shared" si="13"/>
        <v>842.537278458</v>
      </c>
      <c r="BK89" s="105">
        <f t="shared" si="12"/>
        <v>29848.965181106</v>
      </c>
      <c r="BL89" s="27"/>
      <c r="BM89" s="109"/>
    </row>
    <row r="90" spans="1:65" ht="12.75">
      <c r="A90" s="36"/>
      <c r="B90" s="38" t="s">
        <v>75</v>
      </c>
      <c r="C90" s="50">
        <f aca="true" t="shared" si="14" ref="C90:AH90">+C89+C72</f>
        <v>0</v>
      </c>
      <c r="D90" s="71">
        <f t="shared" si="14"/>
        <v>741.617735214</v>
      </c>
      <c r="E90" s="71">
        <f t="shared" si="14"/>
        <v>0</v>
      </c>
      <c r="F90" s="71">
        <f t="shared" si="14"/>
        <v>0</v>
      </c>
      <c r="G90" s="69">
        <f t="shared" si="14"/>
        <v>0</v>
      </c>
      <c r="H90" s="50">
        <f t="shared" si="14"/>
        <v>1586.515959893</v>
      </c>
      <c r="I90" s="71">
        <f t="shared" si="14"/>
        <v>895.614314137</v>
      </c>
      <c r="J90" s="71">
        <f t="shared" si="14"/>
        <v>1.031767298</v>
      </c>
      <c r="K90" s="71">
        <f t="shared" si="14"/>
        <v>0</v>
      </c>
      <c r="L90" s="69">
        <f t="shared" si="14"/>
        <v>1705.003344621</v>
      </c>
      <c r="M90" s="50">
        <f t="shared" si="14"/>
        <v>0</v>
      </c>
      <c r="N90" s="71">
        <f t="shared" si="14"/>
        <v>0</v>
      </c>
      <c r="O90" s="71">
        <f t="shared" si="14"/>
        <v>0</v>
      </c>
      <c r="P90" s="71">
        <f t="shared" si="14"/>
        <v>0</v>
      </c>
      <c r="Q90" s="69">
        <f t="shared" si="14"/>
        <v>0</v>
      </c>
      <c r="R90" s="50">
        <f t="shared" si="14"/>
        <v>527.096579492</v>
      </c>
      <c r="S90" s="71">
        <f t="shared" si="14"/>
        <v>52.27654772300001</v>
      </c>
      <c r="T90" s="71">
        <f t="shared" si="14"/>
        <v>0</v>
      </c>
      <c r="U90" s="71">
        <f t="shared" si="14"/>
        <v>0</v>
      </c>
      <c r="V90" s="69">
        <f t="shared" si="14"/>
        <v>77.74129018000001</v>
      </c>
      <c r="W90" s="50">
        <f t="shared" si="14"/>
        <v>0</v>
      </c>
      <c r="X90" s="71">
        <f t="shared" si="14"/>
        <v>0</v>
      </c>
      <c r="Y90" s="71">
        <f t="shared" si="14"/>
        <v>0</v>
      </c>
      <c r="Z90" s="71">
        <f t="shared" si="14"/>
        <v>0</v>
      </c>
      <c r="AA90" s="69">
        <f t="shared" si="14"/>
        <v>0</v>
      </c>
      <c r="AB90" s="50">
        <f t="shared" si="14"/>
        <v>7.688397442</v>
      </c>
      <c r="AC90" s="71">
        <f t="shared" si="14"/>
        <v>0</v>
      </c>
      <c r="AD90" s="71">
        <f t="shared" si="14"/>
        <v>0</v>
      </c>
      <c r="AE90" s="71">
        <f t="shared" si="14"/>
        <v>0</v>
      </c>
      <c r="AF90" s="69">
        <f t="shared" si="14"/>
        <v>0.108244871</v>
      </c>
      <c r="AG90" s="50">
        <f t="shared" si="14"/>
        <v>0</v>
      </c>
      <c r="AH90" s="71">
        <f t="shared" si="14"/>
        <v>0</v>
      </c>
      <c r="AI90" s="71">
        <f aca="true" t="shared" si="15" ref="AI90:BK90">+AI89+AI72</f>
        <v>0</v>
      </c>
      <c r="AJ90" s="71">
        <f t="shared" si="15"/>
        <v>0</v>
      </c>
      <c r="AK90" s="69">
        <f t="shared" si="15"/>
        <v>0</v>
      </c>
      <c r="AL90" s="50">
        <f t="shared" si="15"/>
        <v>3.986762301</v>
      </c>
      <c r="AM90" s="71">
        <f t="shared" si="15"/>
        <v>0</v>
      </c>
      <c r="AN90" s="71">
        <f t="shared" si="15"/>
        <v>0</v>
      </c>
      <c r="AO90" s="71">
        <f t="shared" si="15"/>
        <v>0</v>
      </c>
      <c r="AP90" s="69">
        <f t="shared" si="15"/>
        <v>0.081556668</v>
      </c>
      <c r="AQ90" s="50">
        <f t="shared" si="15"/>
        <v>0</v>
      </c>
      <c r="AR90" s="71">
        <f t="shared" si="15"/>
        <v>87.40742791699999</v>
      </c>
      <c r="AS90" s="71">
        <f t="shared" si="15"/>
        <v>0</v>
      </c>
      <c r="AT90" s="71">
        <f t="shared" si="15"/>
        <v>0</v>
      </c>
      <c r="AU90" s="69">
        <f t="shared" si="15"/>
        <v>0</v>
      </c>
      <c r="AV90" s="50">
        <f t="shared" si="15"/>
        <v>13627.734878216</v>
      </c>
      <c r="AW90" s="71">
        <f t="shared" si="15"/>
        <v>1741.861566236</v>
      </c>
      <c r="AX90" s="71">
        <f t="shared" si="15"/>
        <v>1.9904224070000003</v>
      </c>
      <c r="AY90" s="71">
        <f t="shared" si="15"/>
        <v>0</v>
      </c>
      <c r="AZ90" s="69">
        <f t="shared" si="15"/>
        <v>8313.037562473999</v>
      </c>
      <c r="BA90" s="50">
        <f t="shared" si="15"/>
        <v>0</v>
      </c>
      <c r="BB90" s="71">
        <f t="shared" si="15"/>
        <v>0</v>
      </c>
      <c r="BC90" s="71">
        <f t="shared" si="15"/>
        <v>0</v>
      </c>
      <c r="BD90" s="71">
        <f t="shared" si="15"/>
        <v>0</v>
      </c>
      <c r="BE90" s="69">
        <f t="shared" si="15"/>
        <v>0</v>
      </c>
      <c r="BF90" s="50">
        <f t="shared" si="15"/>
        <v>3685.240678926</v>
      </c>
      <c r="BG90" s="71">
        <f t="shared" si="15"/>
        <v>238.44858665299998</v>
      </c>
      <c r="BH90" s="71">
        <f t="shared" si="15"/>
        <v>0.290328631</v>
      </c>
      <c r="BI90" s="71">
        <f t="shared" si="15"/>
        <v>0</v>
      </c>
      <c r="BJ90" s="69">
        <f t="shared" si="15"/>
        <v>914.3273567919999</v>
      </c>
      <c r="BK90" s="52">
        <f t="shared" si="15"/>
        <v>34209.101308092</v>
      </c>
      <c r="BL90" s="27"/>
      <c r="BM90" s="109"/>
    </row>
    <row r="91" spans="1:65" ht="3" customHeight="1">
      <c r="A91" s="11"/>
      <c r="B91" s="18"/>
      <c r="C91" s="128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29"/>
      <c r="AQ91" s="129"/>
      <c r="AR91" s="129"/>
      <c r="AS91" s="129"/>
      <c r="AT91" s="129"/>
      <c r="AU91" s="129"/>
      <c r="AV91" s="129"/>
      <c r="AW91" s="129"/>
      <c r="AX91" s="129"/>
      <c r="AY91" s="129"/>
      <c r="AZ91" s="129"/>
      <c r="BA91" s="129"/>
      <c r="BB91" s="129"/>
      <c r="BC91" s="129"/>
      <c r="BD91" s="129"/>
      <c r="BE91" s="129"/>
      <c r="BF91" s="129"/>
      <c r="BG91" s="129"/>
      <c r="BH91" s="129"/>
      <c r="BI91" s="129"/>
      <c r="BJ91" s="129"/>
      <c r="BK91" s="130"/>
      <c r="BM91" s="109"/>
    </row>
    <row r="92" spans="1:65" ht="12.75">
      <c r="A92" s="11" t="s">
        <v>16</v>
      </c>
      <c r="B92" s="17" t="s">
        <v>8</v>
      </c>
      <c r="C92" s="128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  <c r="BF92" s="129"/>
      <c r="BG92" s="129"/>
      <c r="BH92" s="129"/>
      <c r="BI92" s="129"/>
      <c r="BJ92" s="129"/>
      <c r="BK92" s="130"/>
      <c r="BM92" s="109"/>
    </row>
    <row r="93" spans="1:65" ht="12.75">
      <c r="A93" s="11" t="s">
        <v>67</v>
      </c>
      <c r="B93" s="18" t="s">
        <v>17</v>
      </c>
      <c r="C93" s="128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  <c r="BK93" s="130"/>
      <c r="BM93" s="109"/>
    </row>
    <row r="94" spans="1:65" ht="12.75">
      <c r="A94" s="11"/>
      <c r="B94" s="24" t="s">
        <v>106</v>
      </c>
      <c r="C94" s="73">
        <v>0</v>
      </c>
      <c r="D94" s="53">
        <v>160.717101837</v>
      </c>
      <c r="E94" s="45">
        <v>0</v>
      </c>
      <c r="F94" s="45">
        <v>0</v>
      </c>
      <c r="G94" s="54">
        <v>0</v>
      </c>
      <c r="H94" s="73">
        <v>70.154557395</v>
      </c>
      <c r="I94" s="45">
        <v>98.671147003</v>
      </c>
      <c r="J94" s="45">
        <v>0.008818466</v>
      </c>
      <c r="K94" s="45">
        <v>0</v>
      </c>
      <c r="L94" s="54">
        <v>260.272082559</v>
      </c>
      <c r="M94" s="73">
        <v>0</v>
      </c>
      <c r="N94" s="53">
        <v>0</v>
      </c>
      <c r="O94" s="45">
        <v>0</v>
      </c>
      <c r="P94" s="45">
        <v>0</v>
      </c>
      <c r="Q94" s="54">
        <v>0</v>
      </c>
      <c r="R94" s="73">
        <v>17.630698524</v>
      </c>
      <c r="S94" s="45">
        <v>0.25930231200000003</v>
      </c>
      <c r="T94" s="45">
        <v>0</v>
      </c>
      <c r="U94" s="45">
        <v>0</v>
      </c>
      <c r="V94" s="54">
        <v>10.807891475</v>
      </c>
      <c r="W94" s="73">
        <v>0</v>
      </c>
      <c r="X94" s="45">
        <v>0</v>
      </c>
      <c r="Y94" s="45">
        <v>0</v>
      </c>
      <c r="Z94" s="45">
        <v>0</v>
      </c>
      <c r="AA94" s="54">
        <v>0</v>
      </c>
      <c r="AB94" s="73">
        <v>0.30030207400000003</v>
      </c>
      <c r="AC94" s="45">
        <v>0</v>
      </c>
      <c r="AD94" s="45">
        <v>0</v>
      </c>
      <c r="AE94" s="45">
        <v>0</v>
      </c>
      <c r="AF94" s="54">
        <v>0.848398861</v>
      </c>
      <c r="AG94" s="73">
        <v>0</v>
      </c>
      <c r="AH94" s="45">
        <v>0</v>
      </c>
      <c r="AI94" s="45">
        <v>0</v>
      </c>
      <c r="AJ94" s="45">
        <v>0</v>
      </c>
      <c r="AK94" s="54">
        <v>0</v>
      </c>
      <c r="AL94" s="73">
        <v>0.022901283</v>
      </c>
      <c r="AM94" s="45">
        <v>0</v>
      </c>
      <c r="AN94" s="45">
        <v>0</v>
      </c>
      <c r="AO94" s="45">
        <v>0</v>
      </c>
      <c r="AP94" s="54">
        <v>0</v>
      </c>
      <c r="AQ94" s="73">
        <v>0</v>
      </c>
      <c r="AR94" s="53">
        <v>0</v>
      </c>
      <c r="AS94" s="45">
        <v>0</v>
      </c>
      <c r="AT94" s="45">
        <v>0</v>
      </c>
      <c r="AU94" s="54">
        <v>0</v>
      </c>
      <c r="AV94" s="73">
        <v>1470.26383513</v>
      </c>
      <c r="AW94" s="45">
        <v>516.138308452</v>
      </c>
      <c r="AX94" s="45">
        <v>0</v>
      </c>
      <c r="AY94" s="45">
        <v>0</v>
      </c>
      <c r="AZ94" s="54">
        <v>3528.799012681</v>
      </c>
      <c r="BA94" s="73">
        <v>0</v>
      </c>
      <c r="BB94" s="53">
        <v>0</v>
      </c>
      <c r="BC94" s="45">
        <v>0</v>
      </c>
      <c r="BD94" s="45">
        <v>0</v>
      </c>
      <c r="BE94" s="54">
        <v>0</v>
      </c>
      <c r="BF94" s="73">
        <v>431.82901759</v>
      </c>
      <c r="BG94" s="53">
        <v>52.869018269</v>
      </c>
      <c r="BH94" s="45">
        <v>3.888118026</v>
      </c>
      <c r="BI94" s="45">
        <v>0</v>
      </c>
      <c r="BJ94" s="54">
        <v>455.795765298</v>
      </c>
      <c r="BK94" s="61">
        <f>SUM(C94:BJ94)</f>
        <v>7079.276277235</v>
      </c>
      <c r="BL94" s="27"/>
      <c r="BM94" s="109"/>
    </row>
    <row r="95" spans="1:65" ht="12.75">
      <c r="A95" s="36"/>
      <c r="B95" s="38" t="s">
        <v>74</v>
      </c>
      <c r="C95" s="50">
        <f aca="true" t="shared" si="16" ref="C95:AH95">SUM(C94:C94)</f>
        <v>0</v>
      </c>
      <c r="D95" s="71">
        <f t="shared" si="16"/>
        <v>160.717101837</v>
      </c>
      <c r="E95" s="71">
        <f t="shared" si="16"/>
        <v>0</v>
      </c>
      <c r="F95" s="71">
        <f t="shared" si="16"/>
        <v>0</v>
      </c>
      <c r="G95" s="69">
        <f t="shared" si="16"/>
        <v>0</v>
      </c>
      <c r="H95" s="50">
        <f t="shared" si="16"/>
        <v>70.154557395</v>
      </c>
      <c r="I95" s="71">
        <f t="shared" si="16"/>
        <v>98.671147003</v>
      </c>
      <c r="J95" s="71">
        <f t="shared" si="16"/>
        <v>0.008818466</v>
      </c>
      <c r="K95" s="71">
        <f t="shared" si="16"/>
        <v>0</v>
      </c>
      <c r="L95" s="69">
        <f t="shared" si="16"/>
        <v>260.272082559</v>
      </c>
      <c r="M95" s="50">
        <f t="shared" si="16"/>
        <v>0</v>
      </c>
      <c r="N95" s="71">
        <f t="shared" si="16"/>
        <v>0</v>
      </c>
      <c r="O95" s="71">
        <f t="shared" si="16"/>
        <v>0</v>
      </c>
      <c r="P95" s="71">
        <f t="shared" si="16"/>
        <v>0</v>
      </c>
      <c r="Q95" s="69">
        <f t="shared" si="16"/>
        <v>0</v>
      </c>
      <c r="R95" s="50">
        <f t="shared" si="16"/>
        <v>17.630698524</v>
      </c>
      <c r="S95" s="71">
        <f t="shared" si="16"/>
        <v>0.25930231200000003</v>
      </c>
      <c r="T95" s="71">
        <f t="shared" si="16"/>
        <v>0</v>
      </c>
      <c r="U95" s="71">
        <f t="shared" si="16"/>
        <v>0</v>
      </c>
      <c r="V95" s="69">
        <f t="shared" si="16"/>
        <v>10.807891475</v>
      </c>
      <c r="W95" s="50">
        <f t="shared" si="16"/>
        <v>0</v>
      </c>
      <c r="X95" s="71">
        <f t="shared" si="16"/>
        <v>0</v>
      </c>
      <c r="Y95" s="71">
        <f t="shared" si="16"/>
        <v>0</v>
      </c>
      <c r="Z95" s="71">
        <f t="shared" si="16"/>
        <v>0</v>
      </c>
      <c r="AA95" s="69">
        <f t="shared" si="16"/>
        <v>0</v>
      </c>
      <c r="AB95" s="50">
        <f t="shared" si="16"/>
        <v>0.30030207400000003</v>
      </c>
      <c r="AC95" s="71">
        <f t="shared" si="16"/>
        <v>0</v>
      </c>
      <c r="AD95" s="71">
        <f t="shared" si="16"/>
        <v>0</v>
      </c>
      <c r="AE95" s="71">
        <f t="shared" si="16"/>
        <v>0</v>
      </c>
      <c r="AF95" s="69">
        <f t="shared" si="16"/>
        <v>0.848398861</v>
      </c>
      <c r="AG95" s="50">
        <f t="shared" si="16"/>
        <v>0</v>
      </c>
      <c r="AH95" s="71">
        <f t="shared" si="16"/>
        <v>0</v>
      </c>
      <c r="AI95" s="71">
        <f aca="true" t="shared" si="17" ref="AI95:BJ95">SUM(AI94:AI94)</f>
        <v>0</v>
      </c>
      <c r="AJ95" s="71">
        <f t="shared" si="17"/>
        <v>0</v>
      </c>
      <c r="AK95" s="69">
        <f t="shared" si="17"/>
        <v>0</v>
      </c>
      <c r="AL95" s="50">
        <f t="shared" si="17"/>
        <v>0.022901283</v>
      </c>
      <c r="AM95" s="71">
        <f t="shared" si="17"/>
        <v>0</v>
      </c>
      <c r="AN95" s="71">
        <f t="shared" si="17"/>
        <v>0</v>
      </c>
      <c r="AO95" s="71">
        <f t="shared" si="17"/>
        <v>0</v>
      </c>
      <c r="AP95" s="69">
        <f t="shared" si="17"/>
        <v>0</v>
      </c>
      <c r="AQ95" s="50">
        <f t="shared" si="17"/>
        <v>0</v>
      </c>
      <c r="AR95" s="71">
        <f>SUM(AR94:AR94)</f>
        <v>0</v>
      </c>
      <c r="AS95" s="71">
        <f t="shared" si="17"/>
        <v>0</v>
      </c>
      <c r="AT95" s="71">
        <f t="shared" si="17"/>
        <v>0</v>
      </c>
      <c r="AU95" s="69">
        <f t="shared" si="17"/>
        <v>0</v>
      </c>
      <c r="AV95" s="50">
        <f t="shared" si="17"/>
        <v>1470.26383513</v>
      </c>
      <c r="AW95" s="71">
        <f t="shared" si="17"/>
        <v>516.138308452</v>
      </c>
      <c r="AX95" s="71">
        <f t="shared" si="17"/>
        <v>0</v>
      </c>
      <c r="AY95" s="71">
        <f t="shared" si="17"/>
        <v>0</v>
      </c>
      <c r="AZ95" s="69">
        <f t="shared" si="17"/>
        <v>3528.799012681</v>
      </c>
      <c r="BA95" s="50">
        <f t="shared" si="17"/>
        <v>0</v>
      </c>
      <c r="BB95" s="71">
        <f t="shared" si="17"/>
        <v>0</v>
      </c>
      <c r="BC95" s="71">
        <f t="shared" si="17"/>
        <v>0</v>
      </c>
      <c r="BD95" s="71">
        <f t="shared" si="17"/>
        <v>0</v>
      </c>
      <c r="BE95" s="69">
        <f t="shared" si="17"/>
        <v>0</v>
      </c>
      <c r="BF95" s="50">
        <f t="shared" si="17"/>
        <v>431.82901759</v>
      </c>
      <c r="BG95" s="71">
        <f t="shared" si="17"/>
        <v>52.869018269</v>
      </c>
      <c r="BH95" s="71">
        <f t="shared" si="17"/>
        <v>3.888118026</v>
      </c>
      <c r="BI95" s="71">
        <f t="shared" si="17"/>
        <v>0</v>
      </c>
      <c r="BJ95" s="69">
        <f t="shared" si="17"/>
        <v>455.795765298</v>
      </c>
      <c r="BK95" s="102">
        <f>SUM(BK94:BK94)</f>
        <v>7079.276277235</v>
      </c>
      <c r="BM95" s="109"/>
    </row>
    <row r="96" spans="1:65" ht="2.25" customHeight="1">
      <c r="A96" s="11"/>
      <c r="B96" s="18"/>
      <c r="C96" s="128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30"/>
      <c r="BM96" s="109"/>
    </row>
    <row r="97" spans="1:65" ht="12.75">
      <c r="A97" s="11" t="s">
        <v>4</v>
      </c>
      <c r="B97" s="17" t="s">
        <v>9</v>
      </c>
      <c r="C97" s="128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9"/>
      <c r="BK97" s="130"/>
      <c r="BM97" s="109"/>
    </row>
    <row r="98" spans="1:65" ht="12.75">
      <c r="A98" s="11" t="s">
        <v>67</v>
      </c>
      <c r="B98" s="18" t="s">
        <v>18</v>
      </c>
      <c r="C98" s="128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/>
      <c r="AY98" s="129"/>
      <c r="AZ98" s="129"/>
      <c r="BA98" s="129"/>
      <c r="BB98" s="129"/>
      <c r="BC98" s="129"/>
      <c r="BD98" s="129"/>
      <c r="BE98" s="129"/>
      <c r="BF98" s="129"/>
      <c r="BG98" s="129"/>
      <c r="BH98" s="129"/>
      <c r="BI98" s="129"/>
      <c r="BJ98" s="129"/>
      <c r="BK98" s="130"/>
      <c r="BM98" s="109"/>
    </row>
    <row r="99" spans="1:65" ht="12.75">
      <c r="A99" s="11"/>
      <c r="B99" s="19" t="s">
        <v>31</v>
      </c>
      <c r="C99" s="57"/>
      <c r="D99" s="58"/>
      <c r="E99" s="59"/>
      <c r="F99" s="59"/>
      <c r="G99" s="60"/>
      <c r="H99" s="57"/>
      <c r="I99" s="59"/>
      <c r="J99" s="59"/>
      <c r="K99" s="59"/>
      <c r="L99" s="60"/>
      <c r="M99" s="57"/>
      <c r="N99" s="58"/>
      <c r="O99" s="59"/>
      <c r="P99" s="59"/>
      <c r="Q99" s="60"/>
      <c r="R99" s="57"/>
      <c r="S99" s="59"/>
      <c r="T99" s="59"/>
      <c r="U99" s="59"/>
      <c r="V99" s="60"/>
      <c r="W99" s="57"/>
      <c r="X99" s="59"/>
      <c r="Y99" s="59"/>
      <c r="Z99" s="59"/>
      <c r="AA99" s="60"/>
      <c r="AB99" s="57"/>
      <c r="AC99" s="59"/>
      <c r="AD99" s="59"/>
      <c r="AE99" s="59"/>
      <c r="AF99" s="60"/>
      <c r="AG99" s="57"/>
      <c r="AH99" s="59"/>
      <c r="AI99" s="59"/>
      <c r="AJ99" s="59"/>
      <c r="AK99" s="60"/>
      <c r="AL99" s="57"/>
      <c r="AM99" s="59"/>
      <c r="AN99" s="59"/>
      <c r="AO99" s="59"/>
      <c r="AP99" s="60"/>
      <c r="AQ99" s="57"/>
      <c r="AR99" s="58"/>
      <c r="AS99" s="59"/>
      <c r="AT99" s="59"/>
      <c r="AU99" s="60"/>
      <c r="AV99" s="57"/>
      <c r="AW99" s="59"/>
      <c r="AX99" s="59"/>
      <c r="AY99" s="59"/>
      <c r="AZ99" s="60"/>
      <c r="BA99" s="57"/>
      <c r="BB99" s="58"/>
      <c r="BC99" s="59"/>
      <c r="BD99" s="59"/>
      <c r="BE99" s="60"/>
      <c r="BF99" s="57"/>
      <c r="BG99" s="58"/>
      <c r="BH99" s="59"/>
      <c r="BI99" s="59"/>
      <c r="BJ99" s="60"/>
      <c r="BK99" s="61"/>
      <c r="BM99" s="109"/>
    </row>
    <row r="100" spans="1:255" s="39" customFormat="1" ht="12.75">
      <c r="A100" s="36"/>
      <c r="B100" s="37" t="s">
        <v>76</v>
      </c>
      <c r="C100" s="62"/>
      <c r="D100" s="63"/>
      <c r="E100" s="63"/>
      <c r="F100" s="63"/>
      <c r="G100" s="64"/>
      <c r="H100" s="62"/>
      <c r="I100" s="63"/>
      <c r="J100" s="63"/>
      <c r="K100" s="63"/>
      <c r="L100" s="64"/>
      <c r="M100" s="62"/>
      <c r="N100" s="63"/>
      <c r="O100" s="63"/>
      <c r="P100" s="63"/>
      <c r="Q100" s="64"/>
      <c r="R100" s="62"/>
      <c r="S100" s="63"/>
      <c r="T100" s="63"/>
      <c r="U100" s="63"/>
      <c r="V100" s="64"/>
      <c r="W100" s="62"/>
      <c r="X100" s="63"/>
      <c r="Y100" s="63"/>
      <c r="Z100" s="63"/>
      <c r="AA100" s="64"/>
      <c r="AB100" s="62"/>
      <c r="AC100" s="63"/>
      <c r="AD100" s="63"/>
      <c r="AE100" s="63"/>
      <c r="AF100" s="64"/>
      <c r="AG100" s="62"/>
      <c r="AH100" s="63"/>
      <c r="AI100" s="63"/>
      <c r="AJ100" s="63"/>
      <c r="AK100" s="64"/>
      <c r="AL100" s="62"/>
      <c r="AM100" s="63"/>
      <c r="AN100" s="63"/>
      <c r="AO100" s="63"/>
      <c r="AP100" s="64"/>
      <c r="AQ100" s="62"/>
      <c r="AR100" s="63"/>
      <c r="AS100" s="63"/>
      <c r="AT100" s="63"/>
      <c r="AU100" s="64"/>
      <c r="AV100" s="62"/>
      <c r="AW100" s="63"/>
      <c r="AX100" s="63"/>
      <c r="AY100" s="63"/>
      <c r="AZ100" s="64"/>
      <c r="BA100" s="62"/>
      <c r="BB100" s="63"/>
      <c r="BC100" s="63"/>
      <c r="BD100" s="63"/>
      <c r="BE100" s="64"/>
      <c r="BF100" s="62"/>
      <c r="BG100" s="63"/>
      <c r="BH100" s="63"/>
      <c r="BI100" s="63"/>
      <c r="BJ100" s="64"/>
      <c r="BK100" s="65"/>
      <c r="BL100" s="2"/>
      <c r="BM100" s="109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</row>
    <row r="101" spans="1:65" ht="12.75">
      <c r="A101" s="11" t="s">
        <v>68</v>
      </c>
      <c r="B101" s="18" t="s">
        <v>19</v>
      </c>
      <c r="C101" s="128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P101" s="129"/>
      <c r="AQ101" s="129"/>
      <c r="AR101" s="129"/>
      <c r="AS101" s="129"/>
      <c r="AT101" s="129"/>
      <c r="AU101" s="129"/>
      <c r="AV101" s="129"/>
      <c r="AW101" s="129"/>
      <c r="AX101" s="129"/>
      <c r="AY101" s="129"/>
      <c r="AZ101" s="129"/>
      <c r="BA101" s="129"/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30"/>
      <c r="BM101" s="109"/>
    </row>
    <row r="102" spans="1:65" ht="12.75">
      <c r="A102" s="11"/>
      <c r="B102" s="115" t="s">
        <v>107</v>
      </c>
      <c r="C102" s="57">
        <v>0</v>
      </c>
      <c r="D102" s="58">
        <v>0</v>
      </c>
      <c r="E102" s="59">
        <v>0</v>
      </c>
      <c r="F102" s="59">
        <v>0</v>
      </c>
      <c r="G102" s="60">
        <v>0</v>
      </c>
      <c r="H102" s="57">
        <v>0</v>
      </c>
      <c r="I102" s="59">
        <v>0</v>
      </c>
      <c r="J102" s="59">
        <v>0</v>
      </c>
      <c r="K102" s="59">
        <v>0</v>
      </c>
      <c r="L102" s="60">
        <v>0</v>
      </c>
      <c r="M102" s="57">
        <v>0</v>
      </c>
      <c r="N102" s="58">
        <v>0</v>
      </c>
      <c r="O102" s="59">
        <v>0</v>
      </c>
      <c r="P102" s="59">
        <v>0</v>
      </c>
      <c r="Q102" s="60">
        <v>0</v>
      </c>
      <c r="R102" s="57">
        <v>0</v>
      </c>
      <c r="S102" s="59">
        <v>0</v>
      </c>
      <c r="T102" s="59">
        <v>0</v>
      </c>
      <c r="U102" s="59">
        <v>0</v>
      </c>
      <c r="V102" s="60">
        <v>0</v>
      </c>
      <c r="W102" s="57">
        <v>0</v>
      </c>
      <c r="X102" s="59">
        <v>0</v>
      </c>
      <c r="Y102" s="59">
        <v>0</v>
      </c>
      <c r="Z102" s="59">
        <v>0</v>
      </c>
      <c r="AA102" s="60">
        <v>0</v>
      </c>
      <c r="AB102" s="57">
        <v>0</v>
      </c>
      <c r="AC102" s="59">
        <v>0</v>
      </c>
      <c r="AD102" s="59">
        <v>0</v>
      </c>
      <c r="AE102" s="59">
        <v>0</v>
      </c>
      <c r="AF102" s="60">
        <v>0</v>
      </c>
      <c r="AG102" s="57">
        <v>0</v>
      </c>
      <c r="AH102" s="59">
        <v>0</v>
      </c>
      <c r="AI102" s="59">
        <v>0</v>
      </c>
      <c r="AJ102" s="59">
        <v>0</v>
      </c>
      <c r="AK102" s="60">
        <v>0</v>
      </c>
      <c r="AL102" s="57">
        <v>0</v>
      </c>
      <c r="AM102" s="59">
        <v>0</v>
      </c>
      <c r="AN102" s="59">
        <v>0</v>
      </c>
      <c r="AO102" s="59">
        <v>0</v>
      </c>
      <c r="AP102" s="60">
        <v>0</v>
      </c>
      <c r="AQ102" s="57">
        <v>0</v>
      </c>
      <c r="AR102" s="58">
        <v>0</v>
      </c>
      <c r="AS102" s="59">
        <v>0</v>
      </c>
      <c r="AT102" s="59">
        <v>0</v>
      </c>
      <c r="AU102" s="60">
        <v>0</v>
      </c>
      <c r="AV102" s="57">
        <v>0</v>
      </c>
      <c r="AW102" s="59">
        <v>25.714586752000002</v>
      </c>
      <c r="AX102" s="59">
        <v>0</v>
      </c>
      <c r="AY102" s="59">
        <v>0</v>
      </c>
      <c r="AZ102" s="60">
        <v>24.365291987</v>
      </c>
      <c r="BA102" s="57">
        <v>0</v>
      </c>
      <c r="BB102" s="58">
        <v>0</v>
      </c>
      <c r="BC102" s="59">
        <v>0</v>
      </c>
      <c r="BD102" s="59">
        <v>0</v>
      </c>
      <c r="BE102" s="60">
        <v>0</v>
      </c>
      <c r="BF102" s="57">
        <v>0</v>
      </c>
      <c r="BG102" s="58">
        <v>0</v>
      </c>
      <c r="BH102" s="59">
        <v>0</v>
      </c>
      <c r="BI102" s="59">
        <v>0</v>
      </c>
      <c r="BJ102" s="60">
        <v>0</v>
      </c>
      <c r="BK102" s="61">
        <f>SUM(C102:BJ102)</f>
        <v>50.079878739</v>
      </c>
      <c r="BM102" s="109"/>
    </row>
    <row r="103" spans="1:255" s="39" customFormat="1" ht="12.75">
      <c r="A103" s="36"/>
      <c r="B103" s="38" t="s">
        <v>77</v>
      </c>
      <c r="C103" s="50">
        <f aca="true" t="shared" si="18" ref="C103:BJ103">SUM(C102:C102)</f>
        <v>0</v>
      </c>
      <c r="D103" s="71">
        <f t="shared" si="18"/>
        <v>0</v>
      </c>
      <c r="E103" s="71">
        <f t="shared" si="18"/>
        <v>0</v>
      </c>
      <c r="F103" s="71">
        <f t="shared" si="18"/>
        <v>0</v>
      </c>
      <c r="G103" s="69">
        <f t="shared" si="18"/>
        <v>0</v>
      </c>
      <c r="H103" s="50">
        <f t="shared" si="18"/>
        <v>0</v>
      </c>
      <c r="I103" s="71">
        <f t="shared" si="18"/>
        <v>0</v>
      </c>
      <c r="J103" s="71">
        <f t="shared" si="18"/>
        <v>0</v>
      </c>
      <c r="K103" s="71">
        <f t="shared" si="18"/>
        <v>0</v>
      </c>
      <c r="L103" s="69">
        <f t="shared" si="18"/>
        <v>0</v>
      </c>
      <c r="M103" s="50">
        <f t="shared" si="18"/>
        <v>0</v>
      </c>
      <c r="N103" s="71">
        <f t="shared" si="18"/>
        <v>0</v>
      </c>
      <c r="O103" s="71">
        <f t="shared" si="18"/>
        <v>0</v>
      </c>
      <c r="P103" s="71">
        <f t="shared" si="18"/>
        <v>0</v>
      </c>
      <c r="Q103" s="69">
        <f t="shared" si="18"/>
        <v>0</v>
      </c>
      <c r="R103" s="50">
        <f t="shared" si="18"/>
        <v>0</v>
      </c>
      <c r="S103" s="71">
        <f t="shared" si="18"/>
        <v>0</v>
      </c>
      <c r="T103" s="71">
        <f t="shared" si="18"/>
        <v>0</v>
      </c>
      <c r="U103" s="71">
        <f t="shared" si="18"/>
        <v>0</v>
      </c>
      <c r="V103" s="69">
        <f t="shared" si="18"/>
        <v>0</v>
      </c>
      <c r="W103" s="50">
        <f t="shared" si="18"/>
        <v>0</v>
      </c>
      <c r="X103" s="71">
        <f t="shared" si="18"/>
        <v>0</v>
      </c>
      <c r="Y103" s="71">
        <f t="shared" si="18"/>
        <v>0</v>
      </c>
      <c r="Z103" s="71">
        <f t="shared" si="18"/>
        <v>0</v>
      </c>
      <c r="AA103" s="69">
        <f t="shared" si="18"/>
        <v>0</v>
      </c>
      <c r="AB103" s="50">
        <f t="shared" si="18"/>
        <v>0</v>
      </c>
      <c r="AC103" s="71">
        <f t="shared" si="18"/>
        <v>0</v>
      </c>
      <c r="AD103" s="71">
        <f t="shared" si="18"/>
        <v>0</v>
      </c>
      <c r="AE103" s="71">
        <f t="shared" si="18"/>
        <v>0</v>
      </c>
      <c r="AF103" s="69">
        <f t="shared" si="18"/>
        <v>0</v>
      </c>
      <c r="AG103" s="50">
        <f t="shared" si="18"/>
        <v>0</v>
      </c>
      <c r="AH103" s="71">
        <f t="shared" si="18"/>
        <v>0</v>
      </c>
      <c r="AI103" s="71">
        <f t="shared" si="18"/>
        <v>0</v>
      </c>
      <c r="AJ103" s="71">
        <f t="shared" si="18"/>
        <v>0</v>
      </c>
      <c r="AK103" s="69">
        <f t="shared" si="18"/>
        <v>0</v>
      </c>
      <c r="AL103" s="50">
        <f t="shared" si="18"/>
        <v>0</v>
      </c>
      <c r="AM103" s="71">
        <f t="shared" si="18"/>
        <v>0</v>
      </c>
      <c r="AN103" s="71">
        <f t="shared" si="18"/>
        <v>0</v>
      </c>
      <c r="AO103" s="71">
        <f t="shared" si="18"/>
        <v>0</v>
      </c>
      <c r="AP103" s="69">
        <f t="shared" si="18"/>
        <v>0</v>
      </c>
      <c r="AQ103" s="50">
        <f t="shared" si="18"/>
        <v>0</v>
      </c>
      <c r="AR103" s="71">
        <f>SUM(AR102:AR102)</f>
        <v>0</v>
      </c>
      <c r="AS103" s="71">
        <f t="shared" si="18"/>
        <v>0</v>
      </c>
      <c r="AT103" s="71">
        <f t="shared" si="18"/>
        <v>0</v>
      </c>
      <c r="AU103" s="69">
        <f t="shared" si="18"/>
        <v>0</v>
      </c>
      <c r="AV103" s="50">
        <f t="shared" si="18"/>
        <v>0</v>
      </c>
      <c r="AW103" s="71">
        <f t="shared" si="18"/>
        <v>25.714586752000002</v>
      </c>
      <c r="AX103" s="71">
        <f t="shared" si="18"/>
        <v>0</v>
      </c>
      <c r="AY103" s="71">
        <f t="shared" si="18"/>
        <v>0</v>
      </c>
      <c r="AZ103" s="69">
        <f t="shared" si="18"/>
        <v>24.365291987</v>
      </c>
      <c r="BA103" s="50">
        <f t="shared" si="18"/>
        <v>0</v>
      </c>
      <c r="BB103" s="71">
        <f t="shared" si="18"/>
        <v>0</v>
      </c>
      <c r="BC103" s="71">
        <f t="shared" si="18"/>
        <v>0</v>
      </c>
      <c r="BD103" s="71">
        <f t="shared" si="18"/>
        <v>0</v>
      </c>
      <c r="BE103" s="69">
        <f t="shared" si="18"/>
        <v>0</v>
      </c>
      <c r="BF103" s="50">
        <f t="shared" si="18"/>
        <v>0</v>
      </c>
      <c r="BG103" s="71">
        <f t="shared" si="18"/>
        <v>0</v>
      </c>
      <c r="BH103" s="71">
        <f t="shared" si="18"/>
        <v>0</v>
      </c>
      <c r="BI103" s="71">
        <f t="shared" si="18"/>
        <v>0</v>
      </c>
      <c r="BJ103" s="69">
        <f t="shared" si="18"/>
        <v>0</v>
      </c>
      <c r="BK103" s="102">
        <f>SUM(BK102:BK102)</f>
        <v>50.079878739</v>
      </c>
      <c r="BL103" s="2"/>
      <c r="BM103" s="109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</row>
    <row r="104" spans="1:255" s="39" customFormat="1" ht="12.75">
      <c r="A104" s="36"/>
      <c r="B104" s="38" t="s">
        <v>75</v>
      </c>
      <c r="C104" s="50">
        <f aca="true" t="shared" si="19" ref="C104:AR104">SUM(C103,C100)</f>
        <v>0</v>
      </c>
      <c r="D104" s="71">
        <f t="shared" si="19"/>
        <v>0</v>
      </c>
      <c r="E104" s="71">
        <f t="shared" si="19"/>
        <v>0</v>
      </c>
      <c r="F104" s="71">
        <f t="shared" si="19"/>
        <v>0</v>
      </c>
      <c r="G104" s="69">
        <f t="shared" si="19"/>
        <v>0</v>
      </c>
      <c r="H104" s="50">
        <f t="shared" si="19"/>
        <v>0</v>
      </c>
      <c r="I104" s="71">
        <f t="shared" si="19"/>
        <v>0</v>
      </c>
      <c r="J104" s="71">
        <f t="shared" si="19"/>
        <v>0</v>
      </c>
      <c r="K104" s="71">
        <f t="shared" si="19"/>
        <v>0</v>
      </c>
      <c r="L104" s="69">
        <f t="shared" si="19"/>
        <v>0</v>
      </c>
      <c r="M104" s="50">
        <f t="shared" si="19"/>
        <v>0</v>
      </c>
      <c r="N104" s="71">
        <f t="shared" si="19"/>
        <v>0</v>
      </c>
      <c r="O104" s="71">
        <f t="shared" si="19"/>
        <v>0</v>
      </c>
      <c r="P104" s="71">
        <f t="shared" si="19"/>
        <v>0</v>
      </c>
      <c r="Q104" s="69">
        <f t="shared" si="19"/>
        <v>0</v>
      </c>
      <c r="R104" s="50">
        <f t="shared" si="19"/>
        <v>0</v>
      </c>
      <c r="S104" s="71">
        <f t="shared" si="19"/>
        <v>0</v>
      </c>
      <c r="T104" s="71">
        <f t="shared" si="19"/>
        <v>0</v>
      </c>
      <c r="U104" s="71">
        <f t="shared" si="19"/>
        <v>0</v>
      </c>
      <c r="V104" s="69">
        <f t="shared" si="19"/>
        <v>0</v>
      </c>
      <c r="W104" s="50">
        <f t="shared" si="19"/>
        <v>0</v>
      </c>
      <c r="X104" s="71">
        <f t="shared" si="19"/>
        <v>0</v>
      </c>
      <c r="Y104" s="71">
        <f t="shared" si="19"/>
        <v>0</v>
      </c>
      <c r="Z104" s="71">
        <f t="shared" si="19"/>
        <v>0</v>
      </c>
      <c r="AA104" s="69">
        <f t="shared" si="19"/>
        <v>0</v>
      </c>
      <c r="AB104" s="50">
        <f t="shared" si="19"/>
        <v>0</v>
      </c>
      <c r="AC104" s="71">
        <f t="shared" si="19"/>
        <v>0</v>
      </c>
      <c r="AD104" s="71">
        <f t="shared" si="19"/>
        <v>0</v>
      </c>
      <c r="AE104" s="71">
        <f t="shared" si="19"/>
        <v>0</v>
      </c>
      <c r="AF104" s="69">
        <f t="shared" si="19"/>
        <v>0</v>
      </c>
      <c r="AG104" s="50">
        <f t="shared" si="19"/>
        <v>0</v>
      </c>
      <c r="AH104" s="71">
        <f t="shared" si="19"/>
        <v>0</v>
      </c>
      <c r="AI104" s="71">
        <f t="shared" si="19"/>
        <v>0</v>
      </c>
      <c r="AJ104" s="71">
        <f t="shared" si="19"/>
        <v>0</v>
      </c>
      <c r="AK104" s="69">
        <f t="shared" si="19"/>
        <v>0</v>
      </c>
      <c r="AL104" s="50">
        <f t="shared" si="19"/>
        <v>0</v>
      </c>
      <c r="AM104" s="71">
        <f t="shared" si="19"/>
        <v>0</v>
      </c>
      <c r="AN104" s="71">
        <f t="shared" si="19"/>
        <v>0</v>
      </c>
      <c r="AO104" s="71">
        <f t="shared" si="19"/>
        <v>0</v>
      </c>
      <c r="AP104" s="69">
        <f t="shared" si="19"/>
        <v>0</v>
      </c>
      <c r="AQ104" s="50">
        <f t="shared" si="19"/>
        <v>0</v>
      </c>
      <c r="AR104" s="71">
        <f t="shared" si="19"/>
        <v>0</v>
      </c>
      <c r="AS104" s="71">
        <f aca="true" t="shared" si="20" ref="AS104:BK104">SUM(AS103,AS100)</f>
        <v>0</v>
      </c>
      <c r="AT104" s="71">
        <f t="shared" si="20"/>
        <v>0</v>
      </c>
      <c r="AU104" s="69">
        <f t="shared" si="20"/>
        <v>0</v>
      </c>
      <c r="AV104" s="50">
        <f t="shared" si="20"/>
        <v>0</v>
      </c>
      <c r="AW104" s="71">
        <f t="shared" si="20"/>
        <v>25.714586752000002</v>
      </c>
      <c r="AX104" s="71">
        <f t="shared" si="20"/>
        <v>0</v>
      </c>
      <c r="AY104" s="71">
        <f t="shared" si="20"/>
        <v>0</v>
      </c>
      <c r="AZ104" s="69">
        <f t="shared" si="20"/>
        <v>24.365291987</v>
      </c>
      <c r="BA104" s="50">
        <f t="shared" si="20"/>
        <v>0</v>
      </c>
      <c r="BB104" s="71">
        <f t="shared" si="20"/>
        <v>0</v>
      </c>
      <c r="BC104" s="71">
        <f t="shared" si="20"/>
        <v>0</v>
      </c>
      <c r="BD104" s="71">
        <f t="shared" si="20"/>
        <v>0</v>
      </c>
      <c r="BE104" s="69">
        <f t="shared" si="20"/>
        <v>0</v>
      </c>
      <c r="BF104" s="50">
        <f t="shared" si="20"/>
        <v>0</v>
      </c>
      <c r="BG104" s="71">
        <f t="shared" si="20"/>
        <v>0</v>
      </c>
      <c r="BH104" s="71">
        <f t="shared" si="20"/>
        <v>0</v>
      </c>
      <c r="BI104" s="71">
        <f t="shared" si="20"/>
        <v>0</v>
      </c>
      <c r="BJ104" s="69">
        <f t="shared" si="20"/>
        <v>0</v>
      </c>
      <c r="BK104" s="102">
        <f t="shared" si="20"/>
        <v>50.079878739</v>
      </c>
      <c r="BL104" s="2"/>
      <c r="BM104" s="109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</row>
    <row r="105" spans="1:65" ht="4.5" customHeight="1">
      <c r="A105" s="11"/>
      <c r="B105" s="18"/>
      <c r="C105" s="128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29"/>
      <c r="AG105" s="129"/>
      <c r="AH105" s="129"/>
      <c r="AI105" s="129"/>
      <c r="AJ105" s="129"/>
      <c r="AK105" s="129"/>
      <c r="AL105" s="129"/>
      <c r="AM105" s="129"/>
      <c r="AN105" s="129"/>
      <c r="AO105" s="129"/>
      <c r="AP105" s="129"/>
      <c r="AQ105" s="129"/>
      <c r="AR105" s="129"/>
      <c r="AS105" s="129"/>
      <c r="AT105" s="129"/>
      <c r="AU105" s="129"/>
      <c r="AV105" s="129"/>
      <c r="AW105" s="129"/>
      <c r="AX105" s="129"/>
      <c r="AY105" s="129"/>
      <c r="AZ105" s="129"/>
      <c r="BA105" s="129"/>
      <c r="BB105" s="129"/>
      <c r="BC105" s="129"/>
      <c r="BD105" s="129"/>
      <c r="BE105" s="129"/>
      <c r="BF105" s="129"/>
      <c r="BG105" s="129"/>
      <c r="BH105" s="129"/>
      <c r="BI105" s="129"/>
      <c r="BJ105" s="129"/>
      <c r="BK105" s="130"/>
      <c r="BM105" s="109"/>
    </row>
    <row r="106" spans="1:65" ht="12.75">
      <c r="A106" s="11" t="s">
        <v>20</v>
      </c>
      <c r="B106" s="17" t="s">
        <v>21</v>
      </c>
      <c r="C106" s="128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129"/>
      <c r="AG106" s="129"/>
      <c r="AH106" s="129"/>
      <c r="AI106" s="129"/>
      <c r="AJ106" s="129"/>
      <c r="AK106" s="129"/>
      <c r="AL106" s="129"/>
      <c r="AM106" s="129"/>
      <c r="AN106" s="129"/>
      <c r="AO106" s="129"/>
      <c r="AP106" s="129"/>
      <c r="AQ106" s="129"/>
      <c r="AR106" s="129"/>
      <c r="AS106" s="129"/>
      <c r="AT106" s="129"/>
      <c r="AU106" s="129"/>
      <c r="AV106" s="129"/>
      <c r="AW106" s="129"/>
      <c r="AX106" s="129"/>
      <c r="AY106" s="129"/>
      <c r="AZ106" s="129"/>
      <c r="BA106" s="129"/>
      <c r="BB106" s="129"/>
      <c r="BC106" s="129"/>
      <c r="BD106" s="129"/>
      <c r="BE106" s="129"/>
      <c r="BF106" s="129"/>
      <c r="BG106" s="129"/>
      <c r="BH106" s="129"/>
      <c r="BI106" s="129"/>
      <c r="BJ106" s="129"/>
      <c r="BK106" s="130"/>
      <c r="BM106" s="109"/>
    </row>
    <row r="107" spans="1:65" ht="12.75">
      <c r="A107" s="11" t="s">
        <v>67</v>
      </c>
      <c r="B107" s="18" t="s">
        <v>22</v>
      </c>
      <c r="C107" s="128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29"/>
      <c r="AN107" s="129"/>
      <c r="AO107" s="129"/>
      <c r="AP107" s="129"/>
      <c r="AQ107" s="129"/>
      <c r="AR107" s="129"/>
      <c r="AS107" s="129"/>
      <c r="AT107" s="129"/>
      <c r="AU107" s="129"/>
      <c r="AV107" s="129"/>
      <c r="AW107" s="129"/>
      <c r="AX107" s="129"/>
      <c r="AY107" s="129"/>
      <c r="AZ107" s="129"/>
      <c r="BA107" s="129"/>
      <c r="BB107" s="129"/>
      <c r="BC107" s="129"/>
      <c r="BD107" s="129"/>
      <c r="BE107" s="129"/>
      <c r="BF107" s="129"/>
      <c r="BG107" s="129"/>
      <c r="BH107" s="129"/>
      <c r="BI107" s="129"/>
      <c r="BJ107" s="129"/>
      <c r="BK107" s="130"/>
      <c r="BM107" s="109"/>
    </row>
    <row r="108" spans="1:65" ht="12.75">
      <c r="A108" s="11"/>
      <c r="B108" s="24" t="s">
        <v>138</v>
      </c>
      <c r="C108" s="73">
        <v>0</v>
      </c>
      <c r="D108" s="53">
        <v>80.727805578</v>
      </c>
      <c r="E108" s="45">
        <v>0</v>
      </c>
      <c r="F108" s="45">
        <v>0</v>
      </c>
      <c r="G108" s="54">
        <v>0</v>
      </c>
      <c r="H108" s="73">
        <v>5.23832612</v>
      </c>
      <c r="I108" s="45">
        <v>1.5808538189999999</v>
      </c>
      <c r="J108" s="45">
        <v>0</v>
      </c>
      <c r="K108" s="45">
        <v>0</v>
      </c>
      <c r="L108" s="54">
        <v>3.343062746</v>
      </c>
      <c r="M108" s="73">
        <v>0</v>
      </c>
      <c r="N108" s="53">
        <v>0</v>
      </c>
      <c r="O108" s="45">
        <v>0</v>
      </c>
      <c r="P108" s="45">
        <v>0</v>
      </c>
      <c r="Q108" s="54">
        <v>0</v>
      </c>
      <c r="R108" s="73">
        <v>0.847914308</v>
      </c>
      <c r="S108" s="45">
        <v>0</v>
      </c>
      <c r="T108" s="45">
        <v>0</v>
      </c>
      <c r="U108" s="45">
        <v>0</v>
      </c>
      <c r="V108" s="54">
        <v>0.30557449999999997</v>
      </c>
      <c r="W108" s="73">
        <v>0</v>
      </c>
      <c r="X108" s="45">
        <v>0</v>
      </c>
      <c r="Y108" s="45">
        <v>0</v>
      </c>
      <c r="Z108" s="45">
        <v>0</v>
      </c>
      <c r="AA108" s="54">
        <v>0</v>
      </c>
      <c r="AB108" s="73">
        <v>0</v>
      </c>
      <c r="AC108" s="45">
        <v>0</v>
      </c>
      <c r="AD108" s="45">
        <v>0</v>
      </c>
      <c r="AE108" s="45">
        <v>0</v>
      </c>
      <c r="AF108" s="54">
        <v>0</v>
      </c>
      <c r="AG108" s="73">
        <v>0</v>
      </c>
      <c r="AH108" s="45">
        <v>0</v>
      </c>
      <c r="AI108" s="45">
        <v>0</v>
      </c>
      <c r="AJ108" s="45">
        <v>0</v>
      </c>
      <c r="AK108" s="54">
        <v>0</v>
      </c>
      <c r="AL108" s="73">
        <v>2.606E-05</v>
      </c>
      <c r="AM108" s="45">
        <v>0</v>
      </c>
      <c r="AN108" s="45">
        <v>0</v>
      </c>
      <c r="AO108" s="45">
        <v>0</v>
      </c>
      <c r="AP108" s="54">
        <v>0</v>
      </c>
      <c r="AQ108" s="73">
        <v>0</v>
      </c>
      <c r="AR108" s="53">
        <v>0</v>
      </c>
      <c r="AS108" s="45">
        <v>0</v>
      </c>
      <c r="AT108" s="45">
        <v>0</v>
      </c>
      <c r="AU108" s="54">
        <v>0</v>
      </c>
      <c r="AV108" s="73">
        <v>11.555083916</v>
      </c>
      <c r="AW108" s="45">
        <v>52.80067399</v>
      </c>
      <c r="AX108" s="45">
        <v>0</v>
      </c>
      <c r="AY108" s="45">
        <v>0</v>
      </c>
      <c r="AZ108" s="54">
        <v>37.230452248</v>
      </c>
      <c r="BA108" s="73">
        <v>0</v>
      </c>
      <c r="BB108" s="53">
        <v>0</v>
      </c>
      <c r="BC108" s="45">
        <v>0</v>
      </c>
      <c r="BD108" s="45">
        <v>0</v>
      </c>
      <c r="BE108" s="54">
        <v>0</v>
      </c>
      <c r="BF108" s="73">
        <v>1.40854641</v>
      </c>
      <c r="BG108" s="53">
        <v>1.503050863</v>
      </c>
      <c r="BH108" s="45">
        <v>0</v>
      </c>
      <c r="BI108" s="45">
        <v>0</v>
      </c>
      <c r="BJ108" s="54">
        <v>0.482705379</v>
      </c>
      <c r="BK108" s="61">
        <f aca="true" t="shared" si="21" ref="BK108:BK113">SUM(C108:BJ108)</f>
        <v>197.02407593700002</v>
      </c>
      <c r="BL108" s="27"/>
      <c r="BM108" s="109"/>
    </row>
    <row r="109" spans="1:65" ht="12.75">
      <c r="A109" s="11"/>
      <c r="B109" s="24" t="s">
        <v>134</v>
      </c>
      <c r="C109" s="73">
        <v>0</v>
      </c>
      <c r="D109" s="53">
        <v>0.414463019</v>
      </c>
      <c r="E109" s="45">
        <v>0</v>
      </c>
      <c r="F109" s="45">
        <v>0</v>
      </c>
      <c r="G109" s="54">
        <v>0</v>
      </c>
      <c r="H109" s="73">
        <v>0.755574096</v>
      </c>
      <c r="I109" s="45">
        <v>1.236007653</v>
      </c>
      <c r="J109" s="45">
        <v>0</v>
      </c>
      <c r="K109" s="45">
        <v>0</v>
      </c>
      <c r="L109" s="54">
        <v>0.930827508</v>
      </c>
      <c r="M109" s="73">
        <v>0</v>
      </c>
      <c r="N109" s="53">
        <v>0</v>
      </c>
      <c r="O109" s="45">
        <v>0</v>
      </c>
      <c r="P109" s="45">
        <v>0</v>
      </c>
      <c r="Q109" s="54">
        <v>0</v>
      </c>
      <c r="R109" s="73">
        <v>0.149703657</v>
      </c>
      <c r="S109" s="45">
        <v>0</v>
      </c>
      <c r="T109" s="45">
        <v>0</v>
      </c>
      <c r="U109" s="45">
        <v>0</v>
      </c>
      <c r="V109" s="54">
        <v>0.082735501</v>
      </c>
      <c r="W109" s="73">
        <v>0</v>
      </c>
      <c r="X109" s="45">
        <v>0</v>
      </c>
      <c r="Y109" s="45">
        <v>0</v>
      </c>
      <c r="Z109" s="45">
        <v>0</v>
      </c>
      <c r="AA109" s="54">
        <v>0</v>
      </c>
      <c r="AB109" s="73">
        <v>0</v>
      </c>
      <c r="AC109" s="45">
        <v>0</v>
      </c>
      <c r="AD109" s="45">
        <v>0</v>
      </c>
      <c r="AE109" s="45">
        <v>0</v>
      </c>
      <c r="AF109" s="54">
        <v>0</v>
      </c>
      <c r="AG109" s="73">
        <v>0</v>
      </c>
      <c r="AH109" s="45">
        <v>0</v>
      </c>
      <c r="AI109" s="45">
        <v>0</v>
      </c>
      <c r="AJ109" s="45">
        <v>0</v>
      </c>
      <c r="AK109" s="54">
        <v>0</v>
      </c>
      <c r="AL109" s="73">
        <v>0</v>
      </c>
      <c r="AM109" s="45">
        <v>0</v>
      </c>
      <c r="AN109" s="45">
        <v>0</v>
      </c>
      <c r="AO109" s="45">
        <v>0</v>
      </c>
      <c r="AP109" s="54">
        <v>0</v>
      </c>
      <c r="AQ109" s="73">
        <v>0</v>
      </c>
      <c r="AR109" s="53">
        <v>11.952261293000001</v>
      </c>
      <c r="AS109" s="45">
        <v>0</v>
      </c>
      <c r="AT109" s="45">
        <v>0</v>
      </c>
      <c r="AU109" s="54">
        <v>0</v>
      </c>
      <c r="AV109" s="73">
        <v>2.870024083</v>
      </c>
      <c r="AW109" s="45">
        <v>1.0636222929999999</v>
      </c>
      <c r="AX109" s="45">
        <v>0</v>
      </c>
      <c r="AY109" s="45">
        <v>0</v>
      </c>
      <c r="AZ109" s="54">
        <v>10.157008522</v>
      </c>
      <c r="BA109" s="73">
        <v>0</v>
      </c>
      <c r="BB109" s="53">
        <v>0</v>
      </c>
      <c r="BC109" s="45">
        <v>0</v>
      </c>
      <c r="BD109" s="45">
        <v>0</v>
      </c>
      <c r="BE109" s="54">
        <v>0</v>
      </c>
      <c r="BF109" s="73">
        <v>0.42578057199999997</v>
      </c>
      <c r="BG109" s="53">
        <v>0</v>
      </c>
      <c r="BH109" s="45">
        <v>0</v>
      </c>
      <c r="BI109" s="45">
        <v>0</v>
      </c>
      <c r="BJ109" s="54">
        <v>0.084902904</v>
      </c>
      <c r="BK109" s="61">
        <f t="shared" si="21"/>
        <v>30.122911101000003</v>
      </c>
      <c r="BL109" s="27"/>
      <c r="BM109" s="109"/>
    </row>
    <row r="110" spans="1:65" ht="12.75">
      <c r="A110" s="11"/>
      <c r="B110" s="24" t="s">
        <v>137</v>
      </c>
      <c r="C110" s="73">
        <v>0</v>
      </c>
      <c r="D110" s="53">
        <v>0.5392746559999999</v>
      </c>
      <c r="E110" s="45">
        <v>0</v>
      </c>
      <c r="F110" s="45">
        <v>0</v>
      </c>
      <c r="G110" s="54">
        <v>0</v>
      </c>
      <c r="H110" s="73">
        <v>1.7220987389999998</v>
      </c>
      <c r="I110" s="45">
        <v>0.001488838</v>
      </c>
      <c r="J110" s="45">
        <v>0</v>
      </c>
      <c r="K110" s="45">
        <v>0</v>
      </c>
      <c r="L110" s="54">
        <v>1.725002484</v>
      </c>
      <c r="M110" s="73">
        <v>0</v>
      </c>
      <c r="N110" s="53">
        <v>0</v>
      </c>
      <c r="O110" s="45">
        <v>0</v>
      </c>
      <c r="P110" s="45">
        <v>0</v>
      </c>
      <c r="Q110" s="54">
        <v>0</v>
      </c>
      <c r="R110" s="73">
        <v>0.353484604</v>
      </c>
      <c r="S110" s="45">
        <v>0.118208559</v>
      </c>
      <c r="T110" s="45">
        <v>0</v>
      </c>
      <c r="U110" s="45">
        <v>0</v>
      </c>
      <c r="V110" s="54">
        <v>0.03409685</v>
      </c>
      <c r="W110" s="73">
        <v>0</v>
      </c>
      <c r="X110" s="45">
        <v>0</v>
      </c>
      <c r="Y110" s="45">
        <v>0</v>
      </c>
      <c r="Z110" s="45">
        <v>0</v>
      </c>
      <c r="AA110" s="54">
        <v>0</v>
      </c>
      <c r="AB110" s="73">
        <v>0</v>
      </c>
      <c r="AC110" s="45">
        <v>0</v>
      </c>
      <c r="AD110" s="45">
        <v>0</v>
      </c>
      <c r="AE110" s="45">
        <v>0</v>
      </c>
      <c r="AF110" s="54">
        <v>0</v>
      </c>
      <c r="AG110" s="73">
        <v>0</v>
      </c>
      <c r="AH110" s="45">
        <v>0</v>
      </c>
      <c r="AI110" s="45">
        <v>0</v>
      </c>
      <c r="AJ110" s="45">
        <v>0</v>
      </c>
      <c r="AK110" s="54">
        <v>0</v>
      </c>
      <c r="AL110" s="73">
        <v>0.000709109</v>
      </c>
      <c r="AM110" s="45">
        <v>0</v>
      </c>
      <c r="AN110" s="45">
        <v>0</v>
      </c>
      <c r="AO110" s="45">
        <v>0</v>
      </c>
      <c r="AP110" s="54">
        <v>0</v>
      </c>
      <c r="AQ110" s="73">
        <v>0</v>
      </c>
      <c r="AR110" s="53">
        <v>0</v>
      </c>
      <c r="AS110" s="45">
        <v>0</v>
      </c>
      <c r="AT110" s="45">
        <v>0</v>
      </c>
      <c r="AU110" s="54">
        <v>0</v>
      </c>
      <c r="AV110" s="73">
        <v>8.317690147999999</v>
      </c>
      <c r="AW110" s="45">
        <v>0.7654500580000001</v>
      </c>
      <c r="AX110" s="45">
        <v>0</v>
      </c>
      <c r="AY110" s="45">
        <v>0</v>
      </c>
      <c r="AZ110" s="54">
        <v>6.180291789</v>
      </c>
      <c r="BA110" s="73">
        <v>0</v>
      </c>
      <c r="BB110" s="53">
        <v>0</v>
      </c>
      <c r="BC110" s="45">
        <v>0</v>
      </c>
      <c r="BD110" s="45">
        <v>0</v>
      </c>
      <c r="BE110" s="54">
        <v>0</v>
      </c>
      <c r="BF110" s="73">
        <v>1.6215313980000001</v>
      </c>
      <c r="BG110" s="53">
        <v>0.014170717</v>
      </c>
      <c r="BH110" s="45">
        <v>0</v>
      </c>
      <c r="BI110" s="45">
        <v>0</v>
      </c>
      <c r="BJ110" s="54">
        <v>0.35272326</v>
      </c>
      <c r="BK110" s="61">
        <f t="shared" si="21"/>
        <v>21.746221209</v>
      </c>
      <c r="BL110" s="27"/>
      <c r="BM110" s="109"/>
    </row>
    <row r="111" spans="1:65" ht="12.75">
      <c r="A111" s="11"/>
      <c r="B111" s="24" t="s">
        <v>135</v>
      </c>
      <c r="C111" s="73">
        <v>0</v>
      </c>
      <c r="D111" s="53">
        <v>0.621884408</v>
      </c>
      <c r="E111" s="45">
        <v>0</v>
      </c>
      <c r="F111" s="45">
        <v>0</v>
      </c>
      <c r="G111" s="54">
        <v>0</v>
      </c>
      <c r="H111" s="73">
        <v>9.778236666</v>
      </c>
      <c r="I111" s="45">
        <v>7.229609649</v>
      </c>
      <c r="J111" s="45">
        <v>0</v>
      </c>
      <c r="K111" s="45">
        <v>0</v>
      </c>
      <c r="L111" s="54">
        <v>21.306339459</v>
      </c>
      <c r="M111" s="73">
        <v>0</v>
      </c>
      <c r="N111" s="53">
        <v>0</v>
      </c>
      <c r="O111" s="45">
        <v>0</v>
      </c>
      <c r="P111" s="45">
        <v>0</v>
      </c>
      <c r="Q111" s="54">
        <v>0</v>
      </c>
      <c r="R111" s="73">
        <v>1.8192950820000002</v>
      </c>
      <c r="S111" s="45">
        <v>0</v>
      </c>
      <c r="T111" s="45">
        <v>0</v>
      </c>
      <c r="U111" s="45">
        <v>0</v>
      </c>
      <c r="V111" s="54">
        <v>0.196510895</v>
      </c>
      <c r="W111" s="73">
        <v>0</v>
      </c>
      <c r="X111" s="45">
        <v>0</v>
      </c>
      <c r="Y111" s="45">
        <v>0</v>
      </c>
      <c r="Z111" s="45">
        <v>0</v>
      </c>
      <c r="AA111" s="54">
        <v>0</v>
      </c>
      <c r="AB111" s="73">
        <v>0.07729802399999999</v>
      </c>
      <c r="AC111" s="45">
        <v>0</v>
      </c>
      <c r="AD111" s="45">
        <v>0</v>
      </c>
      <c r="AE111" s="45">
        <v>0</v>
      </c>
      <c r="AF111" s="54">
        <v>0</v>
      </c>
      <c r="AG111" s="73">
        <v>0</v>
      </c>
      <c r="AH111" s="45">
        <v>0</v>
      </c>
      <c r="AI111" s="45">
        <v>0</v>
      </c>
      <c r="AJ111" s="45">
        <v>0</v>
      </c>
      <c r="AK111" s="54">
        <v>0</v>
      </c>
      <c r="AL111" s="73">
        <v>0.020422472</v>
      </c>
      <c r="AM111" s="45">
        <v>0</v>
      </c>
      <c r="AN111" s="45">
        <v>0</v>
      </c>
      <c r="AO111" s="45">
        <v>0</v>
      </c>
      <c r="AP111" s="54">
        <v>0</v>
      </c>
      <c r="AQ111" s="73">
        <v>0</v>
      </c>
      <c r="AR111" s="53">
        <v>0</v>
      </c>
      <c r="AS111" s="45">
        <v>0</v>
      </c>
      <c r="AT111" s="45">
        <v>0</v>
      </c>
      <c r="AU111" s="54">
        <v>0</v>
      </c>
      <c r="AV111" s="73">
        <v>60.366652601</v>
      </c>
      <c r="AW111" s="45">
        <v>8.894991227</v>
      </c>
      <c r="AX111" s="45">
        <v>0</v>
      </c>
      <c r="AY111" s="45">
        <v>0</v>
      </c>
      <c r="AZ111" s="54">
        <v>87.579282706</v>
      </c>
      <c r="BA111" s="73">
        <v>0</v>
      </c>
      <c r="BB111" s="53">
        <v>0</v>
      </c>
      <c r="BC111" s="45">
        <v>0</v>
      </c>
      <c r="BD111" s="45">
        <v>0</v>
      </c>
      <c r="BE111" s="54">
        <v>0</v>
      </c>
      <c r="BF111" s="73">
        <v>11.414088327999998</v>
      </c>
      <c r="BG111" s="53">
        <v>1.074878559</v>
      </c>
      <c r="BH111" s="45">
        <v>0</v>
      </c>
      <c r="BI111" s="45">
        <v>0</v>
      </c>
      <c r="BJ111" s="54">
        <v>2.24684072</v>
      </c>
      <c r="BK111" s="61">
        <f t="shared" si="21"/>
        <v>212.62633079600002</v>
      </c>
      <c r="BL111" s="27"/>
      <c r="BM111" s="109"/>
    </row>
    <row r="112" spans="1:65" ht="12.75">
      <c r="A112" s="11"/>
      <c r="B112" s="24" t="s">
        <v>133</v>
      </c>
      <c r="C112" s="73">
        <v>0</v>
      </c>
      <c r="D112" s="53">
        <v>8.481582433</v>
      </c>
      <c r="E112" s="45">
        <v>0</v>
      </c>
      <c r="F112" s="45">
        <v>0</v>
      </c>
      <c r="G112" s="54">
        <v>0</v>
      </c>
      <c r="H112" s="73">
        <v>2.1788629999999998</v>
      </c>
      <c r="I112" s="45">
        <v>0.002638173</v>
      </c>
      <c r="J112" s="45">
        <v>0</v>
      </c>
      <c r="K112" s="45">
        <v>0</v>
      </c>
      <c r="L112" s="54">
        <v>7.217645302999999</v>
      </c>
      <c r="M112" s="73">
        <v>0</v>
      </c>
      <c r="N112" s="53">
        <v>0</v>
      </c>
      <c r="O112" s="45">
        <v>0</v>
      </c>
      <c r="P112" s="45">
        <v>0</v>
      </c>
      <c r="Q112" s="54">
        <v>0</v>
      </c>
      <c r="R112" s="73">
        <v>0.702444377</v>
      </c>
      <c r="S112" s="45">
        <v>0</v>
      </c>
      <c r="T112" s="45">
        <v>0</v>
      </c>
      <c r="U112" s="45">
        <v>0</v>
      </c>
      <c r="V112" s="54">
        <v>0.230144139</v>
      </c>
      <c r="W112" s="73">
        <v>0</v>
      </c>
      <c r="X112" s="45">
        <v>0</v>
      </c>
      <c r="Y112" s="45">
        <v>0</v>
      </c>
      <c r="Z112" s="45">
        <v>0</v>
      </c>
      <c r="AA112" s="54">
        <v>0</v>
      </c>
      <c r="AB112" s="73">
        <v>0</v>
      </c>
      <c r="AC112" s="45">
        <v>0</v>
      </c>
      <c r="AD112" s="45">
        <v>0</v>
      </c>
      <c r="AE112" s="45">
        <v>0</v>
      </c>
      <c r="AF112" s="54">
        <v>0</v>
      </c>
      <c r="AG112" s="73">
        <v>0</v>
      </c>
      <c r="AH112" s="45">
        <v>0</v>
      </c>
      <c r="AI112" s="45">
        <v>0</v>
      </c>
      <c r="AJ112" s="45">
        <v>0</v>
      </c>
      <c r="AK112" s="54">
        <v>0</v>
      </c>
      <c r="AL112" s="73">
        <v>5.995599999999999E-05</v>
      </c>
      <c r="AM112" s="45">
        <v>0</v>
      </c>
      <c r="AN112" s="45">
        <v>0</v>
      </c>
      <c r="AO112" s="45">
        <v>0</v>
      </c>
      <c r="AP112" s="54">
        <v>0</v>
      </c>
      <c r="AQ112" s="73">
        <v>0</v>
      </c>
      <c r="AR112" s="53">
        <v>0</v>
      </c>
      <c r="AS112" s="45">
        <v>0</v>
      </c>
      <c r="AT112" s="45">
        <v>0</v>
      </c>
      <c r="AU112" s="54">
        <v>0</v>
      </c>
      <c r="AV112" s="73">
        <v>6.3892705770000005</v>
      </c>
      <c r="AW112" s="45">
        <v>0.085482474</v>
      </c>
      <c r="AX112" s="45">
        <v>0</v>
      </c>
      <c r="AY112" s="45">
        <v>0</v>
      </c>
      <c r="AZ112" s="54">
        <v>7.7629822410000004</v>
      </c>
      <c r="BA112" s="73">
        <v>0</v>
      </c>
      <c r="BB112" s="53">
        <v>0</v>
      </c>
      <c r="BC112" s="45">
        <v>0</v>
      </c>
      <c r="BD112" s="45">
        <v>0</v>
      </c>
      <c r="BE112" s="54">
        <v>0</v>
      </c>
      <c r="BF112" s="73">
        <v>1.5844651939999999</v>
      </c>
      <c r="BG112" s="53">
        <v>0.0013176519999999999</v>
      </c>
      <c r="BH112" s="45">
        <v>0</v>
      </c>
      <c r="BI112" s="45">
        <v>0</v>
      </c>
      <c r="BJ112" s="54">
        <v>0.126259707</v>
      </c>
      <c r="BK112" s="61">
        <f t="shared" si="21"/>
        <v>34.763155225999995</v>
      </c>
      <c r="BL112" s="27"/>
      <c r="BM112" s="109"/>
    </row>
    <row r="113" spans="1:65" ht="12.75">
      <c r="A113" s="11"/>
      <c r="B113" s="24" t="s">
        <v>136</v>
      </c>
      <c r="C113" s="73">
        <v>0</v>
      </c>
      <c r="D113" s="53">
        <v>6.751661615000001</v>
      </c>
      <c r="E113" s="45">
        <v>0</v>
      </c>
      <c r="F113" s="45">
        <v>0</v>
      </c>
      <c r="G113" s="54">
        <v>0</v>
      </c>
      <c r="H113" s="73">
        <v>1.037242884</v>
      </c>
      <c r="I113" s="45">
        <v>1.507592219</v>
      </c>
      <c r="J113" s="45">
        <v>0</v>
      </c>
      <c r="K113" s="45">
        <v>0</v>
      </c>
      <c r="L113" s="54">
        <v>0.45591250899999997</v>
      </c>
      <c r="M113" s="73">
        <v>0</v>
      </c>
      <c r="N113" s="53">
        <v>0</v>
      </c>
      <c r="O113" s="45">
        <v>0</v>
      </c>
      <c r="P113" s="45">
        <v>0</v>
      </c>
      <c r="Q113" s="54">
        <v>0</v>
      </c>
      <c r="R113" s="73">
        <v>0.053868121</v>
      </c>
      <c r="S113" s="45">
        <v>0</v>
      </c>
      <c r="T113" s="45">
        <v>0</v>
      </c>
      <c r="U113" s="45">
        <v>0</v>
      </c>
      <c r="V113" s="54">
        <v>0.133588888</v>
      </c>
      <c r="W113" s="73">
        <v>0</v>
      </c>
      <c r="X113" s="45">
        <v>0</v>
      </c>
      <c r="Y113" s="45">
        <v>0</v>
      </c>
      <c r="Z113" s="45">
        <v>0</v>
      </c>
      <c r="AA113" s="54">
        <v>0</v>
      </c>
      <c r="AB113" s="73">
        <v>0</v>
      </c>
      <c r="AC113" s="45">
        <v>0</v>
      </c>
      <c r="AD113" s="45">
        <v>0</v>
      </c>
      <c r="AE113" s="45">
        <v>0</v>
      </c>
      <c r="AF113" s="54">
        <v>0</v>
      </c>
      <c r="AG113" s="73">
        <v>0</v>
      </c>
      <c r="AH113" s="45">
        <v>0</v>
      </c>
      <c r="AI113" s="45">
        <v>0</v>
      </c>
      <c r="AJ113" s="45">
        <v>0</v>
      </c>
      <c r="AK113" s="54">
        <v>0</v>
      </c>
      <c r="AL113" s="73">
        <v>0</v>
      </c>
      <c r="AM113" s="45">
        <v>0</v>
      </c>
      <c r="AN113" s="45">
        <v>0</v>
      </c>
      <c r="AO113" s="45">
        <v>0</v>
      </c>
      <c r="AP113" s="54">
        <v>0</v>
      </c>
      <c r="AQ113" s="73">
        <v>0</v>
      </c>
      <c r="AR113" s="53">
        <v>0</v>
      </c>
      <c r="AS113" s="45">
        <v>0</v>
      </c>
      <c r="AT113" s="45">
        <v>0</v>
      </c>
      <c r="AU113" s="54">
        <v>0</v>
      </c>
      <c r="AV113" s="73">
        <v>4.416196662999999</v>
      </c>
      <c r="AW113" s="45">
        <v>1.2347057430000001</v>
      </c>
      <c r="AX113" s="45">
        <v>0</v>
      </c>
      <c r="AY113" s="45">
        <v>0</v>
      </c>
      <c r="AZ113" s="54">
        <v>13.368246598999999</v>
      </c>
      <c r="BA113" s="73">
        <v>0</v>
      </c>
      <c r="BB113" s="53">
        <v>0</v>
      </c>
      <c r="BC113" s="45">
        <v>0</v>
      </c>
      <c r="BD113" s="45">
        <v>0</v>
      </c>
      <c r="BE113" s="54">
        <v>0</v>
      </c>
      <c r="BF113" s="73">
        <v>0.378695244</v>
      </c>
      <c r="BG113" s="53">
        <v>0</v>
      </c>
      <c r="BH113" s="45">
        <v>0</v>
      </c>
      <c r="BI113" s="45">
        <v>0</v>
      </c>
      <c r="BJ113" s="54">
        <v>0.08663133199999999</v>
      </c>
      <c r="BK113" s="61">
        <f t="shared" si="21"/>
        <v>29.424341817</v>
      </c>
      <c r="BL113" s="27"/>
      <c r="BM113" s="109"/>
    </row>
    <row r="114" spans="1:65" ht="12.75">
      <c r="A114" s="36"/>
      <c r="B114" s="38" t="s">
        <v>74</v>
      </c>
      <c r="C114" s="81">
        <f aca="true" t="shared" si="22" ref="C114:AH114">SUM(C108:C113)</f>
        <v>0</v>
      </c>
      <c r="D114" s="81">
        <f t="shared" si="22"/>
        <v>97.536671709</v>
      </c>
      <c r="E114" s="81">
        <f t="shared" si="22"/>
        <v>0</v>
      </c>
      <c r="F114" s="81">
        <f t="shared" si="22"/>
        <v>0</v>
      </c>
      <c r="G114" s="81">
        <f t="shared" si="22"/>
        <v>0</v>
      </c>
      <c r="H114" s="81">
        <f t="shared" si="22"/>
        <v>20.710341505000002</v>
      </c>
      <c r="I114" s="81">
        <f t="shared" si="22"/>
        <v>11.558190350999999</v>
      </c>
      <c r="J114" s="81">
        <f t="shared" si="22"/>
        <v>0</v>
      </c>
      <c r="K114" s="81">
        <f t="shared" si="22"/>
        <v>0</v>
      </c>
      <c r="L114" s="81">
        <f t="shared" si="22"/>
        <v>34.978790009</v>
      </c>
      <c r="M114" s="81">
        <f t="shared" si="22"/>
        <v>0</v>
      </c>
      <c r="N114" s="81">
        <f t="shared" si="22"/>
        <v>0</v>
      </c>
      <c r="O114" s="81">
        <f t="shared" si="22"/>
        <v>0</v>
      </c>
      <c r="P114" s="81">
        <f t="shared" si="22"/>
        <v>0</v>
      </c>
      <c r="Q114" s="81">
        <f t="shared" si="22"/>
        <v>0</v>
      </c>
      <c r="R114" s="81">
        <f t="shared" si="22"/>
        <v>3.926710149</v>
      </c>
      <c r="S114" s="81">
        <f t="shared" si="22"/>
        <v>0.118208559</v>
      </c>
      <c r="T114" s="81">
        <f t="shared" si="22"/>
        <v>0</v>
      </c>
      <c r="U114" s="81">
        <f t="shared" si="22"/>
        <v>0</v>
      </c>
      <c r="V114" s="81">
        <f t="shared" si="22"/>
        <v>0.9826507729999999</v>
      </c>
      <c r="W114" s="81">
        <f t="shared" si="22"/>
        <v>0</v>
      </c>
      <c r="X114" s="81">
        <f t="shared" si="22"/>
        <v>0</v>
      </c>
      <c r="Y114" s="81">
        <f t="shared" si="22"/>
        <v>0</v>
      </c>
      <c r="Z114" s="81">
        <f t="shared" si="22"/>
        <v>0</v>
      </c>
      <c r="AA114" s="81">
        <f t="shared" si="22"/>
        <v>0</v>
      </c>
      <c r="AB114" s="81">
        <f t="shared" si="22"/>
        <v>0.07729802399999999</v>
      </c>
      <c r="AC114" s="81">
        <f t="shared" si="22"/>
        <v>0</v>
      </c>
      <c r="AD114" s="81">
        <f t="shared" si="22"/>
        <v>0</v>
      </c>
      <c r="AE114" s="81">
        <f t="shared" si="22"/>
        <v>0</v>
      </c>
      <c r="AF114" s="81">
        <f t="shared" si="22"/>
        <v>0</v>
      </c>
      <c r="AG114" s="81">
        <f t="shared" si="22"/>
        <v>0</v>
      </c>
      <c r="AH114" s="81">
        <f t="shared" si="22"/>
        <v>0</v>
      </c>
      <c r="AI114" s="81">
        <f aca="true" t="shared" si="23" ref="AI114:BK114">SUM(AI108:AI113)</f>
        <v>0</v>
      </c>
      <c r="AJ114" s="81">
        <f t="shared" si="23"/>
        <v>0</v>
      </c>
      <c r="AK114" s="81">
        <f t="shared" si="23"/>
        <v>0</v>
      </c>
      <c r="AL114" s="81">
        <f t="shared" si="23"/>
        <v>0.021217597</v>
      </c>
      <c r="AM114" s="81">
        <f t="shared" si="23"/>
        <v>0</v>
      </c>
      <c r="AN114" s="81">
        <f t="shared" si="23"/>
        <v>0</v>
      </c>
      <c r="AO114" s="81">
        <f t="shared" si="23"/>
        <v>0</v>
      </c>
      <c r="AP114" s="81">
        <f t="shared" si="23"/>
        <v>0</v>
      </c>
      <c r="AQ114" s="81">
        <f t="shared" si="23"/>
        <v>0</v>
      </c>
      <c r="AR114" s="81">
        <f t="shared" si="23"/>
        <v>11.952261293000001</v>
      </c>
      <c r="AS114" s="81">
        <f t="shared" si="23"/>
        <v>0</v>
      </c>
      <c r="AT114" s="81">
        <f t="shared" si="23"/>
        <v>0</v>
      </c>
      <c r="AU114" s="81">
        <f t="shared" si="23"/>
        <v>0</v>
      </c>
      <c r="AV114" s="81">
        <f t="shared" si="23"/>
        <v>93.914917988</v>
      </c>
      <c r="AW114" s="81">
        <f t="shared" si="23"/>
        <v>64.844925785</v>
      </c>
      <c r="AX114" s="81">
        <f t="shared" si="23"/>
        <v>0</v>
      </c>
      <c r="AY114" s="81">
        <f t="shared" si="23"/>
        <v>0</v>
      </c>
      <c r="AZ114" s="81">
        <f t="shared" si="23"/>
        <v>162.278264105</v>
      </c>
      <c r="BA114" s="81">
        <f t="shared" si="23"/>
        <v>0</v>
      </c>
      <c r="BB114" s="81">
        <f t="shared" si="23"/>
        <v>0</v>
      </c>
      <c r="BC114" s="81">
        <f t="shared" si="23"/>
        <v>0</v>
      </c>
      <c r="BD114" s="81">
        <f t="shared" si="23"/>
        <v>0</v>
      </c>
      <c r="BE114" s="81">
        <f t="shared" si="23"/>
        <v>0</v>
      </c>
      <c r="BF114" s="81">
        <f t="shared" si="23"/>
        <v>16.833107145999996</v>
      </c>
      <c r="BG114" s="81">
        <f t="shared" si="23"/>
        <v>2.5934177910000002</v>
      </c>
      <c r="BH114" s="81">
        <f t="shared" si="23"/>
        <v>0</v>
      </c>
      <c r="BI114" s="81">
        <f t="shared" si="23"/>
        <v>0</v>
      </c>
      <c r="BJ114" s="81">
        <f t="shared" si="23"/>
        <v>3.380063302</v>
      </c>
      <c r="BK114" s="99">
        <f t="shared" si="23"/>
        <v>525.707036086</v>
      </c>
      <c r="BL114" s="27"/>
      <c r="BM114" s="109"/>
    </row>
    <row r="115" spans="1:65" ht="4.5" customHeight="1">
      <c r="A115" s="11"/>
      <c r="B115" s="21"/>
      <c r="C115" s="128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29"/>
      <c r="AG115" s="129"/>
      <c r="AH115" s="129"/>
      <c r="AI115" s="129"/>
      <c r="AJ115" s="129"/>
      <c r="AK115" s="129"/>
      <c r="AL115" s="129"/>
      <c r="AM115" s="129"/>
      <c r="AN115" s="129"/>
      <c r="AO115" s="129"/>
      <c r="AP115" s="129"/>
      <c r="AQ115" s="129"/>
      <c r="AR115" s="129"/>
      <c r="AS115" s="129"/>
      <c r="AT115" s="129"/>
      <c r="AU115" s="129"/>
      <c r="AV115" s="129"/>
      <c r="AW115" s="129"/>
      <c r="AX115" s="129"/>
      <c r="AY115" s="129"/>
      <c r="AZ115" s="129"/>
      <c r="BA115" s="129"/>
      <c r="BB115" s="129"/>
      <c r="BC115" s="129"/>
      <c r="BD115" s="129"/>
      <c r="BE115" s="129"/>
      <c r="BF115" s="129"/>
      <c r="BG115" s="129"/>
      <c r="BH115" s="129"/>
      <c r="BI115" s="129"/>
      <c r="BJ115" s="129"/>
      <c r="BK115" s="130"/>
      <c r="BM115" s="109"/>
    </row>
    <row r="116" spans="1:65" ht="12.75">
      <c r="A116" s="36"/>
      <c r="B116" s="83" t="s">
        <v>88</v>
      </c>
      <c r="C116" s="84">
        <f aca="true" t="shared" si="24" ref="C116:AH116">+C114++C95+C90+C66</f>
        <v>0</v>
      </c>
      <c r="D116" s="70">
        <f t="shared" si="24"/>
        <v>4711.609006672</v>
      </c>
      <c r="E116" s="70">
        <f t="shared" si="24"/>
        <v>0</v>
      </c>
      <c r="F116" s="70">
        <f t="shared" si="24"/>
        <v>0</v>
      </c>
      <c r="G116" s="85">
        <f t="shared" si="24"/>
        <v>0</v>
      </c>
      <c r="H116" s="84">
        <f t="shared" si="24"/>
        <v>1883.432111637</v>
      </c>
      <c r="I116" s="70">
        <f t="shared" si="24"/>
        <v>21460.781510098288</v>
      </c>
      <c r="J116" s="70">
        <f t="shared" si="24"/>
        <v>3649.621992781</v>
      </c>
      <c r="K116" s="70">
        <f t="shared" si="24"/>
        <v>18.394770185</v>
      </c>
      <c r="L116" s="85">
        <f t="shared" si="24"/>
        <v>5820.723603881999</v>
      </c>
      <c r="M116" s="84">
        <f t="shared" si="24"/>
        <v>0</v>
      </c>
      <c r="N116" s="70">
        <f t="shared" si="24"/>
        <v>0</v>
      </c>
      <c r="O116" s="70">
        <f t="shared" si="24"/>
        <v>0</v>
      </c>
      <c r="P116" s="70">
        <f t="shared" si="24"/>
        <v>0</v>
      </c>
      <c r="Q116" s="85">
        <f t="shared" si="24"/>
        <v>0</v>
      </c>
      <c r="R116" s="84">
        <f t="shared" si="24"/>
        <v>604.357673832</v>
      </c>
      <c r="S116" s="70">
        <f t="shared" si="24"/>
        <v>256.005574962</v>
      </c>
      <c r="T116" s="70">
        <f t="shared" si="24"/>
        <v>78.50215739700002</v>
      </c>
      <c r="U116" s="70">
        <f t="shared" si="24"/>
        <v>0</v>
      </c>
      <c r="V116" s="85">
        <f t="shared" si="24"/>
        <v>211.550216486</v>
      </c>
      <c r="W116" s="84">
        <f t="shared" si="24"/>
        <v>0</v>
      </c>
      <c r="X116" s="70">
        <f t="shared" si="24"/>
        <v>0</v>
      </c>
      <c r="Y116" s="70">
        <f t="shared" si="24"/>
        <v>0</v>
      </c>
      <c r="Z116" s="70">
        <f t="shared" si="24"/>
        <v>0</v>
      </c>
      <c r="AA116" s="85">
        <f t="shared" si="24"/>
        <v>0</v>
      </c>
      <c r="AB116" s="84">
        <f t="shared" si="24"/>
        <v>8.320787979</v>
      </c>
      <c r="AC116" s="70">
        <f t="shared" si="24"/>
        <v>150.459547624</v>
      </c>
      <c r="AD116" s="70">
        <f t="shared" si="24"/>
        <v>0</v>
      </c>
      <c r="AE116" s="70">
        <f t="shared" si="24"/>
        <v>0</v>
      </c>
      <c r="AF116" s="85">
        <f t="shared" si="24"/>
        <v>1.0019665039999999</v>
      </c>
      <c r="AG116" s="84">
        <f t="shared" si="24"/>
        <v>0</v>
      </c>
      <c r="AH116" s="70">
        <f t="shared" si="24"/>
        <v>0</v>
      </c>
      <c r="AI116" s="70">
        <f aca="true" t="shared" si="25" ref="AI116:BJ116">+AI114++AI95+AI90+AI66</f>
        <v>0</v>
      </c>
      <c r="AJ116" s="70">
        <f t="shared" si="25"/>
        <v>0</v>
      </c>
      <c r="AK116" s="85">
        <f t="shared" si="25"/>
        <v>0</v>
      </c>
      <c r="AL116" s="84">
        <f t="shared" si="25"/>
        <v>4.160907073</v>
      </c>
      <c r="AM116" s="70">
        <f t="shared" si="25"/>
        <v>0</v>
      </c>
      <c r="AN116" s="70">
        <f t="shared" si="25"/>
        <v>0</v>
      </c>
      <c r="AO116" s="70">
        <f t="shared" si="25"/>
        <v>0</v>
      </c>
      <c r="AP116" s="85">
        <f t="shared" si="25"/>
        <v>0.081556668</v>
      </c>
      <c r="AQ116" s="84">
        <f t="shared" si="25"/>
        <v>0</v>
      </c>
      <c r="AR116" s="70">
        <f t="shared" si="25"/>
        <v>99.35968921</v>
      </c>
      <c r="AS116" s="70">
        <f t="shared" si="25"/>
        <v>0</v>
      </c>
      <c r="AT116" s="70">
        <f t="shared" si="25"/>
        <v>0</v>
      </c>
      <c r="AU116" s="85">
        <f t="shared" si="25"/>
        <v>0</v>
      </c>
      <c r="AV116" s="52">
        <f t="shared" si="25"/>
        <v>16153.293675134</v>
      </c>
      <c r="AW116" s="70">
        <f t="shared" si="25"/>
        <v>12237.522988704999</v>
      </c>
      <c r="AX116" s="70">
        <f t="shared" si="25"/>
        <v>419.501391603</v>
      </c>
      <c r="AY116" s="70">
        <f t="shared" si="25"/>
        <v>6.78432379</v>
      </c>
      <c r="AZ116" s="87">
        <f t="shared" si="25"/>
        <v>19785.967890457014</v>
      </c>
      <c r="BA116" s="84">
        <f t="shared" si="25"/>
        <v>0</v>
      </c>
      <c r="BB116" s="70">
        <f t="shared" si="25"/>
        <v>0</v>
      </c>
      <c r="BC116" s="70">
        <f t="shared" si="25"/>
        <v>0</v>
      </c>
      <c r="BD116" s="70">
        <f t="shared" si="25"/>
        <v>0</v>
      </c>
      <c r="BE116" s="85">
        <f t="shared" si="25"/>
        <v>0</v>
      </c>
      <c r="BF116" s="84">
        <f t="shared" si="25"/>
        <v>4371.211571842</v>
      </c>
      <c r="BG116" s="70">
        <f t="shared" si="25"/>
        <v>647.8945165509999</v>
      </c>
      <c r="BH116" s="70">
        <f t="shared" si="25"/>
        <v>86.213610979</v>
      </c>
      <c r="BI116" s="70">
        <f t="shared" si="25"/>
        <v>0</v>
      </c>
      <c r="BJ116" s="85">
        <f t="shared" si="25"/>
        <v>2005.0171688300002</v>
      </c>
      <c r="BK116" s="97">
        <f>+BK114+BK95+BK104+BK90+BK66</f>
        <v>94721.8500896203</v>
      </c>
      <c r="BL116" s="27"/>
      <c r="BM116" s="109"/>
    </row>
    <row r="117" spans="1:63" ht="4.5" customHeight="1">
      <c r="A117" s="11"/>
      <c r="B117" s="22"/>
      <c r="C117" s="152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  <c r="V117" s="129"/>
      <c r="W117" s="129"/>
      <c r="X117" s="129"/>
      <c r="Y117" s="129"/>
      <c r="Z117" s="129"/>
      <c r="AA117" s="129"/>
      <c r="AB117" s="129"/>
      <c r="AC117" s="129"/>
      <c r="AD117" s="129"/>
      <c r="AE117" s="129"/>
      <c r="AF117" s="129"/>
      <c r="AG117" s="129"/>
      <c r="AH117" s="129"/>
      <c r="AI117" s="129"/>
      <c r="AJ117" s="129"/>
      <c r="AK117" s="129"/>
      <c r="AL117" s="129"/>
      <c r="AM117" s="129"/>
      <c r="AN117" s="129"/>
      <c r="AO117" s="129"/>
      <c r="AP117" s="129"/>
      <c r="AQ117" s="129"/>
      <c r="AR117" s="129"/>
      <c r="AS117" s="129"/>
      <c r="AT117" s="129"/>
      <c r="AU117" s="129"/>
      <c r="AV117" s="129"/>
      <c r="AW117" s="129"/>
      <c r="AX117" s="129"/>
      <c r="AY117" s="129"/>
      <c r="AZ117" s="129"/>
      <c r="BA117" s="129"/>
      <c r="BB117" s="129"/>
      <c r="BC117" s="129"/>
      <c r="BD117" s="129"/>
      <c r="BE117" s="129"/>
      <c r="BF117" s="129"/>
      <c r="BG117" s="129"/>
      <c r="BH117" s="129"/>
      <c r="BI117" s="129"/>
      <c r="BJ117" s="129"/>
      <c r="BK117" s="153"/>
    </row>
    <row r="118" spans="1:63" ht="14.25" customHeight="1">
      <c r="A118" s="11" t="s">
        <v>5</v>
      </c>
      <c r="B118" s="23" t="s">
        <v>24</v>
      </c>
      <c r="C118" s="152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129"/>
      <c r="V118" s="129"/>
      <c r="W118" s="129"/>
      <c r="X118" s="129"/>
      <c r="Y118" s="129"/>
      <c r="Z118" s="129"/>
      <c r="AA118" s="129"/>
      <c r="AB118" s="129"/>
      <c r="AC118" s="129"/>
      <c r="AD118" s="129"/>
      <c r="AE118" s="129"/>
      <c r="AF118" s="129"/>
      <c r="AG118" s="129"/>
      <c r="AH118" s="129"/>
      <c r="AI118" s="129"/>
      <c r="AJ118" s="129"/>
      <c r="AK118" s="129"/>
      <c r="AL118" s="129"/>
      <c r="AM118" s="129"/>
      <c r="AN118" s="129"/>
      <c r="AO118" s="129"/>
      <c r="AP118" s="129"/>
      <c r="AQ118" s="129"/>
      <c r="AR118" s="129"/>
      <c r="AS118" s="129"/>
      <c r="AT118" s="129"/>
      <c r="AU118" s="129"/>
      <c r="AV118" s="129"/>
      <c r="AW118" s="129"/>
      <c r="AX118" s="129"/>
      <c r="AY118" s="129"/>
      <c r="AZ118" s="129"/>
      <c r="BA118" s="129"/>
      <c r="BB118" s="129"/>
      <c r="BC118" s="129"/>
      <c r="BD118" s="129"/>
      <c r="BE118" s="129"/>
      <c r="BF118" s="129"/>
      <c r="BG118" s="129"/>
      <c r="BH118" s="129"/>
      <c r="BI118" s="129"/>
      <c r="BJ118" s="129"/>
      <c r="BK118" s="153"/>
    </row>
    <row r="119" spans="1:64" ht="14.25" customHeight="1">
      <c r="A119" s="32"/>
      <c r="B119" s="28"/>
      <c r="C119" s="73">
        <v>0</v>
      </c>
      <c r="D119" s="53">
        <v>0</v>
      </c>
      <c r="E119" s="45">
        <v>0</v>
      </c>
      <c r="F119" s="45">
        <v>0</v>
      </c>
      <c r="G119" s="54">
        <v>0</v>
      </c>
      <c r="H119" s="73">
        <v>0</v>
      </c>
      <c r="I119" s="45">
        <v>0</v>
      </c>
      <c r="J119" s="45">
        <v>0</v>
      </c>
      <c r="K119" s="45">
        <v>0</v>
      </c>
      <c r="L119" s="54">
        <v>0</v>
      </c>
      <c r="M119" s="73">
        <v>0</v>
      </c>
      <c r="N119" s="53">
        <v>0</v>
      </c>
      <c r="O119" s="45">
        <v>0</v>
      </c>
      <c r="P119" s="45">
        <v>0</v>
      </c>
      <c r="Q119" s="54">
        <v>0</v>
      </c>
      <c r="R119" s="73">
        <v>0</v>
      </c>
      <c r="S119" s="45">
        <v>0</v>
      </c>
      <c r="T119" s="45">
        <v>0</v>
      </c>
      <c r="U119" s="45">
        <v>0</v>
      </c>
      <c r="V119" s="54">
        <v>0</v>
      </c>
      <c r="W119" s="73">
        <v>0</v>
      </c>
      <c r="X119" s="45">
        <v>0</v>
      </c>
      <c r="Y119" s="45">
        <v>0</v>
      </c>
      <c r="Z119" s="45">
        <v>0</v>
      </c>
      <c r="AA119" s="54">
        <v>0</v>
      </c>
      <c r="AB119" s="73">
        <v>0</v>
      </c>
      <c r="AC119" s="45">
        <v>0</v>
      </c>
      <c r="AD119" s="45">
        <v>0</v>
      </c>
      <c r="AE119" s="45">
        <v>0</v>
      </c>
      <c r="AF119" s="54">
        <v>0</v>
      </c>
      <c r="AG119" s="73">
        <v>0</v>
      </c>
      <c r="AH119" s="45">
        <v>0</v>
      </c>
      <c r="AI119" s="45">
        <v>0</v>
      </c>
      <c r="AJ119" s="45">
        <v>0</v>
      </c>
      <c r="AK119" s="54">
        <v>0</v>
      </c>
      <c r="AL119" s="73">
        <v>0</v>
      </c>
      <c r="AM119" s="45">
        <v>0</v>
      </c>
      <c r="AN119" s="45">
        <v>0</v>
      </c>
      <c r="AO119" s="45">
        <v>0</v>
      </c>
      <c r="AP119" s="54">
        <v>0</v>
      </c>
      <c r="AQ119" s="73">
        <v>0</v>
      </c>
      <c r="AR119" s="53">
        <v>0</v>
      </c>
      <c r="AS119" s="45">
        <v>0</v>
      </c>
      <c r="AT119" s="45">
        <v>0</v>
      </c>
      <c r="AU119" s="54">
        <v>0</v>
      </c>
      <c r="AV119" s="73">
        <v>0</v>
      </c>
      <c r="AW119" s="45">
        <v>0</v>
      </c>
      <c r="AX119" s="45">
        <v>0</v>
      </c>
      <c r="AY119" s="45">
        <v>0</v>
      </c>
      <c r="AZ119" s="54">
        <v>0</v>
      </c>
      <c r="BA119" s="43">
        <v>0</v>
      </c>
      <c r="BB119" s="44">
        <v>0</v>
      </c>
      <c r="BC119" s="43">
        <v>0</v>
      </c>
      <c r="BD119" s="43">
        <v>0</v>
      </c>
      <c r="BE119" s="48">
        <v>0</v>
      </c>
      <c r="BF119" s="43">
        <v>0</v>
      </c>
      <c r="BG119" s="44">
        <v>0</v>
      </c>
      <c r="BH119" s="43">
        <v>0</v>
      </c>
      <c r="BI119" s="43">
        <v>0</v>
      </c>
      <c r="BJ119" s="48">
        <v>0</v>
      </c>
      <c r="BK119" s="100">
        <f>SUM(C119:BJ119)</f>
        <v>0</v>
      </c>
      <c r="BL119" s="109"/>
    </row>
    <row r="120" spans="1:63" ht="13.5" thickBot="1">
      <c r="A120" s="40"/>
      <c r="B120" s="86" t="s">
        <v>74</v>
      </c>
      <c r="C120" s="50">
        <f>SUM(C119)</f>
        <v>0</v>
      </c>
      <c r="D120" s="71">
        <f aca="true" t="shared" si="26" ref="D120:BK120">SUM(D119)</f>
        <v>0</v>
      </c>
      <c r="E120" s="71">
        <f t="shared" si="26"/>
        <v>0</v>
      </c>
      <c r="F120" s="71">
        <f t="shared" si="26"/>
        <v>0</v>
      </c>
      <c r="G120" s="69">
        <f t="shared" si="26"/>
        <v>0</v>
      </c>
      <c r="H120" s="50">
        <f t="shared" si="26"/>
        <v>0</v>
      </c>
      <c r="I120" s="71">
        <f t="shared" si="26"/>
        <v>0</v>
      </c>
      <c r="J120" s="71">
        <f t="shared" si="26"/>
        <v>0</v>
      </c>
      <c r="K120" s="71">
        <f t="shared" si="26"/>
        <v>0</v>
      </c>
      <c r="L120" s="69">
        <f t="shared" si="26"/>
        <v>0</v>
      </c>
      <c r="M120" s="50">
        <f t="shared" si="26"/>
        <v>0</v>
      </c>
      <c r="N120" s="71">
        <f t="shared" si="26"/>
        <v>0</v>
      </c>
      <c r="O120" s="71">
        <f t="shared" si="26"/>
        <v>0</v>
      </c>
      <c r="P120" s="71">
        <f t="shared" si="26"/>
        <v>0</v>
      </c>
      <c r="Q120" s="69">
        <f t="shared" si="26"/>
        <v>0</v>
      </c>
      <c r="R120" s="50">
        <f t="shared" si="26"/>
        <v>0</v>
      </c>
      <c r="S120" s="71">
        <f t="shared" si="26"/>
        <v>0</v>
      </c>
      <c r="T120" s="71">
        <f t="shared" si="26"/>
        <v>0</v>
      </c>
      <c r="U120" s="71">
        <f t="shared" si="26"/>
        <v>0</v>
      </c>
      <c r="V120" s="69">
        <f t="shared" si="26"/>
        <v>0</v>
      </c>
      <c r="W120" s="50">
        <f t="shared" si="26"/>
        <v>0</v>
      </c>
      <c r="X120" s="71">
        <f t="shared" si="26"/>
        <v>0</v>
      </c>
      <c r="Y120" s="71">
        <f t="shared" si="26"/>
        <v>0</v>
      </c>
      <c r="Z120" s="71">
        <f t="shared" si="26"/>
        <v>0</v>
      </c>
      <c r="AA120" s="69">
        <f t="shared" si="26"/>
        <v>0</v>
      </c>
      <c r="AB120" s="50">
        <f t="shared" si="26"/>
        <v>0</v>
      </c>
      <c r="AC120" s="71">
        <f t="shared" si="26"/>
        <v>0</v>
      </c>
      <c r="AD120" s="71">
        <f t="shared" si="26"/>
        <v>0</v>
      </c>
      <c r="AE120" s="71">
        <f t="shared" si="26"/>
        <v>0</v>
      </c>
      <c r="AF120" s="69">
        <f t="shared" si="26"/>
        <v>0</v>
      </c>
      <c r="AG120" s="50">
        <f t="shared" si="26"/>
        <v>0</v>
      </c>
      <c r="AH120" s="71">
        <f t="shared" si="26"/>
        <v>0</v>
      </c>
      <c r="AI120" s="71">
        <f t="shared" si="26"/>
        <v>0</v>
      </c>
      <c r="AJ120" s="71">
        <f t="shared" si="26"/>
        <v>0</v>
      </c>
      <c r="AK120" s="69">
        <f t="shared" si="26"/>
        <v>0</v>
      </c>
      <c r="AL120" s="50">
        <f t="shared" si="26"/>
        <v>0</v>
      </c>
      <c r="AM120" s="71">
        <f t="shared" si="26"/>
        <v>0</v>
      </c>
      <c r="AN120" s="71">
        <f t="shared" si="26"/>
        <v>0</v>
      </c>
      <c r="AO120" s="71">
        <f t="shared" si="26"/>
        <v>0</v>
      </c>
      <c r="AP120" s="69">
        <f t="shared" si="26"/>
        <v>0</v>
      </c>
      <c r="AQ120" s="50">
        <f t="shared" si="26"/>
        <v>0</v>
      </c>
      <c r="AR120" s="71">
        <f t="shared" si="26"/>
        <v>0</v>
      </c>
      <c r="AS120" s="71">
        <f t="shared" si="26"/>
        <v>0</v>
      </c>
      <c r="AT120" s="71">
        <f t="shared" si="26"/>
        <v>0</v>
      </c>
      <c r="AU120" s="69">
        <f t="shared" si="26"/>
        <v>0</v>
      </c>
      <c r="AV120" s="50">
        <f t="shared" si="26"/>
        <v>0</v>
      </c>
      <c r="AW120" s="71">
        <f t="shared" si="26"/>
        <v>0</v>
      </c>
      <c r="AX120" s="71">
        <f t="shared" si="26"/>
        <v>0</v>
      </c>
      <c r="AY120" s="71">
        <f t="shared" si="26"/>
        <v>0</v>
      </c>
      <c r="AZ120" s="69">
        <f t="shared" si="26"/>
        <v>0</v>
      </c>
      <c r="BA120" s="51">
        <f t="shared" si="26"/>
        <v>0</v>
      </c>
      <c r="BB120" s="71">
        <f t="shared" si="26"/>
        <v>0</v>
      </c>
      <c r="BC120" s="71">
        <f t="shared" si="26"/>
        <v>0</v>
      </c>
      <c r="BD120" s="71">
        <f t="shared" si="26"/>
        <v>0</v>
      </c>
      <c r="BE120" s="88">
        <f t="shared" si="26"/>
        <v>0</v>
      </c>
      <c r="BF120" s="50">
        <f t="shared" si="26"/>
        <v>0</v>
      </c>
      <c r="BG120" s="71">
        <f t="shared" si="26"/>
        <v>0</v>
      </c>
      <c r="BH120" s="71">
        <f t="shared" si="26"/>
        <v>0</v>
      </c>
      <c r="BI120" s="71">
        <f t="shared" si="26"/>
        <v>0</v>
      </c>
      <c r="BJ120" s="69">
        <f t="shared" si="26"/>
        <v>0</v>
      </c>
      <c r="BK120" s="101">
        <f t="shared" si="26"/>
        <v>0</v>
      </c>
    </row>
    <row r="121" spans="1:63" ht="6" customHeight="1">
      <c r="A121" s="4"/>
      <c r="B121" s="16"/>
      <c r="C121" s="27"/>
      <c r="D121" s="34"/>
      <c r="E121" s="27"/>
      <c r="F121" s="27"/>
      <c r="G121" s="27"/>
      <c r="H121" s="27"/>
      <c r="I121" s="27"/>
      <c r="J121" s="27"/>
      <c r="K121" s="27"/>
      <c r="L121" s="27"/>
      <c r="M121" s="27"/>
      <c r="N121" s="34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34"/>
      <c r="AS121" s="27"/>
      <c r="AT121" s="27"/>
      <c r="AU121" s="27"/>
      <c r="AV121" s="27"/>
      <c r="AW121" s="27"/>
      <c r="AX121" s="27"/>
      <c r="AY121" s="27"/>
      <c r="AZ121" s="27"/>
      <c r="BA121" s="27"/>
      <c r="BB121" s="34"/>
      <c r="BC121" s="27"/>
      <c r="BD121" s="27"/>
      <c r="BE121" s="27"/>
      <c r="BF121" s="27"/>
      <c r="BG121" s="34"/>
      <c r="BH121" s="27"/>
      <c r="BI121" s="27"/>
      <c r="BJ121" s="27"/>
      <c r="BK121" s="30"/>
    </row>
    <row r="122" spans="1:63" ht="12.75">
      <c r="A122" s="4"/>
      <c r="B122" s="4" t="s">
        <v>141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41" t="s">
        <v>92</v>
      </c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30"/>
    </row>
    <row r="123" spans="1:63" ht="12.75">
      <c r="A123" s="4"/>
      <c r="B123" s="4" t="s">
        <v>142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42" t="s">
        <v>93</v>
      </c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30"/>
    </row>
    <row r="124" spans="3:63" ht="12.75">
      <c r="C124" s="27"/>
      <c r="D124" s="27"/>
      <c r="E124" s="27"/>
      <c r="F124" s="27"/>
      <c r="G124" s="27"/>
      <c r="H124" s="27"/>
      <c r="I124" s="27"/>
      <c r="J124" s="27"/>
      <c r="K124" s="27"/>
      <c r="L124" s="42" t="s">
        <v>94</v>
      </c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30"/>
    </row>
    <row r="125" spans="2:63" ht="12.75">
      <c r="B125" s="4" t="s">
        <v>100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42" t="s">
        <v>95</v>
      </c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30"/>
    </row>
    <row r="126" spans="2:63" ht="12.75">
      <c r="B126" s="4" t="s">
        <v>101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42" t="s">
        <v>96</v>
      </c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30"/>
    </row>
    <row r="127" spans="2:63" ht="12.75">
      <c r="B127" s="4"/>
      <c r="C127" s="27"/>
      <c r="D127" s="27"/>
      <c r="E127" s="27"/>
      <c r="F127" s="27"/>
      <c r="G127" s="27"/>
      <c r="H127" s="27"/>
      <c r="I127" s="27"/>
      <c r="J127" s="27"/>
      <c r="K127" s="27"/>
      <c r="L127" s="42" t="s">
        <v>97</v>
      </c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30"/>
    </row>
  </sheetData>
  <sheetProtection/>
  <mergeCells count="49">
    <mergeCell ref="C115:BK115"/>
    <mergeCell ref="A1:A5"/>
    <mergeCell ref="C93:BK93"/>
    <mergeCell ref="C117:BK117"/>
    <mergeCell ref="C118:BK118"/>
    <mergeCell ref="C97:BK97"/>
    <mergeCell ref="C98:BK98"/>
    <mergeCell ref="C101:BK101"/>
    <mergeCell ref="C105:BK105"/>
    <mergeCell ref="C106:BK106"/>
    <mergeCell ref="C107:BK107"/>
    <mergeCell ref="C70:BK70"/>
    <mergeCell ref="C67:BK67"/>
    <mergeCell ref="C73:BK73"/>
    <mergeCell ref="C91:BK91"/>
    <mergeCell ref="C92:BK92"/>
    <mergeCell ref="C96:BK96"/>
    <mergeCell ref="C1:BK1"/>
    <mergeCell ref="BA3:BJ3"/>
    <mergeCell ref="BK2:BK5"/>
    <mergeCell ref="W3:AF3"/>
    <mergeCell ref="AG3:AP3"/>
    <mergeCell ref="C69:BK69"/>
    <mergeCell ref="M3:V3"/>
    <mergeCell ref="C11:BK11"/>
    <mergeCell ref="C15:BK15"/>
    <mergeCell ref="C50:BK50"/>
    <mergeCell ref="C53:BK53"/>
    <mergeCell ref="C56:BK56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7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0.00390625" style="0" bestFit="1" customWidth="1"/>
    <col min="5" max="6" width="18.57421875" style="0" bestFit="1" customWidth="1"/>
    <col min="7" max="7" width="10.28125" style="0" bestFit="1" customWidth="1"/>
    <col min="8" max="8" width="20.140625" style="0" bestFit="1" customWidth="1"/>
    <col min="9" max="9" width="16.00390625" style="0" bestFit="1" customWidth="1"/>
    <col min="10" max="10" width="17.140625" style="0" bestFit="1" customWidth="1"/>
    <col min="11" max="11" width="10.8515625" style="0" bestFit="1" customWidth="1"/>
    <col min="12" max="12" width="20.421875" style="0" bestFit="1" customWidth="1"/>
  </cols>
  <sheetData>
    <row r="2" spans="2:12" ht="12.75">
      <c r="B2" s="154" t="s">
        <v>176</v>
      </c>
      <c r="C2" s="155"/>
      <c r="D2" s="155"/>
      <c r="E2" s="155"/>
      <c r="F2" s="155"/>
      <c r="G2" s="155"/>
      <c r="H2" s="155"/>
      <c r="I2" s="155"/>
      <c r="J2" s="155"/>
      <c r="K2" s="155"/>
      <c r="L2" s="156"/>
    </row>
    <row r="3" spans="2:12" ht="12.75">
      <c r="B3" s="154" t="s">
        <v>98</v>
      </c>
      <c r="C3" s="155"/>
      <c r="D3" s="155"/>
      <c r="E3" s="155"/>
      <c r="F3" s="155"/>
      <c r="G3" s="155"/>
      <c r="H3" s="155"/>
      <c r="I3" s="155"/>
      <c r="J3" s="155"/>
      <c r="K3" s="155"/>
      <c r="L3" s="156"/>
    </row>
    <row r="4" spans="2:12" ht="30">
      <c r="B4" s="114" t="s">
        <v>66</v>
      </c>
      <c r="C4" s="15" t="s">
        <v>32</v>
      </c>
      <c r="D4" s="15" t="s">
        <v>78</v>
      </c>
      <c r="E4" s="15" t="s">
        <v>79</v>
      </c>
      <c r="F4" s="15" t="s">
        <v>7</v>
      </c>
      <c r="G4" s="15" t="s">
        <v>8</v>
      </c>
      <c r="H4" s="15" t="s">
        <v>21</v>
      </c>
      <c r="I4" s="15" t="s">
        <v>84</v>
      </c>
      <c r="J4" s="15" t="s">
        <v>85</v>
      </c>
      <c r="K4" s="15" t="s">
        <v>65</v>
      </c>
      <c r="L4" s="15" t="s">
        <v>86</v>
      </c>
    </row>
    <row r="5" spans="2:12" ht="12.75">
      <c r="B5" s="12">
        <v>1</v>
      </c>
      <c r="C5" s="13" t="s">
        <v>33</v>
      </c>
      <c r="D5" s="113">
        <v>0.0043574339999999994</v>
      </c>
      <c r="E5" s="107">
        <v>0.744263738</v>
      </c>
      <c r="F5" s="107">
        <v>2.770353723</v>
      </c>
      <c r="G5" s="107">
        <v>0.155045622</v>
      </c>
      <c r="H5" s="107">
        <v>0.007626350999999999</v>
      </c>
      <c r="I5" s="72"/>
      <c r="J5" s="89">
        <v>0</v>
      </c>
      <c r="K5" s="95">
        <f>SUM(D5:J5)</f>
        <v>3.6816468679999996</v>
      </c>
      <c r="L5" s="107">
        <v>0</v>
      </c>
    </row>
    <row r="6" spans="2:12" ht="12.75">
      <c r="B6" s="12">
        <v>2</v>
      </c>
      <c r="C6" s="14" t="s">
        <v>34</v>
      </c>
      <c r="D6" s="107">
        <v>155.741788431</v>
      </c>
      <c r="E6" s="107">
        <v>233.78889936899998</v>
      </c>
      <c r="F6" s="107">
        <v>780.60690475</v>
      </c>
      <c r="G6" s="107">
        <v>117.106239321</v>
      </c>
      <c r="H6" s="107">
        <v>5.622918639</v>
      </c>
      <c r="I6" s="72"/>
      <c r="J6" s="89">
        <v>0.02662758357419867</v>
      </c>
      <c r="K6" s="95">
        <f aca="true" t="shared" si="0" ref="K6:K41">SUM(D6:J6)</f>
        <v>1292.8933780935745</v>
      </c>
      <c r="L6" s="107">
        <v>0</v>
      </c>
    </row>
    <row r="7" spans="2:12" ht="12.75">
      <c r="B7" s="12">
        <v>3</v>
      </c>
      <c r="C7" s="13" t="s">
        <v>35</v>
      </c>
      <c r="D7" s="107">
        <v>0.37694294100000003</v>
      </c>
      <c r="E7" s="107">
        <v>0.043897176999999996</v>
      </c>
      <c r="F7" s="107">
        <v>3.7128963820000003</v>
      </c>
      <c r="G7" s="107">
        <v>0.140728434</v>
      </c>
      <c r="H7" s="107">
        <v>0.005025946</v>
      </c>
      <c r="I7" s="72"/>
      <c r="J7" s="89">
        <v>0</v>
      </c>
      <c r="K7" s="95">
        <f t="shared" si="0"/>
        <v>4.27949088</v>
      </c>
      <c r="L7" s="107">
        <v>0</v>
      </c>
    </row>
    <row r="8" spans="2:12" ht="12.75">
      <c r="B8" s="12">
        <v>4</v>
      </c>
      <c r="C8" s="14" t="s">
        <v>36</v>
      </c>
      <c r="D8" s="107">
        <v>17.906826308000003</v>
      </c>
      <c r="E8" s="107">
        <v>98.893443608</v>
      </c>
      <c r="F8" s="107">
        <v>208.220960912</v>
      </c>
      <c r="G8" s="107">
        <v>35.635020655</v>
      </c>
      <c r="H8" s="107">
        <v>0.670210231</v>
      </c>
      <c r="I8" s="72"/>
      <c r="J8" s="89">
        <v>0</v>
      </c>
      <c r="K8" s="95">
        <f t="shared" si="0"/>
        <v>361.326461714</v>
      </c>
      <c r="L8" s="107">
        <v>0</v>
      </c>
    </row>
    <row r="9" spans="2:12" ht="12.75">
      <c r="B9" s="12">
        <v>5</v>
      </c>
      <c r="C9" s="14" t="s">
        <v>37</v>
      </c>
      <c r="D9" s="107">
        <v>11.515653294</v>
      </c>
      <c r="E9" s="107">
        <v>60.53965479800001</v>
      </c>
      <c r="F9" s="107">
        <v>292.926013081</v>
      </c>
      <c r="G9" s="107">
        <v>48.475340900999996</v>
      </c>
      <c r="H9" s="107">
        <v>0.960069005</v>
      </c>
      <c r="I9" s="72"/>
      <c r="J9" s="89">
        <v>0.001012211346179497</v>
      </c>
      <c r="K9" s="95">
        <f t="shared" si="0"/>
        <v>414.41774329034615</v>
      </c>
      <c r="L9" s="107">
        <v>0</v>
      </c>
    </row>
    <row r="10" spans="2:12" ht="12.75">
      <c r="B10" s="12">
        <v>6</v>
      </c>
      <c r="C10" s="14" t="s">
        <v>38</v>
      </c>
      <c r="D10" s="107">
        <v>3.780971626</v>
      </c>
      <c r="E10" s="107">
        <v>58.25951797</v>
      </c>
      <c r="F10" s="107">
        <v>160.97611813700001</v>
      </c>
      <c r="G10" s="107">
        <v>39.625625591</v>
      </c>
      <c r="H10" s="107">
        <v>1.362673497</v>
      </c>
      <c r="I10" s="72"/>
      <c r="J10" s="89">
        <v>0.000925026736088646</v>
      </c>
      <c r="K10" s="95">
        <f t="shared" si="0"/>
        <v>264.0058318477361</v>
      </c>
      <c r="L10" s="107">
        <v>0</v>
      </c>
    </row>
    <row r="11" spans="2:12" ht="12.75">
      <c r="B11" s="12">
        <v>7</v>
      </c>
      <c r="C11" s="14" t="s">
        <v>39</v>
      </c>
      <c r="D11" s="107">
        <v>6.942072479999999</v>
      </c>
      <c r="E11" s="107">
        <v>91.62863641700001</v>
      </c>
      <c r="F11" s="107">
        <v>201.52543225500003</v>
      </c>
      <c r="G11" s="107">
        <v>29.294979537</v>
      </c>
      <c r="H11" s="107">
        <v>2.346970733</v>
      </c>
      <c r="I11" s="72"/>
      <c r="J11" s="89">
        <v>1.3838826998547812E-06</v>
      </c>
      <c r="K11" s="95">
        <f t="shared" si="0"/>
        <v>331.73809280588273</v>
      </c>
      <c r="L11" s="107">
        <v>0</v>
      </c>
    </row>
    <row r="12" spans="2:12" ht="12.75">
      <c r="B12" s="12">
        <v>8</v>
      </c>
      <c r="C12" s="13" t="s">
        <v>40</v>
      </c>
      <c r="D12" s="107">
        <v>0.007769150999999999</v>
      </c>
      <c r="E12" s="107">
        <v>1.709451123</v>
      </c>
      <c r="F12" s="107">
        <v>9.061563551999999</v>
      </c>
      <c r="G12" s="107">
        <v>0.845344994</v>
      </c>
      <c r="H12" s="107">
        <v>0.0039527040000000005</v>
      </c>
      <c r="I12" s="72"/>
      <c r="J12" s="89">
        <v>0</v>
      </c>
      <c r="K12" s="95">
        <f t="shared" si="0"/>
        <v>11.628081523999999</v>
      </c>
      <c r="L12" s="107">
        <v>0</v>
      </c>
    </row>
    <row r="13" spans="2:12" ht="12.75">
      <c r="B13" s="12">
        <v>9</v>
      </c>
      <c r="C13" s="13" t="s">
        <v>41</v>
      </c>
      <c r="D13" s="107">
        <v>0.366464824</v>
      </c>
      <c r="E13" s="107">
        <v>1.071351101</v>
      </c>
      <c r="F13" s="107">
        <v>6.612578740000001</v>
      </c>
      <c r="G13" s="107">
        <v>0.505383596</v>
      </c>
      <c r="H13" s="107">
        <v>0.012326496000000001</v>
      </c>
      <c r="I13" s="72"/>
      <c r="J13" s="89">
        <v>0</v>
      </c>
      <c r="K13" s="95">
        <f t="shared" si="0"/>
        <v>8.568104757</v>
      </c>
      <c r="L13" s="107">
        <v>0</v>
      </c>
    </row>
    <row r="14" spans="2:12" ht="12.75">
      <c r="B14" s="12">
        <v>10</v>
      </c>
      <c r="C14" s="14" t="s">
        <v>42</v>
      </c>
      <c r="D14" s="107">
        <v>38.07647249</v>
      </c>
      <c r="E14" s="107">
        <v>172.44706727</v>
      </c>
      <c r="F14" s="107">
        <v>364.20008620799996</v>
      </c>
      <c r="G14" s="107">
        <v>96.418839388</v>
      </c>
      <c r="H14" s="107">
        <v>1.8442566079999998</v>
      </c>
      <c r="I14" s="72"/>
      <c r="J14" s="89">
        <v>0.0025132298317005588</v>
      </c>
      <c r="K14" s="95">
        <f t="shared" si="0"/>
        <v>672.9892351938317</v>
      </c>
      <c r="L14" s="107">
        <v>0</v>
      </c>
    </row>
    <row r="15" spans="2:12" ht="12.75">
      <c r="B15" s="12">
        <v>11</v>
      </c>
      <c r="C15" s="14" t="s">
        <v>43</v>
      </c>
      <c r="D15" s="107">
        <v>565.686786385</v>
      </c>
      <c r="E15" s="107">
        <v>977.340314498</v>
      </c>
      <c r="F15" s="107">
        <v>3082.89651213</v>
      </c>
      <c r="G15" s="107">
        <v>674.605003325</v>
      </c>
      <c r="H15" s="107">
        <v>18.69856559</v>
      </c>
      <c r="I15" s="72"/>
      <c r="J15" s="89">
        <v>1.1819287435144017</v>
      </c>
      <c r="K15" s="95">
        <f t="shared" si="0"/>
        <v>5320.409110671514</v>
      </c>
      <c r="L15" s="107">
        <v>0</v>
      </c>
    </row>
    <row r="16" spans="2:12" ht="12.75">
      <c r="B16" s="12">
        <v>12</v>
      </c>
      <c r="C16" s="14" t="s">
        <v>44</v>
      </c>
      <c r="D16" s="107">
        <v>593.625315475</v>
      </c>
      <c r="E16" s="107">
        <v>1987.756953861</v>
      </c>
      <c r="F16" s="107">
        <v>912.587943547</v>
      </c>
      <c r="G16" s="107">
        <v>146.790860248</v>
      </c>
      <c r="H16" s="107">
        <v>8.425243698000001</v>
      </c>
      <c r="I16" s="72"/>
      <c r="J16" s="89">
        <v>0.004674755760109451</v>
      </c>
      <c r="K16" s="95">
        <f t="shared" si="0"/>
        <v>3649.1909915847605</v>
      </c>
      <c r="L16" s="107">
        <v>0</v>
      </c>
    </row>
    <row r="17" spans="2:12" ht="12.75">
      <c r="B17" s="12">
        <v>13</v>
      </c>
      <c r="C17" s="14" t="s">
        <v>45</v>
      </c>
      <c r="D17" s="107">
        <v>2.011135502</v>
      </c>
      <c r="E17" s="107">
        <v>4.686121664</v>
      </c>
      <c r="F17" s="107">
        <v>45.145071181000006</v>
      </c>
      <c r="G17" s="107">
        <v>6.601572475999999</v>
      </c>
      <c r="H17" s="107">
        <v>0.158643675</v>
      </c>
      <c r="I17" s="72"/>
      <c r="J17" s="89">
        <v>0</v>
      </c>
      <c r="K17" s="95">
        <f t="shared" si="0"/>
        <v>58.60254449800001</v>
      </c>
      <c r="L17" s="107">
        <v>0</v>
      </c>
    </row>
    <row r="18" spans="2:12" ht="12.75">
      <c r="B18" s="12">
        <v>14</v>
      </c>
      <c r="C18" s="14" t="s">
        <v>46</v>
      </c>
      <c r="D18" s="107">
        <v>5.041591856</v>
      </c>
      <c r="E18" s="107">
        <v>3.354197944</v>
      </c>
      <c r="F18" s="107">
        <v>24.9098803</v>
      </c>
      <c r="G18" s="107">
        <v>1.044173657</v>
      </c>
      <c r="H18" s="107">
        <v>0.29471999</v>
      </c>
      <c r="I18" s="72"/>
      <c r="J18" s="89">
        <v>2.9654629282602456E-07</v>
      </c>
      <c r="K18" s="95">
        <f t="shared" si="0"/>
        <v>34.64456404354629</v>
      </c>
      <c r="L18" s="107">
        <v>0</v>
      </c>
    </row>
    <row r="19" spans="2:12" ht="12.75">
      <c r="B19" s="12">
        <v>15</v>
      </c>
      <c r="C19" s="14" t="s">
        <v>47</v>
      </c>
      <c r="D19" s="107">
        <v>14.849937894</v>
      </c>
      <c r="E19" s="107">
        <v>58.018102924999994</v>
      </c>
      <c r="F19" s="107">
        <v>349.585154332</v>
      </c>
      <c r="G19" s="107">
        <v>108.25126896900001</v>
      </c>
      <c r="H19" s="107">
        <v>2.722198815</v>
      </c>
      <c r="I19" s="72"/>
      <c r="J19" s="89">
        <v>0.0567252530182832</v>
      </c>
      <c r="K19" s="95">
        <f t="shared" si="0"/>
        <v>533.4833881880182</v>
      </c>
      <c r="L19" s="107">
        <v>0</v>
      </c>
    </row>
    <row r="20" spans="2:12" ht="12.75">
      <c r="B20" s="12">
        <v>16</v>
      </c>
      <c r="C20" s="14" t="s">
        <v>48</v>
      </c>
      <c r="D20" s="107">
        <v>1246.955257275</v>
      </c>
      <c r="E20" s="107">
        <v>2269.530412891621</v>
      </c>
      <c r="F20" s="107">
        <v>2481.9212762390002</v>
      </c>
      <c r="G20" s="107">
        <v>388.028078297</v>
      </c>
      <c r="H20" s="107">
        <v>28.502201764</v>
      </c>
      <c r="I20" s="72"/>
      <c r="J20" s="89">
        <v>0.7806563365867523</v>
      </c>
      <c r="K20" s="95">
        <f t="shared" si="0"/>
        <v>6415.717882803208</v>
      </c>
      <c r="L20" s="107">
        <v>0</v>
      </c>
    </row>
    <row r="21" spans="2:12" ht="12.75">
      <c r="B21" s="12">
        <v>17</v>
      </c>
      <c r="C21" s="14" t="s">
        <v>49</v>
      </c>
      <c r="D21" s="107">
        <v>39.076481743</v>
      </c>
      <c r="E21" s="107">
        <v>166.53900954600002</v>
      </c>
      <c r="F21" s="107">
        <v>558.979966947</v>
      </c>
      <c r="G21" s="107">
        <v>106.924001017</v>
      </c>
      <c r="H21" s="107">
        <v>4.493393609</v>
      </c>
      <c r="I21" s="72"/>
      <c r="J21" s="89">
        <v>0.06627048509176729</v>
      </c>
      <c r="K21" s="95">
        <f t="shared" si="0"/>
        <v>876.0791233470918</v>
      </c>
      <c r="L21" s="107">
        <v>0</v>
      </c>
    </row>
    <row r="22" spans="2:12" ht="12.75">
      <c r="B22" s="12">
        <v>18</v>
      </c>
      <c r="C22" s="13" t="s">
        <v>50</v>
      </c>
      <c r="D22" s="107">
        <v>6.7332E-05</v>
      </c>
      <c r="E22" s="107">
        <v>0.068589321</v>
      </c>
      <c r="F22" s="107">
        <v>0.225955649</v>
      </c>
      <c r="G22" s="107">
        <v>0.03629081</v>
      </c>
      <c r="H22" s="107">
        <v>0</v>
      </c>
      <c r="I22" s="72"/>
      <c r="J22" s="89">
        <v>0</v>
      </c>
      <c r="K22" s="95">
        <f t="shared" si="0"/>
        <v>0.330903112</v>
      </c>
      <c r="L22" s="107">
        <v>0</v>
      </c>
    </row>
    <row r="23" spans="2:12" ht="12.75">
      <c r="B23" s="12">
        <v>19</v>
      </c>
      <c r="C23" s="14" t="s">
        <v>51</v>
      </c>
      <c r="D23" s="107">
        <v>67.3346478</v>
      </c>
      <c r="E23" s="107">
        <v>137.10167891</v>
      </c>
      <c r="F23" s="107">
        <v>611.370914554</v>
      </c>
      <c r="G23" s="107">
        <v>107.33792186699999</v>
      </c>
      <c r="H23" s="107">
        <v>3.5410078130000002</v>
      </c>
      <c r="I23" s="72"/>
      <c r="J23" s="89">
        <v>0.04595874446217728</v>
      </c>
      <c r="K23" s="95">
        <f t="shared" si="0"/>
        <v>926.7321296884621</v>
      </c>
      <c r="L23" s="107">
        <v>0</v>
      </c>
    </row>
    <row r="24" spans="2:12" ht="12.75">
      <c r="B24" s="12">
        <v>20</v>
      </c>
      <c r="C24" s="14" t="s">
        <v>52</v>
      </c>
      <c r="D24" s="107">
        <v>14135.938766211282</v>
      </c>
      <c r="E24" s="107">
        <v>13672.399263832</v>
      </c>
      <c r="F24" s="107">
        <v>11683.452661451</v>
      </c>
      <c r="G24" s="107">
        <v>2855.9381657619997</v>
      </c>
      <c r="H24" s="107">
        <v>313.848005628</v>
      </c>
      <c r="I24" s="72"/>
      <c r="J24" s="89">
        <v>47.40220608002626</v>
      </c>
      <c r="K24" s="95">
        <f t="shared" si="0"/>
        <v>42708.97906896431</v>
      </c>
      <c r="L24" s="107">
        <v>0</v>
      </c>
    </row>
    <row r="25" spans="2:12" ht="12.75">
      <c r="B25" s="12">
        <v>21</v>
      </c>
      <c r="C25" s="13" t="s">
        <v>53</v>
      </c>
      <c r="D25" s="107">
        <v>0.223184658</v>
      </c>
      <c r="E25" s="107">
        <v>0.340941087</v>
      </c>
      <c r="F25" s="107">
        <v>3.741295772</v>
      </c>
      <c r="G25" s="107">
        <v>0.46651319199999997</v>
      </c>
      <c r="H25" s="107">
        <v>0.052683839</v>
      </c>
      <c r="I25" s="72"/>
      <c r="J25" s="89">
        <v>0</v>
      </c>
      <c r="K25" s="95">
        <f t="shared" si="0"/>
        <v>4.824618548</v>
      </c>
      <c r="L25" s="107">
        <v>0</v>
      </c>
    </row>
    <row r="26" spans="2:12" ht="12.75">
      <c r="B26" s="12">
        <v>22</v>
      </c>
      <c r="C26" s="14" t="s">
        <v>54</v>
      </c>
      <c r="D26" s="107">
        <v>0.27224284</v>
      </c>
      <c r="E26" s="107">
        <v>6.747443198999999</v>
      </c>
      <c r="F26" s="107">
        <v>10.200734356</v>
      </c>
      <c r="G26" s="107">
        <v>0.465631669</v>
      </c>
      <c r="H26" s="107">
        <v>0.139204706</v>
      </c>
      <c r="I26" s="72"/>
      <c r="J26" s="89">
        <v>0</v>
      </c>
      <c r="K26" s="95">
        <f t="shared" si="0"/>
        <v>17.82525677</v>
      </c>
      <c r="L26" s="107">
        <v>0</v>
      </c>
    </row>
    <row r="27" spans="2:12" ht="12.75">
      <c r="B27" s="12">
        <v>23</v>
      </c>
      <c r="C27" s="13" t="s">
        <v>55</v>
      </c>
      <c r="D27" s="107">
        <v>0</v>
      </c>
      <c r="E27" s="107">
        <v>0.297708713</v>
      </c>
      <c r="F27" s="107">
        <v>1.677582261</v>
      </c>
      <c r="G27" s="107">
        <v>0.147772012</v>
      </c>
      <c r="H27" s="107">
        <v>0.009329709</v>
      </c>
      <c r="I27" s="72"/>
      <c r="J27" s="89">
        <v>0</v>
      </c>
      <c r="K27" s="95">
        <f t="shared" si="0"/>
        <v>2.132392695</v>
      </c>
      <c r="L27" s="107">
        <v>0</v>
      </c>
    </row>
    <row r="28" spans="2:12" ht="12.75">
      <c r="B28" s="12">
        <v>24</v>
      </c>
      <c r="C28" s="13" t="s">
        <v>56</v>
      </c>
      <c r="D28" s="107">
        <v>0.045713163</v>
      </c>
      <c r="E28" s="107">
        <v>0.318959112</v>
      </c>
      <c r="F28" s="107">
        <v>5.140603516</v>
      </c>
      <c r="G28" s="107">
        <v>0.107123795</v>
      </c>
      <c r="H28" s="107">
        <v>0.034617991</v>
      </c>
      <c r="I28" s="72"/>
      <c r="J28" s="89">
        <v>0.00039737203238687286</v>
      </c>
      <c r="K28" s="95">
        <f t="shared" si="0"/>
        <v>5.647414949032386</v>
      </c>
      <c r="L28" s="107">
        <v>0</v>
      </c>
    </row>
    <row r="29" spans="2:12" ht="12.75">
      <c r="B29" s="12">
        <v>25</v>
      </c>
      <c r="C29" s="14" t="s">
        <v>103</v>
      </c>
      <c r="D29" s="107">
        <v>3845.8862434629996</v>
      </c>
      <c r="E29" s="107">
        <v>3368.862788982</v>
      </c>
      <c r="F29" s="107">
        <v>3124.885855917</v>
      </c>
      <c r="G29" s="107">
        <v>463.83643504799994</v>
      </c>
      <c r="H29" s="107">
        <v>51.216010684</v>
      </c>
      <c r="I29" s="72"/>
      <c r="J29" s="89">
        <v>0.22505649413175496</v>
      </c>
      <c r="K29" s="95">
        <f t="shared" si="0"/>
        <v>10854.912390588132</v>
      </c>
      <c r="L29" s="107">
        <v>0</v>
      </c>
    </row>
    <row r="30" spans="2:12" ht="12.75">
      <c r="B30" s="12">
        <v>26</v>
      </c>
      <c r="C30" s="14" t="s">
        <v>104</v>
      </c>
      <c r="D30" s="107">
        <v>31.90261147</v>
      </c>
      <c r="E30" s="107">
        <v>57.384343077</v>
      </c>
      <c r="F30" s="107">
        <v>268.86289446399996</v>
      </c>
      <c r="G30" s="107">
        <v>73.101059275</v>
      </c>
      <c r="H30" s="107">
        <v>1.928112416</v>
      </c>
      <c r="I30" s="72"/>
      <c r="J30" s="89">
        <v>0.0010032161086304411</v>
      </c>
      <c r="K30" s="95">
        <f t="shared" si="0"/>
        <v>433.1800239181086</v>
      </c>
      <c r="L30" s="107">
        <v>0</v>
      </c>
    </row>
    <row r="31" spans="2:12" ht="12.75">
      <c r="B31" s="12">
        <v>27</v>
      </c>
      <c r="C31" s="14" t="s">
        <v>15</v>
      </c>
      <c r="D31" s="107">
        <v>486.273252833</v>
      </c>
      <c r="E31" s="107">
        <v>1066.7733170840002</v>
      </c>
      <c r="F31" s="107">
        <v>1955.4243417240002</v>
      </c>
      <c r="G31" s="107">
        <v>339.27776572</v>
      </c>
      <c r="H31" s="107">
        <v>18.23484066</v>
      </c>
      <c r="I31" s="72"/>
      <c r="J31" s="89">
        <v>0</v>
      </c>
      <c r="K31" s="95">
        <f t="shared" si="0"/>
        <v>3865.9835180210002</v>
      </c>
      <c r="L31" s="107">
        <v>0</v>
      </c>
    </row>
    <row r="32" spans="2:12" ht="12.75">
      <c r="B32" s="12">
        <v>28</v>
      </c>
      <c r="C32" s="14" t="s">
        <v>105</v>
      </c>
      <c r="D32" s="107">
        <v>0.462719167</v>
      </c>
      <c r="E32" s="107">
        <v>4.407995379</v>
      </c>
      <c r="F32" s="107">
        <v>20.812827448</v>
      </c>
      <c r="G32" s="107">
        <v>1.602393061</v>
      </c>
      <c r="H32" s="107">
        <v>1.085521792</v>
      </c>
      <c r="I32" s="72"/>
      <c r="J32" s="89">
        <v>0</v>
      </c>
      <c r="K32" s="95">
        <f t="shared" si="0"/>
        <v>28.371456847000005</v>
      </c>
      <c r="L32" s="107">
        <v>0</v>
      </c>
    </row>
    <row r="33" spans="2:12" ht="12.75">
      <c r="B33" s="12">
        <v>29</v>
      </c>
      <c r="C33" s="14" t="s">
        <v>57</v>
      </c>
      <c r="D33" s="107">
        <v>26.630302373</v>
      </c>
      <c r="E33" s="107">
        <v>274.676480167</v>
      </c>
      <c r="F33" s="107">
        <v>626.359948239</v>
      </c>
      <c r="G33" s="107">
        <v>69.890529389</v>
      </c>
      <c r="H33" s="107">
        <v>3.9543231189999997</v>
      </c>
      <c r="I33" s="72"/>
      <c r="J33" s="89">
        <v>0.0011043383944841156</v>
      </c>
      <c r="K33" s="95">
        <f t="shared" si="0"/>
        <v>1001.5126876253946</v>
      </c>
      <c r="L33" s="107">
        <v>0</v>
      </c>
    </row>
    <row r="34" spans="2:12" ht="12.75">
      <c r="B34" s="12">
        <v>30</v>
      </c>
      <c r="C34" s="14" t="s">
        <v>58</v>
      </c>
      <c r="D34" s="107">
        <v>36.911465983999996</v>
      </c>
      <c r="E34" s="107">
        <v>548.168443061</v>
      </c>
      <c r="F34" s="107">
        <v>867.3380207050001</v>
      </c>
      <c r="G34" s="107">
        <v>119.476364811</v>
      </c>
      <c r="H34" s="107">
        <v>2.9922328609999997</v>
      </c>
      <c r="I34" s="72"/>
      <c r="J34" s="89">
        <v>0.11028329278042019</v>
      </c>
      <c r="K34" s="95">
        <f t="shared" si="0"/>
        <v>1574.9968107147804</v>
      </c>
      <c r="L34" s="107">
        <v>0</v>
      </c>
    </row>
    <row r="35" spans="2:12" ht="12.75">
      <c r="B35" s="12">
        <v>31</v>
      </c>
      <c r="C35" s="13" t="s">
        <v>59</v>
      </c>
      <c r="D35" s="107">
        <v>0.085693767</v>
      </c>
      <c r="E35" s="107">
        <v>1.635951087</v>
      </c>
      <c r="F35" s="107">
        <v>26.811864392</v>
      </c>
      <c r="G35" s="107">
        <v>3.171636579</v>
      </c>
      <c r="H35" s="107">
        <v>0.019978565</v>
      </c>
      <c r="I35" s="72"/>
      <c r="J35" s="89">
        <v>0</v>
      </c>
      <c r="K35" s="95">
        <f t="shared" si="0"/>
        <v>31.72512439</v>
      </c>
      <c r="L35" s="107">
        <v>0</v>
      </c>
    </row>
    <row r="36" spans="2:12" ht="12.75">
      <c r="B36" s="12">
        <v>32</v>
      </c>
      <c r="C36" s="14" t="s">
        <v>60</v>
      </c>
      <c r="D36" s="107">
        <v>621.496356745</v>
      </c>
      <c r="E36" s="107">
        <v>1028.872948542</v>
      </c>
      <c r="F36" s="107">
        <v>1578.769569527</v>
      </c>
      <c r="G36" s="107">
        <v>423.283685597</v>
      </c>
      <c r="H36" s="107">
        <v>21.024418988</v>
      </c>
      <c r="I36" s="72"/>
      <c r="J36" s="89">
        <v>0.08707656839149829</v>
      </c>
      <c r="K36" s="95">
        <f t="shared" si="0"/>
        <v>3673.5340559673914</v>
      </c>
      <c r="L36" s="107">
        <v>0</v>
      </c>
    </row>
    <row r="37" spans="2:12" ht="12.75">
      <c r="B37" s="12">
        <v>33</v>
      </c>
      <c r="C37" s="14" t="s">
        <v>99</v>
      </c>
      <c r="D37" s="107">
        <v>0.9532519890000001</v>
      </c>
      <c r="E37" s="107">
        <v>8.64652403</v>
      </c>
      <c r="F37" s="107">
        <v>48.921079261</v>
      </c>
      <c r="G37" s="108">
        <v>12.759535839</v>
      </c>
      <c r="H37" s="108">
        <v>0.33438654700000003</v>
      </c>
      <c r="I37" s="72"/>
      <c r="J37" s="89">
        <v>0.0021059729228861514</v>
      </c>
      <c r="K37" s="95">
        <f t="shared" si="0"/>
        <v>71.61688363892289</v>
      </c>
      <c r="L37" s="107">
        <v>0</v>
      </c>
    </row>
    <row r="38" spans="2:12" ht="12.75">
      <c r="B38" s="12">
        <v>34</v>
      </c>
      <c r="C38" s="14" t="s">
        <v>61</v>
      </c>
      <c r="D38" s="107">
        <v>0.054466246999999995</v>
      </c>
      <c r="E38" s="107">
        <v>0.236800923</v>
      </c>
      <c r="F38" s="107">
        <v>3.5200345829999997</v>
      </c>
      <c r="G38" s="107">
        <v>0.19499613500000001</v>
      </c>
      <c r="H38" s="107">
        <v>0.009590525</v>
      </c>
      <c r="I38" s="72"/>
      <c r="J38" s="89">
        <v>0</v>
      </c>
      <c r="K38" s="95">
        <f t="shared" si="0"/>
        <v>4.015888413</v>
      </c>
      <c r="L38" s="107">
        <v>0</v>
      </c>
    </row>
    <row r="39" spans="2:12" ht="12.75">
      <c r="B39" s="12">
        <v>35</v>
      </c>
      <c r="C39" s="14" t="s">
        <v>62</v>
      </c>
      <c r="D39" s="107">
        <v>615.956221354</v>
      </c>
      <c r="E39" s="107">
        <v>705.2492019059999</v>
      </c>
      <c r="F39" s="107">
        <v>1742.77671627</v>
      </c>
      <c r="G39" s="107">
        <v>351.921628349</v>
      </c>
      <c r="H39" s="107">
        <v>7.844544301999999</v>
      </c>
      <c r="I39" s="72"/>
      <c r="J39" s="89">
        <v>0.03297634315731103</v>
      </c>
      <c r="K39" s="95">
        <f t="shared" si="0"/>
        <v>3423.781288524157</v>
      </c>
      <c r="L39" s="107">
        <v>0</v>
      </c>
    </row>
    <row r="40" spans="2:12" ht="12.75">
      <c r="B40" s="12">
        <v>36</v>
      </c>
      <c r="C40" s="14" t="s">
        <v>63</v>
      </c>
      <c r="D40" s="107">
        <v>2.544378678</v>
      </c>
      <c r="E40" s="107">
        <v>82.590063466</v>
      </c>
      <c r="F40" s="107">
        <v>214.84022374999998</v>
      </c>
      <c r="G40" s="107">
        <v>32.260491406</v>
      </c>
      <c r="H40" s="107">
        <v>0.5692090719999999</v>
      </c>
      <c r="I40" s="72"/>
      <c r="J40" s="89">
        <v>0.005021714922715901</v>
      </c>
      <c r="K40" s="95">
        <f t="shared" si="0"/>
        <v>332.80938808692264</v>
      </c>
      <c r="L40" s="107">
        <v>0</v>
      </c>
    </row>
    <row r="41" spans="2:12" ht="12.75">
      <c r="B41" s="12">
        <v>37</v>
      </c>
      <c r="C41" s="14" t="s">
        <v>64</v>
      </c>
      <c r="D41" s="107">
        <v>1618.499469268</v>
      </c>
      <c r="E41" s="107">
        <v>1513.1179712379999</v>
      </c>
      <c r="F41" s="107">
        <v>1927.3294718369998</v>
      </c>
      <c r="G41" s="107">
        <v>423.552830891</v>
      </c>
      <c r="H41" s="107">
        <v>22.738019518</v>
      </c>
      <c r="I41" s="72"/>
      <c r="J41" s="89">
        <v>0.045353295780990815</v>
      </c>
      <c r="K41" s="95">
        <f t="shared" si="0"/>
        <v>5505.283116047781</v>
      </c>
      <c r="L41" s="107">
        <v>0</v>
      </c>
    </row>
    <row r="42" spans="2:12" ht="15">
      <c r="B42" s="15" t="s">
        <v>11</v>
      </c>
      <c r="C42" s="90"/>
      <c r="D42" s="111">
        <f>SUM(D5:D41)</f>
        <v>24193.436880451285</v>
      </c>
      <c r="E42" s="111">
        <f>SUM(E5:E41)</f>
        <v>28664.248709016618</v>
      </c>
      <c r="F42" s="111">
        <f aca="true" t="shared" si="1" ref="F42:L42">SUM(F5:F41)</f>
        <v>34209.101308092</v>
      </c>
      <c r="G42" s="111">
        <f t="shared" si="1"/>
        <v>7079.276277234999</v>
      </c>
      <c r="H42" s="111">
        <f t="shared" si="1"/>
        <v>525.7070360859999</v>
      </c>
      <c r="I42" s="111">
        <f t="shared" si="1"/>
        <v>0</v>
      </c>
      <c r="J42" s="111">
        <f t="shared" si="1"/>
        <v>50.07987873899999</v>
      </c>
      <c r="K42" s="111">
        <f t="shared" si="1"/>
        <v>94721.85008961993</v>
      </c>
      <c r="L42" s="111">
        <f t="shared" si="1"/>
        <v>0</v>
      </c>
    </row>
    <row r="43" spans="2:6" ht="12.75">
      <c r="B43" t="s">
        <v>80</v>
      </c>
      <c r="E43" s="2"/>
      <c r="F43" s="103"/>
    </row>
    <row r="44" spans="4:12" ht="12.75">
      <c r="D44" s="112"/>
      <c r="E44" s="112"/>
      <c r="F44" s="112"/>
      <c r="G44" s="112"/>
      <c r="H44" s="112"/>
      <c r="I44" s="112"/>
      <c r="J44" s="112"/>
      <c r="K44" s="112"/>
      <c r="L44" s="112"/>
    </row>
    <row r="45" spans="4:11" ht="12.75">
      <c r="D45" s="112"/>
      <c r="E45" s="112"/>
      <c r="F45" s="112"/>
      <c r="G45" s="112"/>
      <c r="H45" s="112"/>
      <c r="I45" s="112"/>
      <c r="J45" s="112"/>
      <c r="K45" s="112"/>
    </row>
    <row r="46" spans="4:12" ht="12.75">
      <c r="D46" s="110"/>
      <c r="E46" s="110"/>
      <c r="F46" s="110"/>
      <c r="G46" s="110"/>
      <c r="H46" s="110"/>
      <c r="I46" s="110"/>
      <c r="J46" s="110"/>
      <c r="K46" s="110"/>
      <c r="L46" s="110"/>
    </row>
    <row r="47" spans="4:11" ht="12.75">
      <c r="D47" s="110"/>
      <c r="E47" s="110"/>
      <c r="F47" s="110"/>
      <c r="G47" s="110"/>
      <c r="H47" s="110"/>
      <c r="J47" s="110"/>
      <c r="K47" s="110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ar_balaji</cp:lastModifiedBy>
  <cp:lastPrinted>2014-03-24T10:58:12Z</cp:lastPrinted>
  <dcterms:created xsi:type="dcterms:W3CDTF">2014-01-06T04:43:23Z</dcterms:created>
  <dcterms:modified xsi:type="dcterms:W3CDTF">2018-08-08T11:37:36Z</dcterms:modified>
  <cp:category/>
  <cp:version/>
  <cp:contentType/>
  <cp:contentStatus/>
</cp:coreProperties>
</file>