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<sst xmlns="http://schemas.openxmlformats.org/spreadsheetml/2006/main" count="215" uniqueCount="181">
  <si>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</si>
  <si>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</si>
  <si>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</si>
  <si>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</si>
  <si>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</si>
  <si>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</si>
  <si>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</si>
  <si>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</si>
  <si>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</si>
  <si>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</si>
  <si>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</si>
  <si>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</si>
  <si>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</si>
  <si>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</si>
  <si>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</si>
  <si>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</si>
  <si>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</si>
  <si>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</si>
  <si>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</si>
  <si>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</si>
  <si>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</si>
  <si>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</si>
  <si>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</si>
  <si>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</si>
  <si>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</si>
  <si>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</si>
  <si>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</si>
  <si>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</si>
  <si>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</si>
  <si>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</si>
  <si>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</si>
  <si>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</si>
  <si>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</si>
  <si>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</si>
  <si>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</si>
  <si>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</si>
  <si>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</si>
  <si>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</si>
  <si>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</si>
  <si>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</si>
  <si>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</si>
  <si>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</si>
  <si>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</si>
  <si>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</si>
  <si>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</si>
  <si>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</si>
  <si>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</si>
  <si>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</si>
  <si>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</si>
  <si>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</si>
  <si>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</si>
  <si>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</si>
  <si>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</si>
  <si>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</si>
  <si>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</si>
  <si>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</si>
  <si>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</si>
  <si>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</si>
  <si>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</si>
  <si>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</si>
  <si>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</si>
  <si>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</si>
  <si>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</si>
  <si>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</si>
  <si>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</si>
  <si>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</si>
  <si>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</si>
  <si>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</si>
  <si>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</si>
  <si>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</si>
  <si>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</si>
  <si>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</si>
  <si>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</si>
  <si>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</si>
  <si>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</si>
  <si>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</si>
  <si>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</si>
  <si>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</si>
  <si>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</si>
  <si>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</si>
  <si>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</si>
  <si>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</si>
  <si>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</si>
  <si>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</si>
  <si>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</si>
  <si>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</si>
  <si>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</si>
  <si>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</si>
  <si>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</si>
  <si>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</si>
  <si>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</si>
  <si>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</si>
  <si>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</si>
  <si>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</si>
  <si>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</si>
  <si>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</si>
  <si>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</si>
  <si>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</si>
  <si>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</si>
  <si>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</si>
  <si>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</si>
  <si>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</si>
  <si>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</si>
  <si>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</si>
  <si>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</si>
  <si>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</si>
  <si>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FMP - Series 196 - 37M</t>
  </si>
  <si>
    <t>FMP - Series 204 - 37M</t>
  </si>
  <si>
    <t>FMP - Series 205 - 37M</t>
  </si>
  <si>
    <t>FMP - Series 209 - 37M</t>
  </si>
  <si>
    <t>FMP - Series 210 - 36M</t>
  </si>
  <si>
    <t>FMP - Series 211 - 38M</t>
  </si>
  <si>
    <t>FMP - Series 217 - 40M</t>
  </si>
  <si>
    <t>FMP - Series 218 - 40M</t>
  </si>
  <si>
    <t>FMP - Series 219 - 40M</t>
  </si>
  <si>
    <t>FMP - Series 220 - 40M</t>
  </si>
  <si>
    <t>FMP - Series 221 - 40M</t>
  </si>
  <si>
    <t>FMP - Series 223 - 39M</t>
  </si>
  <si>
    <t>FMP - Series 224 - 39M</t>
  </si>
  <si>
    <t>FMP - Series 226-39M</t>
  </si>
  <si>
    <t>FMP - Series 227 - 39M</t>
  </si>
  <si>
    <t>FMP - Series 232-36M</t>
  </si>
  <si>
    <t>FMP - Series 233-36M</t>
  </si>
  <si>
    <t>FMP - Series 235-36M</t>
  </si>
  <si>
    <t>FMP - Series 236-36M</t>
  </si>
  <si>
    <t>FMP - Series 237-36M</t>
  </si>
  <si>
    <t>FMP - Series 238-36M</t>
  </si>
  <si>
    <t>FMP - Series 239-36M</t>
  </si>
  <si>
    <t>DSP DAF - S44 - 39M</t>
  </si>
  <si>
    <t>DSP DAF - S45 - 38M</t>
  </si>
  <si>
    <t>DSP DAF - S49 - 42M</t>
  </si>
  <si>
    <t>DSP DAF - S46 - 36M</t>
  </si>
  <si>
    <t>FMP - Series 241-36M</t>
  </si>
  <si>
    <t>FMP - Series 243-36M</t>
  </si>
  <si>
    <t>FMP - Series 244-36M</t>
  </si>
  <si>
    <t>DSP Banking and PSU Debt Fund</t>
  </si>
  <si>
    <t>DSP Bond Fund</t>
  </si>
  <si>
    <t>DSP Credit Risk Fund</t>
  </si>
  <si>
    <t>DSP Low Duration Fund</t>
  </si>
  <si>
    <t>DSP Ultra Short Fund</t>
  </si>
  <si>
    <t>DSP Regular Savings Fund</t>
  </si>
  <si>
    <t>DSP Short Term Fund</t>
  </si>
  <si>
    <t>DSP Strategic Bond Fund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</si>
  <si>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</si>
  <si>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</si>
  <si>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</si>
  <si>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</si>
  <si>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</si>
  <si>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</si>
  <si>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</si>
  <si>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</si>
  <si>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</si>
  <si>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</si>
  <si>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</si>
  <si>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</si>
  <si>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</si>
  <si>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</si>
  <si>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</si>
  <si>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</si>
  <si>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</si>
  <si>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</si>
  <si>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</si>
  <si>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</si>
  <si>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</si>
  <si>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LIQUIDITY FUND</t>
  </si>
  <si>
    <t>DSP Savings FUND</t>
  </si>
  <si>
    <t>DSP GOVT SEC FUND</t>
  </si>
  <si>
    <t>DSP 10Y G-Sec Fund</t>
  </si>
  <si>
    <t>DSP TAX SAVER FUND</t>
  </si>
  <si>
    <t>DSP Equity &amp; Bond Fund</t>
  </si>
  <si>
    <t>DSP Liquid ETF</t>
  </si>
  <si>
    <t>DSP Mutual Fund (All figures in Rs. Crore)</t>
  </si>
  <si>
    <t>DSP Corporate Bond Fund</t>
  </si>
  <si>
    <t>DSP Overnight Fund</t>
  </si>
  <si>
    <t>FMP - Series 250-39M</t>
  </si>
  <si>
    <t>DSP Nifty 50 Index Fund</t>
  </si>
  <si>
    <t>DSP Nifty Next 50 Index Fund</t>
  </si>
  <si>
    <t>FMP - Series 251-38M</t>
  </si>
  <si>
    <t>DSP Healthcare Fund</t>
  </si>
  <si>
    <t>DSP Mutual Fund: Average Assets Under Management (AAUM) as on 31.05.2019 (All figures in Rs. Crore)</t>
  </si>
  <si>
    <t>Table showing State wise /Union Territory wise contribution to AAUM of category of schemes as on 31.05.2019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</si>
</sst>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0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7" xfId="42" applyFont="1" applyBorder="1" applyAlignment="1">
      <alignment horizontal="center"/>
    </xf>
    <xf numFmtId="171" fontId="0" fillId="0" borderId="17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7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171" fontId="1" fillId="33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171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71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1" fillId="33" borderId="11" xfId="42" applyNumberFormat="1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171" fontId="1" fillId="33" borderId="14" xfId="42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171" fontId="0" fillId="0" borderId="16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2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171" fontId="0" fillId="0" borderId="20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171" fontId="0" fillId="0" borderId="31" xfId="42" applyFont="1" applyBorder="1" applyAlignment="1">
      <alignment horizontal="center"/>
    </xf>
    <xf numFmtId="171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4" fillId="0" borderId="36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7.8515625" style="2" customWidth="1"/>
    <col min="3" max="3" width="5.28125" style="2" bestFit="1" customWidth="1"/>
    <col min="4" max="4" width="9.57421875" style="35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5" bestFit="1" customWidth="1"/>
    <col min="15" max="17" width="5.28125" style="2" bestFit="1" customWidth="1"/>
    <col min="18" max="19" width="8.00390625" style="2" customWidth="1"/>
    <col min="20" max="20" width="7.00390625" style="2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8.00390625" style="2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7" width="5.28125" style="2" bestFit="1" customWidth="1"/>
    <col min="48" max="49" width="10.57421875" style="2" customWidth="1"/>
    <col min="50" max="50" width="8.00390625" style="2" customWidth="1"/>
    <col min="51" max="51" width="5.8515625" style="2" customWidth="1"/>
    <col min="52" max="52" width="10.57421875" style="2" customWidth="1"/>
    <col min="53" max="53" width="5.28125" style="2" bestFit="1" customWidth="1"/>
    <col min="54" max="54" width="5.28125" style="35" bestFit="1" customWidth="1"/>
    <col min="55" max="57" width="5.28125" style="2" bestFit="1" customWidth="1"/>
    <col min="58" max="58" width="9.57421875" style="2" customWidth="1"/>
    <col min="59" max="59" width="8.00390625" style="35" customWidth="1"/>
    <col min="60" max="60" width="8.00390625" style="2" customWidth="1"/>
    <col min="61" max="61" width="5.28125" style="2" bestFit="1" customWidth="1"/>
    <col min="62" max="62" width="9.57421875" style="2" bestFit="1" customWidth="1"/>
    <col min="63" max="63" width="10.57421875" style="31" customWidth="1"/>
    <col min="64" max="64" width="10.57421875" style="2" bestFit="1" customWidth="1"/>
    <col min="65" max="65" width="10.28125" style="2" bestFit="1" customWidth="1"/>
    <col min="66" max="16384" width="9.140625" style="2" customWidth="1"/>
  </cols>
  <sheetData>
    <row r="1" spans="1:255" s="1" customFormat="1" ht="19.5" thickBot="1">
      <c r="A1" s="115" t="s">
        <v>66</v>
      </c>
      <c r="B1" s="139" t="s">
        <v>28</v>
      </c>
      <c r="C1" s="125" t="s">
        <v>179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6" customFormat="1" ht="18.75" customHeight="1" thickBot="1">
      <c r="A2" s="116"/>
      <c r="B2" s="140"/>
      <c r="C2" s="144" t="s">
        <v>27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25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26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7" customFormat="1" ht="18.75" thickBot="1">
      <c r="A3" s="116"/>
      <c r="B3" s="140"/>
      <c r="C3" s="128" t="s">
        <v>102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103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102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103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102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103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7" customFormat="1" ht="18">
      <c r="A4" s="116"/>
      <c r="B4" s="140"/>
      <c r="C4" s="147" t="s">
        <v>29</v>
      </c>
      <c r="D4" s="148"/>
      <c r="E4" s="148"/>
      <c r="F4" s="148"/>
      <c r="G4" s="149"/>
      <c r="H4" s="136" t="s">
        <v>30</v>
      </c>
      <c r="I4" s="137"/>
      <c r="J4" s="137"/>
      <c r="K4" s="137"/>
      <c r="L4" s="138"/>
      <c r="M4" s="147" t="s">
        <v>29</v>
      </c>
      <c r="N4" s="148"/>
      <c r="O4" s="148"/>
      <c r="P4" s="148"/>
      <c r="Q4" s="149"/>
      <c r="R4" s="136" t="s">
        <v>30</v>
      </c>
      <c r="S4" s="137"/>
      <c r="T4" s="137"/>
      <c r="U4" s="137"/>
      <c r="V4" s="138"/>
      <c r="W4" s="147" t="s">
        <v>29</v>
      </c>
      <c r="X4" s="148"/>
      <c r="Y4" s="148"/>
      <c r="Z4" s="148"/>
      <c r="AA4" s="149"/>
      <c r="AB4" s="136" t="s">
        <v>30</v>
      </c>
      <c r="AC4" s="137"/>
      <c r="AD4" s="137"/>
      <c r="AE4" s="137"/>
      <c r="AF4" s="138"/>
      <c r="AG4" s="147" t="s">
        <v>29</v>
      </c>
      <c r="AH4" s="148"/>
      <c r="AI4" s="148"/>
      <c r="AJ4" s="148"/>
      <c r="AK4" s="149"/>
      <c r="AL4" s="136" t="s">
        <v>30</v>
      </c>
      <c r="AM4" s="137"/>
      <c r="AN4" s="137"/>
      <c r="AO4" s="137"/>
      <c r="AP4" s="138"/>
      <c r="AQ4" s="147" t="s">
        <v>29</v>
      </c>
      <c r="AR4" s="148"/>
      <c r="AS4" s="148"/>
      <c r="AT4" s="148"/>
      <c r="AU4" s="149"/>
      <c r="AV4" s="136" t="s">
        <v>30</v>
      </c>
      <c r="AW4" s="137"/>
      <c r="AX4" s="137"/>
      <c r="AY4" s="137"/>
      <c r="AZ4" s="138"/>
      <c r="BA4" s="147" t="s">
        <v>29</v>
      </c>
      <c r="BB4" s="148"/>
      <c r="BC4" s="148"/>
      <c r="BD4" s="148"/>
      <c r="BE4" s="149"/>
      <c r="BF4" s="136" t="s">
        <v>30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67</v>
      </c>
      <c r="B7" s="18" t="s">
        <v>12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164</v>
      </c>
      <c r="C8" s="45">
        <v>0</v>
      </c>
      <c r="D8" s="53">
        <v>315.634721305</v>
      </c>
      <c r="E8" s="45">
        <v>0</v>
      </c>
      <c r="F8" s="45">
        <v>0</v>
      </c>
      <c r="G8" s="45">
        <v>0</v>
      </c>
      <c r="H8" s="45">
        <v>100.44713160900001</v>
      </c>
      <c r="I8" s="45">
        <v>4703.310305155999</v>
      </c>
      <c r="J8" s="45">
        <v>1547.534308494</v>
      </c>
      <c r="K8" s="45">
        <v>0</v>
      </c>
      <c r="L8" s="45">
        <v>742.0421915630001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38.301249146</v>
      </c>
      <c r="S8" s="45">
        <v>73.587715369</v>
      </c>
      <c r="T8" s="45">
        <v>54.314758165</v>
      </c>
      <c r="U8" s="45">
        <v>0</v>
      </c>
      <c r="V8" s="45">
        <v>29.65125957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0.03204665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0.07074785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165.241884864</v>
      </c>
      <c r="AS8" s="45">
        <v>0</v>
      </c>
      <c r="AT8" s="45">
        <v>0</v>
      </c>
      <c r="AU8" s="45">
        <v>0</v>
      </c>
      <c r="AV8" s="45">
        <v>99.639232336</v>
      </c>
      <c r="AW8" s="45">
        <v>2426.741143846</v>
      </c>
      <c r="AX8" s="45">
        <v>318.53720429</v>
      </c>
      <c r="AY8" s="45">
        <v>0</v>
      </c>
      <c r="AZ8" s="45">
        <v>587.137621326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32.88582726400001</v>
      </c>
      <c r="BG8" s="53">
        <v>22.016976671000002</v>
      </c>
      <c r="BH8" s="45">
        <v>11.903375398</v>
      </c>
      <c r="BI8" s="45">
        <v>0</v>
      </c>
      <c r="BJ8" s="45">
        <v>60.01456628637677</v>
      </c>
      <c r="BK8" s="87">
        <v>11329.044267158377</v>
      </c>
    </row>
    <row r="9" spans="1:63" ht="12.75">
      <c r="A9" s="11"/>
      <c r="B9" s="47" t="s">
        <v>173</v>
      </c>
      <c r="C9" s="45">
        <v>0</v>
      </c>
      <c r="D9" s="53">
        <v>51.43592862</v>
      </c>
      <c r="E9" s="45">
        <v>0</v>
      </c>
      <c r="F9" s="45">
        <v>0</v>
      </c>
      <c r="G9" s="56">
        <v>0</v>
      </c>
      <c r="H9" s="55">
        <v>0.389251861</v>
      </c>
      <c r="I9" s="45">
        <v>147.289135196</v>
      </c>
      <c r="J9" s="45">
        <v>0.388407769</v>
      </c>
      <c r="K9" s="56">
        <v>0</v>
      </c>
      <c r="L9" s="56">
        <v>27.084638204</v>
      </c>
      <c r="M9" s="55">
        <v>0</v>
      </c>
      <c r="N9" s="53">
        <v>0</v>
      </c>
      <c r="O9" s="45">
        <v>0</v>
      </c>
      <c r="P9" s="56">
        <v>0</v>
      </c>
      <c r="Q9" s="56">
        <v>0</v>
      </c>
      <c r="R9" s="55">
        <v>0.01471316</v>
      </c>
      <c r="S9" s="45">
        <v>0</v>
      </c>
      <c r="T9" s="45">
        <v>0</v>
      </c>
      <c r="U9" s="45">
        <v>0</v>
      </c>
      <c r="V9" s="56">
        <v>0</v>
      </c>
      <c r="W9" s="55">
        <v>0</v>
      </c>
      <c r="X9" s="45">
        <v>0</v>
      </c>
      <c r="Y9" s="45">
        <v>0</v>
      </c>
      <c r="Z9" s="56">
        <v>0</v>
      </c>
      <c r="AA9" s="56">
        <v>0</v>
      </c>
      <c r="AB9" s="55">
        <v>0</v>
      </c>
      <c r="AC9" s="45">
        <v>0</v>
      </c>
      <c r="AD9" s="45">
        <v>0</v>
      </c>
      <c r="AE9" s="45">
        <v>0</v>
      </c>
      <c r="AF9" s="56">
        <v>0</v>
      </c>
      <c r="AG9" s="55">
        <v>0</v>
      </c>
      <c r="AH9" s="45">
        <v>0</v>
      </c>
      <c r="AI9" s="45">
        <v>0</v>
      </c>
      <c r="AJ9" s="45">
        <v>0</v>
      </c>
      <c r="AK9" s="56">
        <v>0</v>
      </c>
      <c r="AL9" s="55">
        <v>0</v>
      </c>
      <c r="AM9" s="45">
        <v>0</v>
      </c>
      <c r="AN9" s="45">
        <v>0</v>
      </c>
      <c r="AO9" s="56">
        <v>0</v>
      </c>
      <c r="AP9" s="56">
        <v>0</v>
      </c>
      <c r="AQ9" s="55">
        <v>0</v>
      </c>
      <c r="AR9" s="53">
        <v>0</v>
      </c>
      <c r="AS9" s="45">
        <v>0</v>
      </c>
      <c r="AT9" s="56">
        <v>0</v>
      </c>
      <c r="AU9" s="56">
        <v>0</v>
      </c>
      <c r="AV9" s="55">
        <v>0.76463798</v>
      </c>
      <c r="AW9" s="45">
        <v>9.17972419</v>
      </c>
      <c r="AX9" s="45">
        <v>0</v>
      </c>
      <c r="AY9" s="56">
        <v>0</v>
      </c>
      <c r="AZ9" s="56">
        <v>9.083115336</v>
      </c>
      <c r="BA9" s="55">
        <v>0</v>
      </c>
      <c r="BB9" s="53">
        <v>0</v>
      </c>
      <c r="BC9" s="45">
        <v>0</v>
      </c>
      <c r="BD9" s="56">
        <v>0</v>
      </c>
      <c r="BE9" s="56">
        <v>0</v>
      </c>
      <c r="BF9" s="55">
        <v>0.030082801000000003</v>
      </c>
      <c r="BG9" s="53">
        <v>3.628728282</v>
      </c>
      <c r="BH9" s="45">
        <v>0</v>
      </c>
      <c r="BI9" s="45">
        <v>0</v>
      </c>
      <c r="BJ9" s="45">
        <v>12.911579877</v>
      </c>
      <c r="BK9" s="87">
        <v>262.199943276</v>
      </c>
    </row>
    <row r="10" spans="1:63" ht="12.75">
      <c r="A10" s="11"/>
      <c r="B10" s="47" t="s">
        <v>165</v>
      </c>
      <c r="C10" s="45">
        <v>0</v>
      </c>
      <c r="D10" s="53">
        <v>207.148077745</v>
      </c>
      <c r="E10" s="45">
        <v>0</v>
      </c>
      <c r="F10" s="45">
        <v>0</v>
      </c>
      <c r="G10" s="54">
        <v>0</v>
      </c>
      <c r="H10" s="55">
        <v>16.837854586</v>
      </c>
      <c r="I10" s="45">
        <v>377.847329555</v>
      </c>
      <c r="J10" s="45">
        <v>23.095718501000004</v>
      </c>
      <c r="K10" s="56">
        <v>0</v>
      </c>
      <c r="L10" s="54">
        <v>50.10282393799999</v>
      </c>
      <c r="M10" s="55">
        <v>0</v>
      </c>
      <c r="N10" s="53">
        <v>0</v>
      </c>
      <c r="O10" s="45">
        <v>0</v>
      </c>
      <c r="P10" s="56">
        <v>0</v>
      </c>
      <c r="Q10" s="54">
        <v>0</v>
      </c>
      <c r="R10" s="55">
        <v>3.9579182580000003</v>
      </c>
      <c r="S10" s="45">
        <v>7.582453189000001</v>
      </c>
      <c r="T10" s="45">
        <v>1.0748141880000002</v>
      </c>
      <c r="U10" s="45">
        <v>0</v>
      </c>
      <c r="V10" s="54">
        <v>6.216069605</v>
      </c>
      <c r="W10" s="55">
        <v>0</v>
      </c>
      <c r="X10" s="45">
        <v>0</v>
      </c>
      <c r="Y10" s="45">
        <v>0</v>
      </c>
      <c r="Z10" s="56">
        <v>0</v>
      </c>
      <c r="AA10" s="54">
        <v>0</v>
      </c>
      <c r="AB10" s="55">
        <v>0</v>
      </c>
      <c r="AC10" s="45">
        <v>0</v>
      </c>
      <c r="AD10" s="45">
        <v>0</v>
      </c>
      <c r="AE10" s="45">
        <v>0</v>
      </c>
      <c r="AF10" s="54">
        <v>0</v>
      </c>
      <c r="AG10" s="55">
        <v>0</v>
      </c>
      <c r="AH10" s="45">
        <v>0</v>
      </c>
      <c r="AI10" s="45">
        <v>0</v>
      </c>
      <c r="AJ10" s="45">
        <v>0</v>
      </c>
      <c r="AK10" s="54">
        <v>0</v>
      </c>
      <c r="AL10" s="55">
        <v>0</v>
      </c>
      <c r="AM10" s="45">
        <v>0</v>
      </c>
      <c r="AN10" s="45">
        <v>0</v>
      </c>
      <c r="AO10" s="56">
        <v>0</v>
      </c>
      <c r="AP10" s="54">
        <v>0</v>
      </c>
      <c r="AQ10" s="55">
        <v>0</v>
      </c>
      <c r="AR10" s="53">
        <v>0</v>
      </c>
      <c r="AS10" s="45">
        <v>0</v>
      </c>
      <c r="AT10" s="56">
        <v>0</v>
      </c>
      <c r="AU10" s="54">
        <v>0</v>
      </c>
      <c r="AV10" s="55">
        <v>8.891701914</v>
      </c>
      <c r="AW10" s="45">
        <v>426.82807085699994</v>
      </c>
      <c r="AX10" s="45">
        <v>0</v>
      </c>
      <c r="AY10" s="56">
        <v>0</v>
      </c>
      <c r="AZ10" s="54">
        <v>121.73842955999999</v>
      </c>
      <c r="BA10" s="55">
        <v>0</v>
      </c>
      <c r="BB10" s="53">
        <v>0</v>
      </c>
      <c r="BC10" s="45">
        <v>0</v>
      </c>
      <c r="BD10" s="56">
        <v>0</v>
      </c>
      <c r="BE10" s="54">
        <v>0</v>
      </c>
      <c r="BF10" s="55">
        <v>2.63440965</v>
      </c>
      <c r="BG10" s="53">
        <v>4.999419698</v>
      </c>
      <c r="BH10" s="45">
        <v>1.952652064</v>
      </c>
      <c r="BI10" s="45">
        <v>0</v>
      </c>
      <c r="BJ10" s="45">
        <v>17.968855916000003</v>
      </c>
      <c r="BK10" s="87">
        <v>1278.8765992239998</v>
      </c>
    </row>
    <row r="11" spans="1:65" ht="12.75">
      <c r="A11" s="36"/>
      <c r="B11" s="37" t="s">
        <v>76</v>
      </c>
      <c r="C11" s="88">
        <f>SUM(C8:C10)</f>
        <v>0</v>
      </c>
      <c r="D11" s="88">
        <f aca="true" t="shared" si="0" ref="D11:BJ11">SUM(D8:D10)</f>
        <v>574.21872767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88">
        <f t="shared" si="0"/>
        <v>117.67423805600001</v>
      </c>
      <c r="I11" s="88">
        <f t="shared" si="0"/>
        <v>5228.446769906999</v>
      </c>
      <c r="J11" s="88">
        <f t="shared" si="0"/>
        <v>1571.018434764</v>
      </c>
      <c r="K11" s="88">
        <f t="shared" si="0"/>
        <v>0</v>
      </c>
      <c r="L11" s="88">
        <f t="shared" si="0"/>
        <v>819.2296537050001</v>
      </c>
      <c r="M11" s="88">
        <f t="shared" si="0"/>
        <v>0</v>
      </c>
      <c r="N11" s="88">
        <f t="shared" si="0"/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42.273880564</v>
      </c>
      <c r="S11" s="88">
        <f t="shared" si="0"/>
        <v>81.170168558</v>
      </c>
      <c r="T11" s="88">
        <f t="shared" si="0"/>
        <v>55.389572353</v>
      </c>
      <c r="U11" s="88">
        <f t="shared" si="0"/>
        <v>0</v>
      </c>
      <c r="V11" s="88">
        <f t="shared" si="0"/>
        <v>35.867329175</v>
      </c>
      <c r="W11" s="88">
        <f t="shared" si="0"/>
        <v>0</v>
      </c>
      <c r="X11" s="88">
        <f t="shared" si="0"/>
        <v>0</v>
      </c>
      <c r="Y11" s="88">
        <f t="shared" si="0"/>
        <v>0</v>
      </c>
      <c r="Z11" s="88">
        <f t="shared" si="0"/>
        <v>0</v>
      </c>
      <c r="AA11" s="88">
        <f t="shared" si="0"/>
        <v>0</v>
      </c>
      <c r="AB11" s="88">
        <f t="shared" si="0"/>
        <v>0.03204665</v>
      </c>
      <c r="AC11" s="88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8">
        <f t="shared" si="0"/>
        <v>0.07074785</v>
      </c>
      <c r="AM11" s="88">
        <f t="shared" si="0"/>
        <v>0</v>
      </c>
      <c r="AN11" s="88">
        <f t="shared" si="0"/>
        <v>0</v>
      </c>
      <c r="AO11" s="88">
        <f t="shared" si="0"/>
        <v>0</v>
      </c>
      <c r="AP11" s="88">
        <f t="shared" si="0"/>
        <v>0</v>
      </c>
      <c r="AQ11" s="88">
        <f t="shared" si="0"/>
        <v>0</v>
      </c>
      <c r="AR11" s="88">
        <f t="shared" si="0"/>
        <v>165.241884864</v>
      </c>
      <c r="AS11" s="88">
        <f t="shared" si="0"/>
        <v>0</v>
      </c>
      <c r="AT11" s="88">
        <f t="shared" si="0"/>
        <v>0</v>
      </c>
      <c r="AU11" s="88">
        <f t="shared" si="0"/>
        <v>0</v>
      </c>
      <c r="AV11" s="88">
        <f t="shared" si="0"/>
        <v>109.29557223</v>
      </c>
      <c r="AW11" s="88">
        <f t="shared" si="0"/>
        <v>2862.748938893</v>
      </c>
      <c r="AX11" s="88">
        <f t="shared" si="0"/>
        <v>318.53720429</v>
      </c>
      <c r="AY11" s="88">
        <f t="shared" si="0"/>
        <v>0</v>
      </c>
      <c r="AZ11" s="88">
        <f t="shared" si="0"/>
        <v>717.959166222</v>
      </c>
      <c r="BA11" s="88">
        <f t="shared" si="0"/>
        <v>0</v>
      </c>
      <c r="BB11" s="88">
        <f t="shared" si="0"/>
        <v>0</v>
      </c>
      <c r="BC11" s="88">
        <f t="shared" si="0"/>
        <v>0</v>
      </c>
      <c r="BD11" s="88">
        <f t="shared" si="0"/>
        <v>0</v>
      </c>
      <c r="BE11" s="88">
        <f t="shared" si="0"/>
        <v>0</v>
      </c>
      <c r="BF11" s="88">
        <f t="shared" si="0"/>
        <v>35.55031971500001</v>
      </c>
      <c r="BG11" s="88">
        <f t="shared" si="0"/>
        <v>30.645124651000003</v>
      </c>
      <c r="BH11" s="88">
        <f t="shared" si="0"/>
        <v>13.856027462</v>
      </c>
      <c r="BI11" s="88">
        <f t="shared" si="0"/>
        <v>0</v>
      </c>
      <c r="BJ11" s="88">
        <f t="shared" si="0"/>
        <v>90.89500207937678</v>
      </c>
      <c r="BK11" s="88">
        <f>SUM(BK8:BK10)</f>
        <v>12870.120809658378</v>
      </c>
      <c r="BL11" s="27"/>
      <c r="BM11" s="104"/>
    </row>
    <row r="12" spans="1:65" ht="12.75">
      <c r="A12" s="11" t="s">
        <v>68</v>
      </c>
      <c r="B12" s="18" t="s">
        <v>3</v>
      </c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4"/>
      <c r="BM12" s="104"/>
    </row>
    <row r="13" spans="1:65" ht="12.75">
      <c r="A13" s="11"/>
      <c r="B13" s="46" t="s">
        <v>166</v>
      </c>
      <c r="C13" s="45">
        <v>0</v>
      </c>
      <c r="D13" s="53">
        <v>223.836518045</v>
      </c>
      <c r="E13" s="45">
        <v>0</v>
      </c>
      <c r="F13" s="45">
        <v>0</v>
      </c>
      <c r="G13" s="54">
        <v>0</v>
      </c>
      <c r="H13" s="55">
        <v>2.515977523</v>
      </c>
      <c r="I13" s="45">
        <v>61.148723067999995</v>
      </c>
      <c r="J13" s="45">
        <v>0</v>
      </c>
      <c r="K13" s="56">
        <v>0</v>
      </c>
      <c r="L13" s="54">
        <v>89.91614260200001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1.047315798</v>
      </c>
      <c r="S13" s="45">
        <v>0</v>
      </c>
      <c r="T13" s="45">
        <v>0</v>
      </c>
      <c r="U13" s="45">
        <v>0</v>
      </c>
      <c r="V13" s="54">
        <v>0.265242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0.000137203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3.529566838</v>
      </c>
      <c r="AW13" s="45">
        <v>12.552615606</v>
      </c>
      <c r="AX13" s="45">
        <v>2.167024493</v>
      </c>
      <c r="AY13" s="56">
        <v>0</v>
      </c>
      <c r="AZ13" s="54">
        <v>17.602723757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0.5334245790105514</v>
      </c>
      <c r="BG13" s="53">
        <v>0</v>
      </c>
      <c r="BH13" s="45">
        <v>0</v>
      </c>
      <c r="BI13" s="45">
        <v>0</v>
      </c>
      <c r="BJ13" s="45">
        <v>0.239871002</v>
      </c>
      <c r="BK13" s="87">
        <v>415.3552825140105</v>
      </c>
      <c r="BM13" s="104"/>
    </row>
    <row r="14" spans="1:65" ht="12.75">
      <c r="A14" s="11"/>
      <c r="B14" s="47" t="s">
        <v>167</v>
      </c>
      <c r="C14" s="45">
        <v>0</v>
      </c>
      <c r="D14" s="53">
        <v>8.796422147</v>
      </c>
      <c r="E14" s="45">
        <v>0</v>
      </c>
      <c r="F14" s="45">
        <v>0</v>
      </c>
      <c r="G14" s="54">
        <v>0</v>
      </c>
      <c r="H14" s="55">
        <v>3.096851932</v>
      </c>
      <c r="I14" s="45">
        <v>0</v>
      </c>
      <c r="J14" s="45">
        <v>0</v>
      </c>
      <c r="K14" s="56">
        <v>0</v>
      </c>
      <c r="L14" s="54">
        <v>1.027060879</v>
      </c>
      <c r="M14" s="55">
        <v>0</v>
      </c>
      <c r="N14" s="53">
        <v>0</v>
      </c>
      <c r="O14" s="45">
        <v>0</v>
      </c>
      <c r="P14" s="56">
        <v>0</v>
      </c>
      <c r="Q14" s="54">
        <v>0</v>
      </c>
      <c r="R14" s="55">
        <v>0.691086417</v>
      </c>
      <c r="S14" s="45">
        <v>0</v>
      </c>
      <c r="T14" s="45">
        <v>0</v>
      </c>
      <c r="U14" s="45">
        <v>0</v>
      </c>
      <c r="V14" s="54">
        <v>0.005114209</v>
      </c>
      <c r="W14" s="55">
        <v>0</v>
      </c>
      <c r="X14" s="45">
        <v>0</v>
      </c>
      <c r="Y14" s="45">
        <v>0</v>
      </c>
      <c r="Z14" s="56">
        <v>0</v>
      </c>
      <c r="AA14" s="54">
        <v>0</v>
      </c>
      <c r="AB14" s="55">
        <v>0</v>
      </c>
      <c r="AC14" s="45">
        <v>0</v>
      </c>
      <c r="AD14" s="45">
        <v>0</v>
      </c>
      <c r="AE14" s="45">
        <v>0</v>
      </c>
      <c r="AF14" s="54">
        <v>0</v>
      </c>
      <c r="AG14" s="55">
        <v>0</v>
      </c>
      <c r="AH14" s="45">
        <v>0</v>
      </c>
      <c r="AI14" s="45">
        <v>0</v>
      </c>
      <c r="AJ14" s="45">
        <v>0</v>
      </c>
      <c r="AK14" s="54">
        <v>0</v>
      </c>
      <c r="AL14" s="55">
        <v>0</v>
      </c>
      <c r="AM14" s="45">
        <v>0</v>
      </c>
      <c r="AN14" s="45">
        <v>0</v>
      </c>
      <c r="AO14" s="56">
        <v>0</v>
      </c>
      <c r="AP14" s="54">
        <v>0</v>
      </c>
      <c r="AQ14" s="55">
        <v>0</v>
      </c>
      <c r="AR14" s="53">
        <v>0</v>
      </c>
      <c r="AS14" s="45">
        <v>0</v>
      </c>
      <c r="AT14" s="56">
        <v>0</v>
      </c>
      <c r="AU14" s="54">
        <v>0</v>
      </c>
      <c r="AV14" s="55">
        <v>0.6963995380000001</v>
      </c>
      <c r="AW14" s="45">
        <v>0.8046014420000001</v>
      </c>
      <c r="AX14" s="45">
        <v>0</v>
      </c>
      <c r="AY14" s="56">
        <v>0</v>
      </c>
      <c r="AZ14" s="54">
        <v>5.34976408</v>
      </c>
      <c r="BA14" s="55">
        <v>0</v>
      </c>
      <c r="BB14" s="53">
        <v>0</v>
      </c>
      <c r="BC14" s="45">
        <v>0</v>
      </c>
      <c r="BD14" s="56">
        <v>0</v>
      </c>
      <c r="BE14" s="54">
        <v>0</v>
      </c>
      <c r="BF14" s="55">
        <v>0.12828758</v>
      </c>
      <c r="BG14" s="53">
        <v>1.9355E-05</v>
      </c>
      <c r="BH14" s="45">
        <v>0</v>
      </c>
      <c r="BI14" s="45">
        <v>0</v>
      </c>
      <c r="BJ14" s="45">
        <v>0.000104329</v>
      </c>
      <c r="BK14" s="87">
        <v>20.595711907999995</v>
      </c>
      <c r="BL14" s="27"/>
      <c r="BM14" s="104"/>
    </row>
    <row r="15" spans="1:65" ht="12.75">
      <c r="A15" s="36"/>
      <c r="B15" s="37" t="s">
        <v>77</v>
      </c>
      <c r="C15" s="89">
        <f aca="true" t="shared" si="1" ref="C15:AH15">SUM(C13:C14)</f>
        <v>0</v>
      </c>
      <c r="D15" s="89">
        <f t="shared" si="1"/>
        <v>232.63294019199998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5.612829455</v>
      </c>
      <c r="I15" s="89">
        <f t="shared" si="1"/>
        <v>61.148723067999995</v>
      </c>
      <c r="J15" s="89">
        <f t="shared" si="1"/>
        <v>0</v>
      </c>
      <c r="K15" s="89">
        <f t="shared" si="1"/>
        <v>0</v>
      </c>
      <c r="L15" s="89">
        <f t="shared" si="1"/>
        <v>90.94320348100001</v>
      </c>
      <c r="M15" s="89">
        <f t="shared" si="1"/>
        <v>0</v>
      </c>
      <c r="N15" s="89">
        <f t="shared" si="1"/>
        <v>0</v>
      </c>
      <c r="O15" s="89">
        <f t="shared" si="1"/>
        <v>0</v>
      </c>
      <c r="P15" s="89">
        <f t="shared" si="1"/>
        <v>0</v>
      </c>
      <c r="Q15" s="89">
        <f t="shared" si="1"/>
        <v>0</v>
      </c>
      <c r="R15" s="89">
        <f t="shared" si="1"/>
        <v>1.738402215</v>
      </c>
      <c r="S15" s="89">
        <f t="shared" si="1"/>
        <v>0</v>
      </c>
      <c r="T15" s="89">
        <f t="shared" si="1"/>
        <v>0</v>
      </c>
      <c r="U15" s="89">
        <f t="shared" si="1"/>
        <v>0</v>
      </c>
      <c r="V15" s="89">
        <f t="shared" si="1"/>
        <v>0.27035620899999996</v>
      </c>
      <c r="W15" s="89">
        <f t="shared" si="1"/>
        <v>0</v>
      </c>
      <c r="X15" s="89">
        <f t="shared" si="1"/>
        <v>0</v>
      </c>
      <c r="Y15" s="89">
        <f t="shared" si="1"/>
        <v>0</v>
      </c>
      <c r="Z15" s="89">
        <f t="shared" si="1"/>
        <v>0</v>
      </c>
      <c r="AA15" s="89">
        <f t="shared" si="1"/>
        <v>0</v>
      </c>
      <c r="AB15" s="89">
        <f t="shared" si="1"/>
        <v>0.000137203</v>
      </c>
      <c r="AC15" s="89">
        <f t="shared" si="1"/>
        <v>0</v>
      </c>
      <c r="AD15" s="89">
        <f t="shared" si="1"/>
        <v>0</v>
      </c>
      <c r="AE15" s="89">
        <f t="shared" si="1"/>
        <v>0</v>
      </c>
      <c r="AF15" s="89">
        <f t="shared" si="1"/>
        <v>0</v>
      </c>
      <c r="AG15" s="89">
        <f t="shared" si="1"/>
        <v>0</v>
      </c>
      <c r="AH15" s="89">
        <f t="shared" si="1"/>
        <v>0</v>
      </c>
      <c r="AI15" s="89">
        <f aca="true" t="shared" si="2" ref="AI15:BJ15">SUM(AI13:AI14)</f>
        <v>0</v>
      </c>
      <c r="AJ15" s="89">
        <f t="shared" si="2"/>
        <v>0</v>
      </c>
      <c r="AK15" s="89">
        <f t="shared" si="2"/>
        <v>0</v>
      </c>
      <c r="AL15" s="89">
        <f t="shared" si="2"/>
        <v>0</v>
      </c>
      <c r="AM15" s="89">
        <f t="shared" si="2"/>
        <v>0</v>
      </c>
      <c r="AN15" s="89">
        <f t="shared" si="2"/>
        <v>0</v>
      </c>
      <c r="AO15" s="89">
        <f t="shared" si="2"/>
        <v>0</v>
      </c>
      <c r="AP15" s="89">
        <f t="shared" si="2"/>
        <v>0</v>
      </c>
      <c r="AQ15" s="89">
        <f t="shared" si="2"/>
        <v>0</v>
      </c>
      <c r="AR15" s="89">
        <f t="shared" si="2"/>
        <v>0</v>
      </c>
      <c r="AS15" s="89">
        <f t="shared" si="2"/>
        <v>0</v>
      </c>
      <c r="AT15" s="89">
        <f t="shared" si="2"/>
        <v>0</v>
      </c>
      <c r="AU15" s="89">
        <f t="shared" si="2"/>
        <v>0</v>
      </c>
      <c r="AV15" s="89">
        <f t="shared" si="2"/>
        <v>4.225966376000001</v>
      </c>
      <c r="AW15" s="89">
        <f t="shared" si="2"/>
        <v>13.357217047999999</v>
      </c>
      <c r="AX15" s="89">
        <f t="shared" si="2"/>
        <v>2.167024493</v>
      </c>
      <c r="AY15" s="89">
        <f t="shared" si="2"/>
        <v>0</v>
      </c>
      <c r="AZ15" s="89">
        <f t="shared" si="2"/>
        <v>22.952487837</v>
      </c>
      <c r="BA15" s="89">
        <f t="shared" si="2"/>
        <v>0</v>
      </c>
      <c r="BB15" s="89">
        <f t="shared" si="2"/>
        <v>0</v>
      </c>
      <c r="BC15" s="89">
        <f t="shared" si="2"/>
        <v>0</v>
      </c>
      <c r="BD15" s="89">
        <f t="shared" si="2"/>
        <v>0</v>
      </c>
      <c r="BE15" s="89">
        <f t="shared" si="2"/>
        <v>0</v>
      </c>
      <c r="BF15" s="89">
        <f t="shared" si="2"/>
        <v>0.6617121590105515</v>
      </c>
      <c r="BG15" s="89">
        <f t="shared" si="2"/>
        <v>1.9355E-05</v>
      </c>
      <c r="BH15" s="89">
        <f t="shared" si="2"/>
        <v>0</v>
      </c>
      <c r="BI15" s="89">
        <f t="shared" si="2"/>
        <v>0</v>
      </c>
      <c r="BJ15" s="89">
        <f t="shared" si="2"/>
        <v>0.239975331</v>
      </c>
      <c r="BK15" s="89">
        <f>SUM(BK13:BK14)</f>
        <v>435.9509944220105</v>
      </c>
      <c r="BL15" s="27"/>
      <c r="BM15" s="104"/>
    </row>
    <row r="16" spans="1:65" ht="12.75">
      <c r="A16" s="11" t="s">
        <v>69</v>
      </c>
      <c r="B16" s="18" t="s">
        <v>10</v>
      </c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34"/>
      <c r="BM16" s="104"/>
    </row>
    <row r="17" spans="1:65" ht="12.75">
      <c r="A17" s="92"/>
      <c r="B17" s="3" t="s">
        <v>128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1">
        <v>0.35287667300000003</v>
      </c>
      <c r="I17" s="45">
        <v>0.33869322599999996</v>
      </c>
      <c r="J17" s="45">
        <v>0</v>
      </c>
      <c r="K17" s="45">
        <v>0</v>
      </c>
      <c r="L17" s="54">
        <v>0.5080398389999999</v>
      </c>
      <c r="M17" s="71">
        <v>0</v>
      </c>
      <c r="N17" s="53">
        <v>0</v>
      </c>
      <c r="O17" s="45">
        <v>0</v>
      </c>
      <c r="P17" s="45">
        <v>0</v>
      </c>
      <c r="Q17" s="54">
        <v>0</v>
      </c>
      <c r="R17" s="71">
        <v>0.005419091000000001</v>
      </c>
      <c r="S17" s="45">
        <v>0</v>
      </c>
      <c r="T17" s="45">
        <v>0</v>
      </c>
      <c r="U17" s="45">
        <v>0</v>
      </c>
      <c r="V17" s="54">
        <v>0</v>
      </c>
      <c r="W17" s="71">
        <v>0</v>
      </c>
      <c r="X17" s="45">
        <v>0</v>
      </c>
      <c r="Y17" s="45">
        <v>0</v>
      </c>
      <c r="Z17" s="45">
        <v>0</v>
      </c>
      <c r="AA17" s="54">
        <v>0</v>
      </c>
      <c r="AB17" s="71">
        <v>0</v>
      </c>
      <c r="AC17" s="45">
        <v>0</v>
      </c>
      <c r="AD17" s="45">
        <v>0</v>
      </c>
      <c r="AE17" s="45">
        <v>0</v>
      </c>
      <c r="AF17" s="54">
        <v>0</v>
      </c>
      <c r="AG17" s="71">
        <v>0</v>
      </c>
      <c r="AH17" s="45">
        <v>0</v>
      </c>
      <c r="AI17" s="45">
        <v>0</v>
      </c>
      <c r="AJ17" s="45">
        <v>0</v>
      </c>
      <c r="AK17" s="54">
        <v>0</v>
      </c>
      <c r="AL17" s="71">
        <v>0</v>
      </c>
      <c r="AM17" s="45">
        <v>0</v>
      </c>
      <c r="AN17" s="45">
        <v>0</v>
      </c>
      <c r="AO17" s="45">
        <v>0</v>
      </c>
      <c r="AP17" s="54">
        <v>0</v>
      </c>
      <c r="AQ17" s="71">
        <v>0</v>
      </c>
      <c r="AR17" s="53">
        <v>0</v>
      </c>
      <c r="AS17" s="45">
        <v>0</v>
      </c>
      <c r="AT17" s="45">
        <v>0</v>
      </c>
      <c r="AU17" s="54">
        <v>0</v>
      </c>
      <c r="AV17" s="71">
        <v>9.481073217</v>
      </c>
      <c r="AW17" s="45">
        <v>3.483913013</v>
      </c>
      <c r="AX17" s="45">
        <v>0</v>
      </c>
      <c r="AY17" s="45">
        <v>0</v>
      </c>
      <c r="AZ17" s="54">
        <v>39.472117852000004</v>
      </c>
      <c r="BA17" s="71">
        <v>0</v>
      </c>
      <c r="BB17" s="53">
        <v>0</v>
      </c>
      <c r="BC17" s="45">
        <v>0</v>
      </c>
      <c r="BD17" s="45">
        <v>0</v>
      </c>
      <c r="BE17" s="54">
        <v>0</v>
      </c>
      <c r="BF17" s="71">
        <v>1.763315608</v>
      </c>
      <c r="BG17" s="53">
        <v>0.663961613</v>
      </c>
      <c r="BH17" s="45">
        <v>0</v>
      </c>
      <c r="BI17" s="45">
        <v>0</v>
      </c>
      <c r="BJ17" s="56">
        <v>3.829745241</v>
      </c>
      <c r="BK17" s="61">
        <v>59.899155373</v>
      </c>
      <c r="BL17" s="104"/>
      <c r="BM17" s="104"/>
    </row>
    <row r="18" spans="1:65" ht="12.75">
      <c r="A18" s="92"/>
      <c r="B18" s="3" t="s">
        <v>129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1">
        <v>0.339548025</v>
      </c>
      <c r="I18" s="45">
        <v>0.341658629</v>
      </c>
      <c r="J18" s="45">
        <v>0</v>
      </c>
      <c r="K18" s="45">
        <v>0</v>
      </c>
      <c r="L18" s="54">
        <v>0.409990356</v>
      </c>
      <c r="M18" s="71">
        <v>0</v>
      </c>
      <c r="N18" s="53">
        <v>0</v>
      </c>
      <c r="O18" s="45">
        <v>0</v>
      </c>
      <c r="P18" s="45">
        <v>0</v>
      </c>
      <c r="Q18" s="54">
        <v>0</v>
      </c>
      <c r="R18" s="71">
        <v>0.04714889</v>
      </c>
      <c r="S18" s="45">
        <v>0</v>
      </c>
      <c r="T18" s="45">
        <v>0</v>
      </c>
      <c r="U18" s="45">
        <v>0</v>
      </c>
      <c r="V18" s="54">
        <v>0</v>
      </c>
      <c r="W18" s="71">
        <v>0</v>
      </c>
      <c r="X18" s="45">
        <v>0</v>
      </c>
      <c r="Y18" s="45">
        <v>0</v>
      </c>
      <c r="Z18" s="45">
        <v>0</v>
      </c>
      <c r="AA18" s="54">
        <v>0</v>
      </c>
      <c r="AB18" s="71">
        <v>0</v>
      </c>
      <c r="AC18" s="45">
        <v>0</v>
      </c>
      <c r="AD18" s="45">
        <v>0</v>
      </c>
      <c r="AE18" s="45">
        <v>0</v>
      </c>
      <c r="AF18" s="54">
        <v>0</v>
      </c>
      <c r="AG18" s="71">
        <v>0</v>
      </c>
      <c r="AH18" s="45">
        <v>0</v>
      </c>
      <c r="AI18" s="45">
        <v>0</v>
      </c>
      <c r="AJ18" s="45">
        <v>0</v>
      </c>
      <c r="AK18" s="54">
        <v>0</v>
      </c>
      <c r="AL18" s="71">
        <v>0</v>
      </c>
      <c r="AM18" s="45">
        <v>0</v>
      </c>
      <c r="AN18" s="45">
        <v>0</v>
      </c>
      <c r="AO18" s="45">
        <v>0</v>
      </c>
      <c r="AP18" s="54">
        <v>0</v>
      </c>
      <c r="AQ18" s="71">
        <v>0</v>
      </c>
      <c r="AR18" s="53">
        <v>0</v>
      </c>
      <c r="AS18" s="45">
        <v>0</v>
      </c>
      <c r="AT18" s="45">
        <v>0</v>
      </c>
      <c r="AU18" s="54">
        <v>0</v>
      </c>
      <c r="AV18" s="71">
        <v>11.494398165</v>
      </c>
      <c r="AW18" s="45">
        <v>1.828541533</v>
      </c>
      <c r="AX18" s="45">
        <v>0</v>
      </c>
      <c r="AY18" s="45">
        <v>0</v>
      </c>
      <c r="AZ18" s="54">
        <v>44.015626753</v>
      </c>
      <c r="BA18" s="71">
        <v>0</v>
      </c>
      <c r="BB18" s="53">
        <v>0</v>
      </c>
      <c r="BC18" s="45">
        <v>0</v>
      </c>
      <c r="BD18" s="45">
        <v>0</v>
      </c>
      <c r="BE18" s="54">
        <v>0</v>
      </c>
      <c r="BF18" s="71">
        <v>1.638883973</v>
      </c>
      <c r="BG18" s="53">
        <v>0.21962941800000002</v>
      </c>
      <c r="BH18" s="45">
        <v>0</v>
      </c>
      <c r="BI18" s="45">
        <v>0</v>
      </c>
      <c r="BJ18" s="56">
        <v>5.238944436</v>
      </c>
      <c r="BK18" s="61">
        <v>65.574370178</v>
      </c>
      <c r="BL18" s="104"/>
      <c r="BM18" s="104"/>
    </row>
    <row r="19" spans="1:65" ht="12.75">
      <c r="A19" s="92"/>
      <c r="B19" s="3" t="s">
        <v>130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1">
        <v>0.132221783</v>
      </c>
      <c r="I19" s="45">
        <v>0.589099194</v>
      </c>
      <c r="J19" s="45">
        <v>0</v>
      </c>
      <c r="K19" s="45">
        <v>0</v>
      </c>
      <c r="L19" s="54">
        <v>0.27510932400000004</v>
      </c>
      <c r="M19" s="71">
        <v>0</v>
      </c>
      <c r="N19" s="53">
        <v>0</v>
      </c>
      <c r="O19" s="45">
        <v>0</v>
      </c>
      <c r="P19" s="45">
        <v>0</v>
      </c>
      <c r="Q19" s="54">
        <v>0</v>
      </c>
      <c r="R19" s="71">
        <v>0.025920364</v>
      </c>
      <c r="S19" s="45">
        <v>0</v>
      </c>
      <c r="T19" s="45">
        <v>0</v>
      </c>
      <c r="U19" s="45">
        <v>0</v>
      </c>
      <c r="V19" s="54">
        <v>0.05890991899999999</v>
      </c>
      <c r="W19" s="71">
        <v>0</v>
      </c>
      <c r="X19" s="45">
        <v>0</v>
      </c>
      <c r="Y19" s="45">
        <v>0</v>
      </c>
      <c r="Z19" s="45">
        <v>0</v>
      </c>
      <c r="AA19" s="54">
        <v>0</v>
      </c>
      <c r="AB19" s="71">
        <v>0</v>
      </c>
      <c r="AC19" s="45">
        <v>0</v>
      </c>
      <c r="AD19" s="45">
        <v>0</v>
      </c>
      <c r="AE19" s="45">
        <v>0</v>
      </c>
      <c r="AF19" s="54">
        <v>0</v>
      </c>
      <c r="AG19" s="71">
        <v>0</v>
      </c>
      <c r="AH19" s="45">
        <v>0</v>
      </c>
      <c r="AI19" s="45">
        <v>0</v>
      </c>
      <c r="AJ19" s="45">
        <v>0</v>
      </c>
      <c r="AK19" s="54">
        <v>0</v>
      </c>
      <c r="AL19" s="71">
        <v>0</v>
      </c>
      <c r="AM19" s="45">
        <v>0</v>
      </c>
      <c r="AN19" s="45">
        <v>0</v>
      </c>
      <c r="AO19" s="45">
        <v>0</v>
      </c>
      <c r="AP19" s="54">
        <v>0</v>
      </c>
      <c r="AQ19" s="71">
        <v>0</v>
      </c>
      <c r="AR19" s="53">
        <v>0</v>
      </c>
      <c r="AS19" s="45">
        <v>0</v>
      </c>
      <c r="AT19" s="45">
        <v>0</v>
      </c>
      <c r="AU19" s="54">
        <v>0</v>
      </c>
      <c r="AV19" s="71">
        <v>8.118825331</v>
      </c>
      <c r="AW19" s="45">
        <v>4.546714921</v>
      </c>
      <c r="AX19" s="45">
        <v>0</v>
      </c>
      <c r="AY19" s="45">
        <v>0</v>
      </c>
      <c r="AZ19" s="54">
        <v>30.658190157</v>
      </c>
      <c r="BA19" s="71">
        <v>0</v>
      </c>
      <c r="BB19" s="53">
        <v>0</v>
      </c>
      <c r="BC19" s="45">
        <v>0</v>
      </c>
      <c r="BD19" s="45">
        <v>0</v>
      </c>
      <c r="BE19" s="54">
        <v>0</v>
      </c>
      <c r="BF19" s="71">
        <v>0.947277172</v>
      </c>
      <c r="BG19" s="53">
        <v>0</v>
      </c>
      <c r="BH19" s="45">
        <v>0</v>
      </c>
      <c r="BI19" s="45">
        <v>0</v>
      </c>
      <c r="BJ19" s="56">
        <v>5.284005174</v>
      </c>
      <c r="BK19" s="61">
        <v>50.636273339</v>
      </c>
      <c r="BL19" s="104"/>
      <c r="BM19" s="104"/>
    </row>
    <row r="20" spans="1:65" ht="12.75">
      <c r="A20" s="92"/>
      <c r="B20" s="3" t="s">
        <v>131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1">
        <v>0.416535188</v>
      </c>
      <c r="I20" s="45">
        <v>0.6422963030000001</v>
      </c>
      <c r="J20" s="45">
        <v>0</v>
      </c>
      <c r="K20" s="45">
        <v>0</v>
      </c>
      <c r="L20" s="54">
        <v>0.062970225</v>
      </c>
      <c r="M20" s="71">
        <v>0</v>
      </c>
      <c r="N20" s="53">
        <v>0</v>
      </c>
      <c r="O20" s="45">
        <v>0</v>
      </c>
      <c r="P20" s="45">
        <v>0</v>
      </c>
      <c r="Q20" s="54">
        <v>0</v>
      </c>
      <c r="R20" s="71">
        <v>0.158971986</v>
      </c>
      <c r="S20" s="45">
        <v>0</v>
      </c>
      <c r="T20" s="45">
        <v>0</v>
      </c>
      <c r="U20" s="45">
        <v>0</v>
      </c>
      <c r="V20" s="54">
        <v>0</v>
      </c>
      <c r="W20" s="71">
        <v>0</v>
      </c>
      <c r="X20" s="45">
        <v>0</v>
      </c>
      <c r="Y20" s="45">
        <v>0</v>
      </c>
      <c r="Z20" s="45">
        <v>0</v>
      </c>
      <c r="AA20" s="54">
        <v>0</v>
      </c>
      <c r="AB20" s="71">
        <v>0</v>
      </c>
      <c r="AC20" s="45">
        <v>0</v>
      </c>
      <c r="AD20" s="45">
        <v>0</v>
      </c>
      <c r="AE20" s="45">
        <v>0</v>
      </c>
      <c r="AF20" s="54">
        <v>0</v>
      </c>
      <c r="AG20" s="71">
        <v>0</v>
      </c>
      <c r="AH20" s="45">
        <v>0</v>
      </c>
      <c r="AI20" s="45">
        <v>0</v>
      </c>
      <c r="AJ20" s="45">
        <v>0</v>
      </c>
      <c r="AK20" s="54">
        <v>0</v>
      </c>
      <c r="AL20" s="71">
        <v>0</v>
      </c>
      <c r="AM20" s="45">
        <v>0</v>
      </c>
      <c r="AN20" s="45">
        <v>0</v>
      </c>
      <c r="AO20" s="45">
        <v>0</v>
      </c>
      <c r="AP20" s="54">
        <v>0</v>
      </c>
      <c r="AQ20" s="71">
        <v>0</v>
      </c>
      <c r="AR20" s="53">
        <v>0</v>
      </c>
      <c r="AS20" s="45">
        <v>0</v>
      </c>
      <c r="AT20" s="45">
        <v>0</v>
      </c>
      <c r="AU20" s="54">
        <v>0</v>
      </c>
      <c r="AV20" s="71">
        <v>8.465758863</v>
      </c>
      <c r="AW20" s="45">
        <v>3.029395829</v>
      </c>
      <c r="AX20" s="45">
        <v>0</v>
      </c>
      <c r="AY20" s="45">
        <v>0</v>
      </c>
      <c r="AZ20" s="54">
        <v>41.047659885</v>
      </c>
      <c r="BA20" s="71">
        <v>0</v>
      </c>
      <c r="BB20" s="53">
        <v>0</v>
      </c>
      <c r="BC20" s="45">
        <v>0</v>
      </c>
      <c r="BD20" s="45">
        <v>0</v>
      </c>
      <c r="BE20" s="54">
        <v>0</v>
      </c>
      <c r="BF20" s="71">
        <v>1.418587227</v>
      </c>
      <c r="BG20" s="53">
        <v>0</v>
      </c>
      <c r="BH20" s="45">
        <v>0</v>
      </c>
      <c r="BI20" s="45">
        <v>0</v>
      </c>
      <c r="BJ20" s="56">
        <v>0.903917318</v>
      </c>
      <c r="BK20" s="61">
        <v>56.146092824</v>
      </c>
      <c r="BL20" s="104"/>
      <c r="BM20" s="104"/>
    </row>
    <row r="21" spans="1:65" ht="12.75">
      <c r="A21" s="92"/>
      <c r="B21" s="3" t="s">
        <v>106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1">
        <v>0.14508400400000002</v>
      </c>
      <c r="I21" s="45">
        <v>34.444907298000004</v>
      </c>
      <c r="J21" s="45">
        <v>0</v>
      </c>
      <c r="K21" s="45">
        <v>0</v>
      </c>
      <c r="L21" s="54">
        <v>17.753627987</v>
      </c>
      <c r="M21" s="71">
        <v>0</v>
      </c>
      <c r="N21" s="53">
        <v>0</v>
      </c>
      <c r="O21" s="45">
        <v>0</v>
      </c>
      <c r="P21" s="45">
        <v>0</v>
      </c>
      <c r="Q21" s="54">
        <v>0</v>
      </c>
      <c r="R21" s="71">
        <v>0.011668329</v>
      </c>
      <c r="S21" s="45">
        <v>5.834164514999999</v>
      </c>
      <c r="T21" s="45">
        <v>0</v>
      </c>
      <c r="U21" s="45">
        <v>0</v>
      </c>
      <c r="V21" s="54">
        <v>1.2251745490000001</v>
      </c>
      <c r="W21" s="71">
        <v>0</v>
      </c>
      <c r="X21" s="45">
        <v>0</v>
      </c>
      <c r="Y21" s="45">
        <v>0</v>
      </c>
      <c r="Z21" s="45">
        <v>0</v>
      </c>
      <c r="AA21" s="54">
        <v>0</v>
      </c>
      <c r="AB21" s="71">
        <v>0</v>
      </c>
      <c r="AC21" s="45">
        <v>0</v>
      </c>
      <c r="AD21" s="45">
        <v>0</v>
      </c>
      <c r="AE21" s="45">
        <v>0</v>
      </c>
      <c r="AF21" s="54">
        <v>0</v>
      </c>
      <c r="AG21" s="71">
        <v>0</v>
      </c>
      <c r="AH21" s="45">
        <v>0</v>
      </c>
      <c r="AI21" s="45">
        <v>0</v>
      </c>
      <c r="AJ21" s="45">
        <v>0</v>
      </c>
      <c r="AK21" s="54">
        <v>0</v>
      </c>
      <c r="AL21" s="71">
        <v>0</v>
      </c>
      <c r="AM21" s="45">
        <v>0</v>
      </c>
      <c r="AN21" s="45">
        <v>0</v>
      </c>
      <c r="AO21" s="45">
        <v>0</v>
      </c>
      <c r="AP21" s="54">
        <v>0</v>
      </c>
      <c r="AQ21" s="71">
        <v>0</v>
      </c>
      <c r="AR21" s="53">
        <v>0</v>
      </c>
      <c r="AS21" s="45">
        <v>0</v>
      </c>
      <c r="AT21" s="45">
        <v>0</v>
      </c>
      <c r="AU21" s="54">
        <v>0</v>
      </c>
      <c r="AV21" s="71">
        <v>0.367703425</v>
      </c>
      <c r="AW21" s="45">
        <v>83.700894182</v>
      </c>
      <c r="AX21" s="45">
        <v>0</v>
      </c>
      <c r="AY21" s="45">
        <v>0</v>
      </c>
      <c r="AZ21" s="54">
        <v>132.383682247</v>
      </c>
      <c r="BA21" s="71">
        <v>0</v>
      </c>
      <c r="BB21" s="53">
        <v>0</v>
      </c>
      <c r="BC21" s="45">
        <v>0</v>
      </c>
      <c r="BD21" s="45">
        <v>0</v>
      </c>
      <c r="BE21" s="54">
        <v>0</v>
      </c>
      <c r="BF21" s="71">
        <v>0</v>
      </c>
      <c r="BG21" s="53">
        <v>0</v>
      </c>
      <c r="BH21" s="45">
        <v>0</v>
      </c>
      <c r="BI21" s="45">
        <v>0</v>
      </c>
      <c r="BJ21" s="56">
        <v>0.264110278</v>
      </c>
      <c r="BK21" s="61">
        <v>276.13101681399996</v>
      </c>
      <c r="BL21" s="104"/>
      <c r="BM21" s="104"/>
    </row>
    <row r="22" spans="1:65" ht="12.75">
      <c r="A22" s="92"/>
      <c r="B22" s="3" t="s">
        <v>107</v>
      </c>
      <c r="C22" s="55">
        <v>0</v>
      </c>
      <c r="D22" s="53">
        <v>23.26912904</v>
      </c>
      <c r="E22" s="45">
        <v>0</v>
      </c>
      <c r="F22" s="45">
        <v>0</v>
      </c>
      <c r="G22" s="54">
        <v>0</v>
      </c>
      <c r="H22" s="71">
        <v>0.206365761</v>
      </c>
      <c r="I22" s="45">
        <v>125.65329681600001</v>
      </c>
      <c r="J22" s="45">
        <v>0</v>
      </c>
      <c r="K22" s="45">
        <v>0</v>
      </c>
      <c r="L22" s="54">
        <v>3.5651009740000004</v>
      </c>
      <c r="M22" s="71">
        <v>0</v>
      </c>
      <c r="N22" s="53">
        <v>0</v>
      </c>
      <c r="O22" s="45">
        <v>0</v>
      </c>
      <c r="P22" s="45">
        <v>0</v>
      </c>
      <c r="Q22" s="54">
        <v>0</v>
      </c>
      <c r="R22" s="71">
        <v>0.004944688</v>
      </c>
      <c r="S22" s="45">
        <v>0</v>
      </c>
      <c r="T22" s="45">
        <v>0</v>
      </c>
      <c r="U22" s="45">
        <v>0</v>
      </c>
      <c r="V22" s="54">
        <v>0.795842021</v>
      </c>
      <c r="W22" s="71">
        <v>0</v>
      </c>
      <c r="X22" s="45">
        <v>0</v>
      </c>
      <c r="Y22" s="45">
        <v>0</v>
      </c>
      <c r="Z22" s="45">
        <v>0</v>
      </c>
      <c r="AA22" s="54">
        <v>0</v>
      </c>
      <c r="AB22" s="71">
        <v>0</v>
      </c>
      <c r="AC22" s="45">
        <v>0</v>
      </c>
      <c r="AD22" s="45">
        <v>0</v>
      </c>
      <c r="AE22" s="45">
        <v>0</v>
      </c>
      <c r="AF22" s="54">
        <v>0</v>
      </c>
      <c r="AG22" s="71">
        <v>0</v>
      </c>
      <c r="AH22" s="45">
        <v>0</v>
      </c>
      <c r="AI22" s="45">
        <v>0</v>
      </c>
      <c r="AJ22" s="45">
        <v>0</v>
      </c>
      <c r="AK22" s="54">
        <v>0</v>
      </c>
      <c r="AL22" s="71">
        <v>0</v>
      </c>
      <c r="AM22" s="45">
        <v>0</v>
      </c>
      <c r="AN22" s="45">
        <v>0</v>
      </c>
      <c r="AO22" s="45">
        <v>0</v>
      </c>
      <c r="AP22" s="54">
        <v>0</v>
      </c>
      <c r="AQ22" s="71">
        <v>0</v>
      </c>
      <c r="AR22" s="53">
        <v>0</v>
      </c>
      <c r="AS22" s="45">
        <v>0</v>
      </c>
      <c r="AT22" s="45">
        <v>0</v>
      </c>
      <c r="AU22" s="54">
        <v>0</v>
      </c>
      <c r="AV22" s="71">
        <v>0.245882173</v>
      </c>
      <c r="AW22" s="45">
        <v>18.574668384</v>
      </c>
      <c r="AX22" s="45">
        <v>0</v>
      </c>
      <c r="AY22" s="45">
        <v>0</v>
      </c>
      <c r="AZ22" s="54">
        <v>0.48874445199999994</v>
      </c>
      <c r="BA22" s="71">
        <v>0</v>
      </c>
      <c r="BB22" s="53">
        <v>0</v>
      </c>
      <c r="BC22" s="45">
        <v>0</v>
      </c>
      <c r="BD22" s="45">
        <v>0</v>
      </c>
      <c r="BE22" s="54">
        <v>0</v>
      </c>
      <c r="BF22" s="71">
        <v>0.026120628</v>
      </c>
      <c r="BG22" s="53">
        <v>0</v>
      </c>
      <c r="BH22" s="45">
        <v>0</v>
      </c>
      <c r="BI22" s="45">
        <v>0</v>
      </c>
      <c r="BJ22" s="56">
        <v>0</v>
      </c>
      <c r="BK22" s="61">
        <v>172.830094937</v>
      </c>
      <c r="BL22" s="104"/>
      <c r="BM22" s="104"/>
    </row>
    <row r="23" spans="1:65" ht="12.75">
      <c r="A23" s="92"/>
      <c r="B23" s="3" t="s">
        <v>108</v>
      </c>
      <c r="C23" s="55">
        <v>0</v>
      </c>
      <c r="D23" s="53">
        <v>19.785724193</v>
      </c>
      <c r="E23" s="45">
        <v>0</v>
      </c>
      <c r="F23" s="45">
        <v>0</v>
      </c>
      <c r="G23" s="54">
        <v>0</v>
      </c>
      <c r="H23" s="71">
        <v>0.010009249</v>
      </c>
      <c r="I23" s="45">
        <v>73.32356612699999</v>
      </c>
      <c r="J23" s="45">
        <v>0</v>
      </c>
      <c r="K23" s="45">
        <v>0</v>
      </c>
      <c r="L23" s="54">
        <v>2.037347659</v>
      </c>
      <c r="M23" s="71">
        <v>0</v>
      </c>
      <c r="N23" s="53">
        <v>0</v>
      </c>
      <c r="O23" s="45">
        <v>0</v>
      </c>
      <c r="P23" s="45">
        <v>0</v>
      </c>
      <c r="Q23" s="54">
        <v>0</v>
      </c>
      <c r="R23" s="71">
        <v>0</v>
      </c>
      <c r="S23" s="45">
        <v>5.819330645</v>
      </c>
      <c r="T23" s="45">
        <v>0</v>
      </c>
      <c r="U23" s="45">
        <v>0</v>
      </c>
      <c r="V23" s="54">
        <v>1.7457991940000002</v>
      </c>
      <c r="W23" s="71">
        <v>0</v>
      </c>
      <c r="X23" s="45">
        <v>0</v>
      </c>
      <c r="Y23" s="45">
        <v>0</v>
      </c>
      <c r="Z23" s="45">
        <v>0</v>
      </c>
      <c r="AA23" s="54">
        <v>0</v>
      </c>
      <c r="AB23" s="71">
        <v>0</v>
      </c>
      <c r="AC23" s="45">
        <v>0</v>
      </c>
      <c r="AD23" s="45">
        <v>0</v>
      </c>
      <c r="AE23" s="45">
        <v>0</v>
      </c>
      <c r="AF23" s="54">
        <v>0</v>
      </c>
      <c r="AG23" s="71">
        <v>0</v>
      </c>
      <c r="AH23" s="45">
        <v>0</v>
      </c>
      <c r="AI23" s="45">
        <v>0</v>
      </c>
      <c r="AJ23" s="45">
        <v>0</v>
      </c>
      <c r="AK23" s="54">
        <v>0</v>
      </c>
      <c r="AL23" s="71">
        <v>0</v>
      </c>
      <c r="AM23" s="45">
        <v>0</v>
      </c>
      <c r="AN23" s="45">
        <v>0</v>
      </c>
      <c r="AO23" s="45">
        <v>0</v>
      </c>
      <c r="AP23" s="54">
        <v>0</v>
      </c>
      <c r="AQ23" s="71">
        <v>0</v>
      </c>
      <c r="AR23" s="53">
        <v>0</v>
      </c>
      <c r="AS23" s="45">
        <v>0</v>
      </c>
      <c r="AT23" s="45">
        <v>0</v>
      </c>
      <c r="AU23" s="54">
        <v>0</v>
      </c>
      <c r="AV23" s="71">
        <v>0.148513098</v>
      </c>
      <c r="AW23" s="45">
        <v>3.993831954</v>
      </c>
      <c r="AX23" s="45">
        <v>0</v>
      </c>
      <c r="AY23" s="45">
        <v>0</v>
      </c>
      <c r="AZ23" s="54">
        <v>11.407910474</v>
      </c>
      <c r="BA23" s="71">
        <v>0</v>
      </c>
      <c r="BB23" s="53">
        <v>0</v>
      </c>
      <c r="BC23" s="45">
        <v>0</v>
      </c>
      <c r="BD23" s="45">
        <v>0</v>
      </c>
      <c r="BE23" s="54">
        <v>0</v>
      </c>
      <c r="BF23" s="71">
        <v>0.022573898000000002</v>
      </c>
      <c r="BG23" s="53">
        <v>0</v>
      </c>
      <c r="BH23" s="45">
        <v>0</v>
      </c>
      <c r="BI23" s="45">
        <v>0</v>
      </c>
      <c r="BJ23" s="56">
        <v>0</v>
      </c>
      <c r="BK23" s="61">
        <v>118.294606491</v>
      </c>
      <c r="BL23" s="104"/>
      <c r="BM23" s="104"/>
    </row>
    <row r="24" spans="1:65" ht="12.75">
      <c r="A24" s="92"/>
      <c r="B24" s="3" t="s">
        <v>109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1">
        <v>0.365693016</v>
      </c>
      <c r="I24" s="45">
        <v>36.278850623000004</v>
      </c>
      <c r="J24" s="45">
        <v>0</v>
      </c>
      <c r="K24" s="45">
        <v>0</v>
      </c>
      <c r="L24" s="54">
        <v>14.163121866</v>
      </c>
      <c r="M24" s="71">
        <v>0</v>
      </c>
      <c r="N24" s="53">
        <v>0</v>
      </c>
      <c r="O24" s="45">
        <v>0</v>
      </c>
      <c r="P24" s="45">
        <v>0</v>
      </c>
      <c r="Q24" s="54">
        <v>0</v>
      </c>
      <c r="R24" s="71">
        <v>0.007533947</v>
      </c>
      <c r="S24" s="45">
        <v>0</v>
      </c>
      <c r="T24" s="45">
        <v>0</v>
      </c>
      <c r="U24" s="45">
        <v>0</v>
      </c>
      <c r="V24" s="54">
        <v>0</v>
      </c>
      <c r="W24" s="71">
        <v>0</v>
      </c>
      <c r="X24" s="45">
        <v>0</v>
      </c>
      <c r="Y24" s="45">
        <v>0</v>
      </c>
      <c r="Z24" s="45">
        <v>0</v>
      </c>
      <c r="AA24" s="54">
        <v>0</v>
      </c>
      <c r="AB24" s="71">
        <v>0</v>
      </c>
      <c r="AC24" s="45">
        <v>0</v>
      </c>
      <c r="AD24" s="45">
        <v>0</v>
      </c>
      <c r="AE24" s="45">
        <v>0</v>
      </c>
      <c r="AF24" s="54">
        <v>0</v>
      </c>
      <c r="AG24" s="71">
        <v>0</v>
      </c>
      <c r="AH24" s="45">
        <v>0</v>
      </c>
      <c r="AI24" s="45">
        <v>0</v>
      </c>
      <c r="AJ24" s="45">
        <v>0</v>
      </c>
      <c r="AK24" s="54">
        <v>0</v>
      </c>
      <c r="AL24" s="71">
        <v>0</v>
      </c>
      <c r="AM24" s="45">
        <v>0</v>
      </c>
      <c r="AN24" s="45">
        <v>0</v>
      </c>
      <c r="AO24" s="45">
        <v>0</v>
      </c>
      <c r="AP24" s="54">
        <v>0</v>
      </c>
      <c r="AQ24" s="71">
        <v>0</v>
      </c>
      <c r="AR24" s="53">
        <v>0</v>
      </c>
      <c r="AS24" s="45">
        <v>0</v>
      </c>
      <c r="AT24" s="45">
        <v>0</v>
      </c>
      <c r="AU24" s="54">
        <v>0</v>
      </c>
      <c r="AV24" s="71">
        <v>0.5465414209999999</v>
      </c>
      <c r="AW24" s="45">
        <v>11.183317744</v>
      </c>
      <c r="AX24" s="45">
        <v>0</v>
      </c>
      <c r="AY24" s="45">
        <v>0</v>
      </c>
      <c r="AZ24" s="54">
        <v>20.095384358</v>
      </c>
      <c r="BA24" s="71">
        <v>0</v>
      </c>
      <c r="BB24" s="53">
        <v>0</v>
      </c>
      <c r="BC24" s="45">
        <v>0</v>
      </c>
      <c r="BD24" s="45">
        <v>0</v>
      </c>
      <c r="BE24" s="54">
        <v>0</v>
      </c>
      <c r="BF24" s="71">
        <v>0.020176089</v>
      </c>
      <c r="BG24" s="53">
        <v>0</v>
      </c>
      <c r="BH24" s="45">
        <v>0</v>
      </c>
      <c r="BI24" s="45">
        <v>0</v>
      </c>
      <c r="BJ24" s="56">
        <v>0.092233548</v>
      </c>
      <c r="BK24" s="61">
        <v>82.752852612</v>
      </c>
      <c r="BL24" s="104"/>
      <c r="BM24" s="104"/>
    </row>
    <row r="25" spans="1:65" ht="12.75">
      <c r="A25" s="92"/>
      <c r="B25" s="3" t="s">
        <v>110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1">
        <v>0.227828836</v>
      </c>
      <c r="I25" s="45">
        <v>51.659711088</v>
      </c>
      <c r="J25" s="45">
        <v>0</v>
      </c>
      <c r="K25" s="45">
        <v>0</v>
      </c>
      <c r="L25" s="54">
        <v>0.744688284</v>
      </c>
      <c r="M25" s="71">
        <v>0</v>
      </c>
      <c r="N25" s="53">
        <v>0</v>
      </c>
      <c r="O25" s="45">
        <v>0</v>
      </c>
      <c r="P25" s="45">
        <v>0</v>
      </c>
      <c r="Q25" s="54">
        <v>0</v>
      </c>
      <c r="R25" s="71">
        <v>0.054312138</v>
      </c>
      <c r="S25" s="45">
        <v>0</v>
      </c>
      <c r="T25" s="45">
        <v>0</v>
      </c>
      <c r="U25" s="45">
        <v>0</v>
      </c>
      <c r="V25" s="54">
        <v>0</v>
      </c>
      <c r="W25" s="71">
        <v>0</v>
      </c>
      <c r="X25" s="45">
        <v>0</v>
      </c>
      <c r="Y25" s="45">
        <v>0</v>
      </c>
      <c r="Z25" s="45">
        <v>0</v>
      </c>
      <c r="AA25" s="54">
        <v>0</v>
      </c>
      <c r="AB25" s="71">
        <v>0</v>
      </c>
      <c r="AC25" s="45">
        <v>0</v>
      </c>
      <c r="AD25" s="45">
        <v>0</v>
      </c>
      <c r="AE25" s="45">
        <v>0</v>
      </c>
      <c r="AF25" s="54">
        <v>0</v>
      </c>
      <c r="AG25" s="71">
        <v>0</v>
      </c>
      <c r="AH25" s="45">
        <v>0</v>
      </c>
      <c r="AI25" s="45">
        <v>0</v>
      </c>
      <c r="AJ25" s="45">
        <v>0</v>
      </c>
      <c r="AK25" s="54">
        <v>0</v>
      </c>
      <c r="AL25" s="71">
        <v>0</v>
      </c>
      <c r="AM25" s="45">
        <v>0</v>
      </c>
      <c r="AN25" s="45">
        <v>0</v>
      </c>
      <c r="AO25" s="45">
        <v>0</v>
      </c>
      <c r="AP25" s="54">
        <v>0</v>
      </c>
      <c r="AQ25" s="71">
        <v>0</v>
      </c>
      <c r="AR25" s="53">
        <v>0</v>
      </c>
      <c r="AS25" s="45">
        <v>0</v>
      </c>
      <c r="AT25" s="45">
        <v>0</v>
      </c>
      <c r="AU25" s="54">
        <v>0</v>
      </c>
      <c r="AV25" s="71">
        <v>0.8198175120000001</v>
      </c>
      <c r="AW25" s="45">
        <v>2.356986838</v>
      </c>
      <c r="AX25" s="45">
        <v>0</v>
      </c>
      <c r="AY25" s="45">
        <v>0</v>
      </c>
      <c r="AZ25" s="54">
        <v>7.093944011</v>
      </c>
      <c r="BA25" s="71">
        <v>0</v>
      </c>
      <c r="BB25" s="53">
        <v>0</v>
      </c>
      <c r="BC25" s="45">
        <v>0</v>
      </c>
      <c r="BD25" s="45">
        <v>0</v>
      </c>
      <c r="BE25" s="54">
        <v>0</v>
      </c>
      <c r="BF25" s="71">
        <v>0.12342062</v>
      </c>
      <c r="BG25" s="53">
        <v>0</v>
      </c>
      <c r="BH25" s="45">
        <v>0</v>
      </c>
      <c r="BI25" s="45">
        <v>0</v>
      </c>
      <c r="BJ25" s="56">
        <v>0</v>
      </c>
      <c r="BK25" s="61">
        <v>63.080709326999994</v>
      </c>
      <c r="BL25" s="104"/>
      <c r="BM25" s="104"/>
    </row>
    <row r="26" spans="1:65" ht="12.75">
      <c r="A26" s="92"/>
      <c r="B26" s="3" t="s">
        <v>111</v>
      </c>
      <c r="C26" s="55">
        <v>0</v>
      </c>
      <c r="D26" s="53">
        <v>5.77216613</v>
      </c>
      <c r="E26" s="45">
        <v>0</v>
      </c>
      <c r="F26" s="45">
        <v>0</v>
      </c>
      <c r="G26" s="54">
        <v>0</v>
      </c>
      <c r="H26" s="71">
        <v>0.352573503</v>
      </c>
      <c r="I26" s="45">
        <v>5.77216613</v>
      </c>
      <c r="J26" s="45">
        <v>0</v>
      </c>
      <c r="K26" s="45">
        <v>0</v>
      </c>
      <c r="L26" s="54">
        <v>7.858571445999999</v>
      </c>
      <c r="M26" s="71">
        <v>0</v>
      </c>
      <c r="N26" s="53">
        <v>0</v>
      </c>
      <c r="O26" s="45">
        <v>0</v>
      </c>
      <c r="P26" s="45">
        <v>0</v>
      </c>
      <c r="Q26" s="54">
        <v>0</v>
      </c>
      <c r="R26" s="71">
        <v>0.030592481</v>
      </c>
      <c r="S26" s="45">
        <v>0</v>
      </c>
      <c r="T26" s="45">
        <v>0</v>
      </c>
      <c r="U26" s="45">
        <v>0</v>
      </c>
      <c r="V26" s="54">
        <v>0</v>
      </c>
      <c r="W26" s="71">
        <v>0</v>
      </c>
      <c r="X26" s="45">
        <v>0</v>
      </c>
      <c r="Y26" s="45">
        <v>0</v>
      </c>
      <c r="Z26" s="45">
        <v>0</v>
      </c>
      <c r="AA26" s="54">
        <v>0</v>
      </c>
      <c r="AB26" s="71">
        <v>0</v>
      </c>
      <c r="AC26" s="45">
        <v>0</v>
      </c>
      <c r="AD26" s="45">
        <v>0</v>
      </c>
      <c r="AE26" s="45">
        <v>0</v>
      </c>
      <c r="AF26" s="54">
        <v>0</v>
      </c>
      <c r="AG26" s="71">
        <v>0</v>
      </c>
      <c r="AH26" s="45">
        <v>0</v>
      </c>
      <c r="AI26" s="45">
        <v>0</v>
      </c>
      <c r="AJ26" s="45">
        <v>0</v>
      </c>
      <c r="AK26" s="54">
        <v>0</v>
      </c>
      <c r="AL26" s="71">
        <v>0</v>
      </c>
      <c r="AM26" s="45">
        <v>0</v>
      </c>
      <c r="AN26" s="45">
        <v>0</v>
      </c>
      <c r="AO26" s="45">
        <v>0</v>
      </c>
      <c r="AP26" s="54">
        <v>0</v>
      </c>
      <c r="AQ26" s="71">
        <v>0</v>
      </c>
      <c r="AR26" s="53">
        <v>0</v>
      </c>
      <c r="AS26" s="45">
        <v>0</v>
      </c>
      <c r="AT26" s="45">
        <v>0</v>
      </c>
      <c r="AU26" s="54">
        <v>0</v>
      </c>
      <c r="AV26" s="71">
        <v>0.392666002</v>
      </c>
      <c r="AW26" s="45">
        <v>3.238988322</v>
      </c>
      <c r="AX26" s="45">
        <v>0</v>
      </c>
      <c r="AY26" s="45">
        <v>0</v>
      </c>
      <c r="AZ26" s="54">
        <v>5.810945529</v>
      </c>
      <c r="BA26" s="71">
        <v>0</v>
      </c>
      <c r="BB26" s="53">
        <v>0</v>
      </c>
      <c r="BC26" s="45">
        <v>0</v>
      </c>
      <c r="BD26" s="45">
        <v>0</v>
      </c>
      <c r="BE26" s="54">
        <v>0</v>
      </c>
      <c r="BF26" s="71">
        <v>0.015218650000000002</v>
      </c>
      <c r="BG26" s="53">
        <v>0</v>
      </c>
      <c r="BH26" s="45">
        <v>0</v>
      </c>
      <c r="BI26" s="45">
        <v>0</v>
      </c>
      <c r="BJ26" s="56">
        <v>0</v>
      </c>
      <c r="BK26" s="61">
        <v>29.243888192999997</v>
      </c>
      <c r="BL26" s="104"/>
      <c r="BM26" s="104"/>
    </row>
    <row r="27" spans="1:65" ht="12.75">
      <c r="A27" s="92"/>
      <c r="B27" s="3" t="s">
        <v>112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1">
        <v>0.943932493</v>
      </c>
      <c r="I27" s="45">
        <v>90.28250257799999</v>
      </c>
      <c r="J27" s="45">
        <v>0</v>
      </c>
      <c r="K27" s="45">
        <v>0</v>
      </c>
      <c r="L27" s="54">
        <v>3.8915061630000003</v>
      </c>
      <c r="M27" s="71">
        <v>0</v>
      </c>
      <c r="N27" s="53">
        <v>0</v>
      </c>
      <c r="O27" s="45">
        <v>0</v>
      </c>
      <c r="P27" s="45">
        <v>0</v>
      </c>
      <c r="Q27" s="54">
        <v>0</v>
      </c>
      <c r="R27" s="71">
        <v>0.17313445</v>
      </c>
      <c r="S27" s="45">
        <v>5.505030645000001</v>
      </c>
      <c r="T27" s="45">
        <v>0</v>
      </c>
      <c r="U27" s="45">
        <v>0</v>
      </c>
      <c r="V27" s="54">
        <v>4.128772984</v>
      </c>
      <c r="W27" s="71">
        <v>0</v>
      </c>
      <c r="X27" s="45">
        <v>0</v>
      </c>
      <c r="Y27" s="45">
        <v>0</v>
      </c>
      <c r="Z27" s="45">
        <v>0</v>
      </c>
      <c r="AA27" s="54">
        <v>0</v>
      </c>
      <c r="AB27" s="71">
        <v>0</v>
      </c>
      <c r="AC27" s="45">
        <v>0</v>
      </c>
      <c r="AD27" s="45">
        <v>0</v>
      </c>
      <c r="AE27" s="45">
        <v>0</v>
      </c>
      <c r="AF27" s="54">
        <v>0</v>
      </c>
      <c r="AG27" s="71">
        <v>0</v>
      </c>
      <c r="AH27" s="45">
        <v>0</v>
      </c>
      <c r="AI27" s="45">
        <v>0</v>
      </c>
      <c r="AJ27" s="45">
        <v>0</v>
      </c>
      <c r="AK27" s="54">
        <v>0</v>
      </c>
      <c r="AL27" s="71">
        <v>0</v>
      </c>
      <c r="AM27" s="45">
        <v>0</v>
      </c>
      <c r="AN27" s="45">
        <v>0</v>
      </c>
      <c r="AO27" s="45">
        <v>0</v>
      </c>
      <c r="AP27" s="54">
        <v>0</v>
      </c>
      <c r="AQ27" s="71">
        <v>0</v>
      </c>
      <c r="AR27" s="53">
        <v>0</v>
      </c>
      <c r="AS27" s="45">
        <v>0</v>
      </c>
      <c r="AT27" s="45">
        <v>0</v>
      </c>
      <c r="AU27" s="54">
        <v>0</v>
      </c>
      <c r="AV27" s="71">
        <v>0.9379865349999998</v>
      </c>
      <c r="AW27" s="45">
        <v>20.253735773</v>
      </c>
      <c r="AX27" s="45">
        <v>0</v>
      </c>
      <c r="AY27" s="45">
        <v>0</v>
      </c>
      <c r="AZ27" s="54">
        <v>5.494778431</v>
      </c>
      <c r="BA27" s="71">
        <v>0</v>
      </c>
      <c r="BB27" s="53">
        <v>0</v>
      </c>
      <c r="BC27" s="45">
        <v>0</v>
      </c>
      <c r="BD27" s="45">
        <v>0</v>
      </c>
      <c r="BE27" s="54">
        <v>0</v>
      </c>
      <c r="BF27" s="71">
        <v>0.10146640600000001</v>
      </c>
      <c r="BG27" s="53">
        <v>0.438916</v>
      </c>
      <c r="BH27" s="45">
        <v>0</v>
      </c>
      <c r="BI27" s="45">
        <v>0</v>
      </c>
      <c r="BJ27" s="56">
        <v>4.433965227000001</v>
      </c>
      <c r="BK27" s="61">
        <v>136.585727685</v>
      </c>
      <c r="BL27" s="104"/>
      <c r="BM27" s="104"/>
    </row>
    <row r="28" spans="1:65" ht="12.75">
      <c r="A28" s="92"/>
      <c r="B28" s="3" t="s">
        <v>113</v>
      </c>
      <c r="C28" s="55">
        <v>0</v>
      </c>
      <c r="D28" s="53">
        <v>3.3026506440000003</v>
      </c>
      <c r="E28" s="45">
        <v>0</v>
      </c>
      <c r="F28" s="45">
        <v>0</v>
      </c>
      <c r="G28" s="54">
        <v>0</v>
      </c>
      <c r="H28" s="71">
        <v>0.28406098599999996</v>
      </c>
      <c r="I28" s="45">
        <v>1.100883548</v>
      </c>
      <c r="J28" s="45">
        <v>0</v>
      </c>
      <c r="K28" s="45">
        <v>0</v>
      </c>
      <c r="L28" s="54">
        <v>11.581294925</v>
      </c>
      <c r="M28" s="71">
        <v>0</v>
      </c>
      <c r="N28" s="53">
        <v>0</v>
      </c>
      <c r="O28" s="45">
        <v>0</v>
      </c>
      <c r="P28" s="45">
        <v>0</v>
      </c>
      <c r="Q28" s="54">
        <v>0</v>
      </c>
      <c r="R28" s="71">
        <v>0.027754379000000003</v>
      </c>
      <c r="S28" s="45">
        <v>0</v>
      </c>
      <c r="T28" s="45">
        <v>0</v>
      </c>
      <c r="U28" s="45">
        <v>0</v>
      </c>
      <c r="V28" s="54">
        <v>0.330265064</v>
      </c>
      <c r="W28" s="71">
        <v>0</v>
      </c>
      <c r="X28" s="45">
        <v>0</v>
      </c>
      <c r="Y28" s="45">
        <v>0</v>
      </c>
      <c r="Z28" s="45">
        <v>0</v>
      </c>
      <c r="AA28" s="54">
        <v>0</v>
      </c>
      <c r="AB28" s="71">
        <v>0</v>
      </c>
      <c r="AC28" s="45">
        <v>0</v>
      </c>
      <c r="AD28" s="45">
        <v>0</v>
      </c>
      <c r="AE28" s="45">
        <v>0</v>
      </c>
      <c r="AF28" s="54">
        <v>0</v>
      </c>
      <c r="AG28" s="71">
        <v>0</v>
      </c>
      <c r="AH28" s="45">
        <v>0</v>
      </c>
      <c r="AI28" s="45">
        <v>0</v>
      </c>
      <c r="AJ28" s="45">
        <v>0</v>
      </c>
      <c r="AK28" s="54">
        <v>0</v>
      </c>
      <c r="AL28" s="71">
        <v>0</v>
      </c>
      <c r="AM28" s="45">
        <v>0</v>
      </c>
      <c r="AN28" s="45">
        <v>0</v>
      </c>
      <c r="AO28" s="45">
        <v>0</v>
      </c>
      <c r="AP28" s="54">
        <v>0</v>
      </c>
      <c r="AQ28" s="71">
        <v>0</v>
      </c>
      <c r="AR28" s="53">
        <v>0</v>
      </c>
      <c r="AS28" s="45">
        <v>0</v>
      </c>
      <c r="AT28" s="45">
        <v>0</v>
      </c>
      <c r="AU28" s="54">
        <v>0</v>
      </c>
      <c r="AV28" s="71">
        <v>0.72679995</v>
      </c>
      <c r="AW28" s="45">
        <v>3.29171613</v>
      </c>
      <c r="AX28" s="45">
        <v>0</v>
      </c>
      <c r="AY28" s="45">
        <v>0</v>
      </c>
      <c r="AZ28" s="54">
        <v>9.15095987</v>
      </c>
      <c r="BA28" s="71">
        <v>0</v>
      </c>
      <c r="BB28" s="53">
        <v>0</v>
      </c>
      <c r="BC28" s="45">
        <v>0</v>
      </c>
      <c r="BD28" s="45">
        <v>0</v>
      </c>
      <c r="BE28" s="54">
        <v>0</v>
      </c>
      <c r="BF28" s="71">
        <v>0.088876336</v>
      </c>
      <c r="BG28" s="53">
        <v>0</v>
      </c>
      <c r="BH28" s="45">
        <v>0</v>
      </c>
      <c r="BI28" s="45">
        <v>0</v>
      </c>
      <c r="BJ28" s="56">
        <v>0.109723872</v>
      </c>
      <c r="BK28" s="61">
        <v>29.994985703999998</v>
      </c>
      <c r="BL28" s="104"/>
      <c r="BM28" s="104"/>
    </row>
    <row r="29" spans="1:65" ht="12.75">
      <c r="A29" s="92"/>
      <c r="B29" s="3" t="s">
        <v>114</v>
      </c>
      <c r="C29" s="55">
        <v>0</v>
      </c>
      <c r="D29" s="53">
        <v>10.98871935</v>
      </c>
      <c r="E29" s="45">
        <v>0</v>
      </c>
      <c r="F29" s="45">
        <v>0</v>
      </c>
      <c r="G29" s="54">
        <v>0</v>
      </c>
      <c r="H29" s="71">
        <v>0.25974036199999995</v>
      </c>
      <c r="I29" s="45">
        <v>167.85268807100002</v>
      </c>
      <c r="J29" s="45">
        <v>0</v>
      </c>
      <c r="K29" s="45">
        <v>0</v>
      </c>
      <c r="L29" s="54">
        <v>19.521164924</v>
      </c>
      <c r="M29" s="71">
        <v>0</v>
      </c>
      <c r="N29" s="53">
        <v>0</v>
      </c>
      <c r="O29" s="45">
        <v>0</v>
      </c>
      <c r="P29" s="45">
        <v>0</v>
      </c>
      <c r="Q29" s="54">
        <v>0</v>
      </c>
      <c r="R29" s="71">
        <v>0.03681221</v>
      </c>
      <c r="S29" s="45">
        <v>5.494359675</v>
      </c>
      <c r="T29" s="45">
        <v>0</v>
      </c>
      <c r="U29" s="45">
        <v>0</v>
      </c>
      <c r="V29" s="54">
        <v>0.329661581</v>
      </c>
      <c r="W29" s="71">
        <v>0</v>
      </c>
      <c r="X29" s="45">
        <v>0</v>
      </c>
      <c r="Y29" s="45">
        <v>0</v>
      </c>
      <c r="Z29" s="45">
        <v>0</v>
      </c>
      <c r="AA29" s="54">
        <v>0</v>
      </c>
      <c r="AB29" s="71">
        <v>0</v>
      </c>
      <c r="AC29" s="45">
        <v>0</v>
      </c>
      <c r="AD29" s="45">
        <v>0</v>
      </c>
      <c r="AE29" s="45">
        <v>0</v>
      </c>
      <c r="AF29" s="54">
        <v>0</v>
      </c>
      <c r="AG29" s="71">
        <v>0</v>
      </c>
      <c r="AH29" s="45">
        <v>0</v>
      </c>
      <c r="AI29" s="45">
        <v>0</v>
      </c>
      <c r="AJ29" s="45">
        <v>0</v>
      </c>
      <c r="AK29" s="54">
        <v>0</v>
      </c>
      <c r="AL29" s="71">
        <v>0</v>
      </c>
      <c r="AM29" s="45">
        <v>0</v>
      </c>
      <c r="AN29" s="45">
        <v>0</v>
      </c>
      <c r="AO29" s="45">
        <v>0</v>
      </c>
      <c r="AP29" s="54">
        <v>0</v>
      </c>
      <c r="AQ29" s="71">
        <v>0</v>
      </c>
      <c r="AR29" s="53">
        <v>0</v>
      </c>
      <c r="AS29" s="45">
        <v>0</v>
      </c>
      <c r="AT29" s="45">
        <v>0</v>
      </c>
      <c r="AU29" s="54">
        <v>0</v>
      </c>
      <c r="AV29" s="71">
        <v>0.611185996</v>
      </c>
      <c r="AW29" s="45">
        <v>27.383258075</v>
      </c>
      <c r="AX29" s="45">
        <v>0</v>
      </c>
      <c r="AY29" s="45">
        <v>0</v>
      </c>
      <c r="AZ29" s="54">
        <v>16.717479054</v>
      </c>
      <c r="BA29" s="71">
        <v>0</v>
      </c>
      <c r="BB29" s="53">
        <v>0</v>
      </c>
      <c r="BC29" s="45">
        <v>0</v>
      </c>
      <c r="BD29" s="45">
        <v>0</v>
      </c>
      <c r="BE29" s="54">
        <v>0</v>
      </c>
      <c r="BF29" s="71">
        <v>0.081481622</v>
      </c>
      <c r="BG29" s="53">
        <v>0</v>
      </c>
      <c r="BH29" s="45">
        <v>0</v>
      </c>
      <c r="BI29" s="45">
        <v>0</v>
      </c>
      <c r="BJ29" s="56">
        <v>0.054766516</v>
      </c>
      <c r="BK29" s="61">
        <v>249.331317436</v>
      </c>
      <c r="BL29" s="104"/>
      <c r="BM29" s="104"/>
    </row>
    <row r="30" spans="1:65" ht="12.75">
      <c r="A30" s="92"/>
      <c r="B30" s="3" t="s">
        <v>115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1">
        <v>0.244807285</v>
      </c>
      <c r="I30" s="45">
        <v>199.547876572</v>
      </c>
      <c r="J30" s="45">
        <v>0</v>
      </c>
      <c r="K30" s="45">
        <v>0</v>
      </c>
      <c r="L30" s="54">
        <v>9.980131111</v>
      </c>
      <c r="M30" s="71">
        <v>0</v>
      </c>
      <c r="N30" s="53">
        <v>0</v>
      </c>
      <c r="O30" s="45">
        <v>0</v>
      </c>
      <c r="P30" s="45">
        <v>0</v>
      </c>
      <c r="Q30" s="54">
        <v>0</v>
      </c>
      <c r="R30" s="71">
        <v>0.007171678</v>
      </c>
      <c r="S30" s="45">
        <v>5.474564515</v>
      </c>
      <c r="T30" s="45">
        <v>0</v>
      </c>
      <c r="U30" s="45">
        <v>0</v>
      </c>
      <c r="V30" s="54">
        <v>0.12044041899999999</v>
      </c>
      <c r="W30" s="71">
        <v>0</v>
      </c>
      <c r="X30" s="45">
        <v>0</v>
      </c>
      <c r="Y30" s="45">
        <v>0</v>
      </c>
      <c r="Z30" s="45">
        <v>0</v>
      </c>
      <c r="AA30" s="54">
        <v>0</v>
      </c>
      <c r="AB30" s="71">
        <v>0</v>
      </c>
      <c r="AC30" s="45">
        <v>0</v>
      </c>
      <c r="AD30" s="45">
        <v>0</v>
      </c>
      <c r="AE30" s="45">
        <v>0</v>
      </c>
      <c r="AF30" s="54">
        <v>0</v>
      </c>
      <c r="AG30" s="71">
        <v>0</v>
      </c>
      <c r="AH30" s="45">
        <v>0</v>
      </c>
      <c r="AI30" s="45">
        <v>0</v>
      </c>
      <c r="AJ30" s="45">
        <v>0</v>
      </c>
      <c r="AK30" s="54">
        <v>0</v>
      </c>
      <c r="AL30" s="71">
        <v>0</v>
      </c>
      <c r="AM30" s="45">
        <v>0</v>
      </c>
      <c r="AN30" s="45">
        <v>0</v>
      </c>
      <c r="AO30" s="45">
        <v>0</v>
      </c>
      <c r="AP30" s="54">
        <v>0</v>
      </c>
      <c r="AQ30" s="71">
        <v>0</v>
      </c>
      <c r="AR30" s="53">
        <v>0</v>
      </c>
      <c r="AS30" s="45">
        <v>0</v>
      </c>
      <c r="AT30" s="45">
        <v>0</v>
      </c>
      <c r="AU30" s="54">
        <v>0</v>
      </c>
      <c r="AV30" s="71">
        <v>0.26688310800000004</v>
      </c>
      <c r="AW30" s="45">
        <v>6.222337724</v>
      </c>
      <c r="AX30" s="45">
        <v>0</v>
      </c>
      <c r="AY30" s="45">
        <v>0</v>
      </c>
      <c r="AZ30" s="54">
        <v>30.789794839</v>
      </c>
      <c r="BA30" s="71">
        <v>0</v>
      </c>
      <c r="BB30" s="53">
        <v>0</v>
      </c>
      <c r="BC30" s="45">
        <v>0</v>
      </c>
      <c r="BD30" s="45">
        <v>0</v>
      </c>
      <c r="BE30" s="54">
        <v>0</v>
      </c>
      <c r="BF30" s="71">
        <v>0.067130106</v>
      </c>
      <c r="BG30" s="53">
        <v>0</v>
      </c>
      <c r="BH30" s="45">
        <v>0</v>
      </c>
      <c r="BI30" s="45">
        <v>0</v>
      </c>
      <c r="BJ30" s="56">
        <v>0.38204125899999997</v>
      </c>
      <c r="BK30" s="61">
        <v>253.103178616</v>
      </c>
      <c r="BL30" s="104"/>
      <c r="BM30" s="104"/>
    </row>
    <row r="31" spans="1:65" ht="12.75">
      <c r="A31" s="92"/>
      <c r="B31" s="3" t="s">
        <v>116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1">
        <v>0.172783877</v>
      </c>
      <c r="I31" s="45">
        <v>208.025422551</v>
      </c>
      <c r="J31" s="45">
        <v>0</v>
      </c>
      <c r="K31" s="45">
        <v>0</v>
      </c>
      <c r="L31" s="54">
        <v>7.0783387200000005</v>
      </c>
      <c r="M31" s="71">
        <v>0</v>
      </c>
      <c r="N31" s="53">
        <v>0</v>
      </c>
      <c r="O31" s="45">
        <v>0</v>
      </c>
      <c r="P31" s="45">
        <v>0</v>
      </c>
      <c r="Q31" s="54">
        <v>0</v>
      </c>
      <c r="R31" s="71">
        <v>0.027098047</v>
      </c>
      <c r="S31" s="45">
        <v>12.043577095</v>
      </c>
      <c r="T31" s="45">
        <v>0</v>
      </c>
      <c r="U31" s="45">
        <v>0</v>
      </c>
      <c r="V31" s="54">
        <v>0</v>
      </c>
      <c r="W31" s="71">
        <v>0</v>
      </c>
      <c r="X31" s="45">
        <v>0</v>
      </c>
      <c r="Y31" s="45">
        <v>0</v>
      </c>
      <c r="Z31" s="45">
        <v>0</v>
      </c>
      <c r="AA31" s="54">
        <v>0</v>
      </c>
      <c r="AB31" s="71">
        <v>0</v>
      </c>
      <c r="AC31" s="45">
        <v>0</v>
      </c>
      <c r="AD31" s="45">
        <v>0</v>
      </c>
      <c r="AE31" s="45">
        <v>0</v>
      </c>
      <c r="AF31" s="54">
        <v>0</v>
      </c>
      <c r="AG31" s="71">
        <v>0</v>
      </c>
      <c r="AH31" s="45">
        <v>0</v>
      </c>
      <c r="AI31" s="45">
        <v>0</v>
      </c>
      <c r="AJ31" s="45">
        <v>0</v>
      </c>
      <c r="AK31" s="54">
        <v>0</v>
      </c>
      <c r="AL31" s="71">
        <v>0</v>
      </c>
      <c r="AM31" s="45">
        <v>0</v>
      </c>
      <c r="AN31" s="45">
        <v>0</v>
      </c>
      <c r="AO31" s="45">
        <v>0</v>
      </c>
      <c r="AP31" s="54">
        <v>0</v>
      </c>
      <c r="AQ31" s="71">
        <v>0</v>
      </c>
      <c r="AR31" s="53">
        <v>0</v>
      </c>
      <c r="AS31" s="45">
        <v>0</v>
      </c>
      <c r="AT31" s="45">
        <v>0</v>
      </c>
      <c r="AU31" s="54">
        <v>0</v>
      </c>
      <c r="AV31" s="71">
        <v>0.28782203</v>
      </c>
      <c r="AW31" s="45">
        <v>10.91558065</v>
      </c>
      <c r="AX31" s="45">
        <v>0</v>
      </c>
      <c r="AY31" s="45">
        <v>0</v>
      </c>
      <c r="AZ31" s="54">
        <v>17.224786266</v>
      </c>
      <c r="BA31" s="71">
        <v>0</v>
      </c>
      <c r="BB31" s="53">
        <v>0</v>
      </c>
      <c r="BC31" s="45">
        <v>0</v>
      </c>
      <c r="BD31" s="45">
        <v>0</v>
      </c>
      <c r="BE31" s="54">
        <v>0</v>
      </c>
      <c r="BF31" s="71">
        <v>0.0054577900000000006</v>
      </c>
      <c r="BG31" s="53">
        <v>0</v>
      </c>
      <c r="BH31" s="45">
        <v>0</v>
      </c>
      <c r="BI31" s="45">
        <v>0</v>
      </c>
      <c r="BJ31" s="56">
        <v>0.10642691100000001</v>
      </c>
      <c r="BK31" s="61">
        <v>255.887293937</v>
      </c>
      <c r="BL31" s="104"/>
      <c r="BM31" s="104"/>
    </row>
    <row r="32" spans="1:65" ht="12.75">
      <c r="A32" s="92"/>
      <c r="B32" s="3" t="s">
        <v>117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1">
        <v>0.193854008</v>
      </c>
      <c r="I32" s="45">
        <v>274.11742379000003</v>
      </c>
      <c r="J32" s="45">
        <v>0</v>
      </c>
      <c r="K32" s="45">
        <v>0</v>
      </c>
      <c r="L32" s="54">
        <v>8.054247015000001</v>
      </c>
      <c r="M32" s="71">
        <v>0</v>
      </c>
      <c r="N32" s="53">
        <v>0</v>
      </c>
      <c r="O32" s="45">
        <v>0</v>
      </c>
      <c r="P32" s="45">
        <v>0</v>
      </c>
      <c r="Q32" s="54">
        <v>0</v>
      </c>
      <c r="R32" s="71">
        <v>0.000709866</v>
      </c>
      <c r="S32" s="45">
        <v>5.46050645</v>
      </c>
      <c r="T32" s="45">
        <v>0</v>
      </c>
      <c r="U32" s="45">
        <v>0</v>
      </c>
      <c r="V32" s="54">
        <v>0.174736206</v>
      </c>
      <c r="W32" s="71">
        <v>0</v>
      </c>
      <c r="X32" s="45">
        <v>0</v>
      </c>
      <c r="Y32" s="45">
        <v>0</v>
      </c>
      <c r="Z32" s="45">
        <v>0</v>
      </c>
      <c r="AA32" s="54">
        <v>0</v>
      </c>
      <c r="AB32" s="71">
        <v>0</v>
      </c>
      <c r="AC32" s="45">
        <v>0</v>
      </c>
      <c r="AD32" s="45">
        <v>0</v>
      </c>
      <c r="AE32" s="45">
        <v>0</v>
      </c>
      <c r="AF32" s="54">
        <v>0</v>
      </c>
      <c r="AG32" s="71">
        <v>0</v>
      </c>
      <c r="AH32" s="45">
        <v>0</v>
      </c>
      <c r="AI32" s="45">
        <v>0</v>
      </c>
      <c r="AJ32" s="45">
        <v>0</v>
      </c>
      <c r="AK32" s="54">
        <v>0</v>
      </c>
      <c r="AL32" s="71">
        <v>0</v>
      </c>
      <c r="AM32" s="45">
        <v>0</v>
      </c>
      <c r="AN32" s="45">
        <v>0</v>
      </c>
      <c r="AO32" s="45">
        <v>0</v>
      </c>
      <c r="AP32" s="54">
        <v>0</v>
      </c>
      <c r="AQ32" s="71">
        <v>0</v>
      </c>
      <c r="AR32" s="53">
        <v>0</v>
      </c>
      <c r="AS32" s="45">
        <v>0</v>
      </c>
      <c r="AT32" s="45">
        <v>0</v>
      </c>
      <c r="AU32" s="54">
        <v>0</v>
      </c>
      <c r="AV32" s="71">
        <v>0.3081038809999999</v>
      </c>
      <c r="AW32" s="45">
        <v>9.466896398000001</v>
      </c>
      <c r="AX32" s="45">
        <v>0</v>
      </c>
      <c r="AY32" s="45">
        <v>0</v>
      </c>
      <c r="AZ32" s="54">
        <v>15.863448571000001</v>
      </c>
      <c r="BA32" s="71">
        <v>0</v>
      </c>
      <c r="BB32" s="53">
        <v>0</v>
      </c>
      <c r="BC32" s="45">
        <v>0</v>
      </c>
      <c r="BD32" s="45">
        <v>0</v>
      </c>
      <c r="BE32" s="54">
        <v>0</v>
      </c>
      <c r="BF32" s="71">
        <v>0.024500279</v>
      </c>
      <c r="BG32" s="53">
        <v>0</v>
      </c>
      <c r="BH32" s="45">
        <v>0</v>
      </c>
      <c r="BI32" s="45">
        <v>0</v>
      </c>
      <c r="BJ32" s="56">
        <v>0.001088901</v>
      </c>
      <c r="BK32" s="61">
        <v>313.6655153650001</v>
      </c>
      <c r="BL32" s="104"/>
      <c r="BM32" s="104"/>
    </row>
    <row r="33" spans="1:65" ht="12.75">
      <c r="A33" s="92"/>
      <c r="B33" s="3" t="s">
        <v>118</v>
      </c>
      <c r="C33" s="55">
        <v>0</v>
      </c>
      <c r="D33" s="53">
        <v>21.769683880000002</v>
      </c>
      <c r="E33" s="45">
        <v>0</v>
      </c>
      <c r="F33" s="45">
        <v>0</v>
      </c>
      <c r="G33" s="54">
        <v>0</v>
      </c>
      <c r="H33" s="71">
        <v>0.08479291800000001</v>
      </c>
      <c r="I33" s="45">
        <v>201.36957589000002</v>
      </c>
      <c r="J33" s="45">
        <v>0</v>
      </c>
      <c r="K33" s="45">
        <v>0</v>
      </c>
      <c r="L33" s="54">
        <v>22.307939315000002</v>
      </c>
      <c r="M33" s="71">
        <v>0</v>
      </c>
      <c r="N33" s="53">
        <v>0</v>
      </c>
      <c r="O33" s="45">
        <v>0</v>
      </c>
      <c r="P33" s="45">
        <v>0</v>
      </c>
      <c r="Q33" s="54">
        <v>0</v>
      </c>
      <c r="R33" s="71">
        <v>0.011429084</v>
      </c>
      <c r="S33" s="45">
        <v>0</v>
      </c>
      <c r="T33" s="45">
        <v>0</v>
      </c>
      <c r="U33" s="45">
        <v>0</v>
      </c>
      <c r="V33" s="54">
        <v>0</v>
      </c>
      <c r="W33" s="71">
        <v>0</v>
      </c>
      <c r="X33" s="45">
        <v>0</v>
      </c>
      <c r="Y33" s="45">
        <v>0</v>
      </c>
      <c r="Z33" s="45">
        <v>0</v>
      </c>
      <c r="AA33" s="54">
        <v>0</v>
      </c>
      <c r="AB33" s="71">
        <v>0</v>
      </c>
      <c r="AC33" s="45">
        <v>0</v>
      </c>
      <c r="AD33" s="45">
        <v>0</v>
      </c>
      <c r="AE33" s="45">
        <v>0</v>
      </c>
      <c r="AF33" s="54">
        <v>0</v>
      </c>
      <c r="AG33" s="71">
        <v>0</v>
      </c>
      <c r="AH33" s="45">
        <v>0</v>
      </c>
      <c r="AI33" s="45">
        <v>0</v>
      </c>
      <c r="AJ33" s="45">
        <v>0</v>
      </c>
      <c r="AK33" s="54">
        <v>0</v>
      </c>
      <c r="AL33" s="71">
        <v>0</v>
      </c>
      <c r="AM33" s="45">
        <v>0</v>
      </c>
      <c r="AN33" s="45">
        <v>0</v>
      </c>
      <c r="AO33" s="45">
        <v>0</v>
      </c>
      <c r="AP33" s="54">
        <v>0</v>
      </c>
      <c r="AQ33" s="71">
        <v>0</v>
      </c>
      <c r="AR33" s="53">
        <v>0</v>
      </c>
      <c r="AS33" s="45">
        <v>0</v>
      </c>
      <c r="AT33" s="45">
        <v>0</v>
      </c>
      <c r="AU33" s="54">
        <v>0</v>
      </c>
      <c r="AV33" s="71">
        <v>0.284805499</v>
      </c>
      <c r="AW33" s="45">
        <v>14.912087036</v>
      </c>
      <c r="AX33" s="45">
        <v>0</v>
      </c>
      <c r="AY33" s="45">
        <v>0</v>
      </c>
      <c r="AZ33" s="54">
        <v>12.990064441</v>
      </c>
      <c r="BA33" s="71">
        <v>0</v>
      </c>
      <c r="BB33" s="53">
        <v>0</v>
      </c>
      <c r="BC33" s="45">
        <v>0</v>
      </c>
      <c r="BD33" s="45">
        <v>0</v>
      </c>
      <c r="BE33" s="54">
        <v>0</v>
      </c>
      <c r="BF33" s="71">
        <v>0.022140442</v>
      </c>
      <c r="BG33" s="53">
        <v>0</v>
      </c>
      <c r="BH33" s="45">
        <v>0</v>
      </c>
      <c r="BI33" s="45">
        <v>0</v>
      </c>
      <c r="BJ33" s="56">
        <v>0.05426579</v>
      </c>
      <c r="BK33" s="61">
        <v>273.80678429500006</v>
      </c>
      <c r="BL33" s="104"/>
      <c r="BM33" s="104"/>
    </row>
    <row r="34" spans="1:65" ht="12.75">
      <c r="A34" s="92"/>
      <c r="B34" s="3" t="s">
        <v>119</v>
      </c>
      <c r="C34" s="55">
        <v>0</v>
      </c>
      <c r="D34" s="53">
        <v>5.42904355</v>
      </c>
      <c r="E34" s="45">
        <v>0</v>
      </c>
      <c r="F34" s="45">
        <v>0</v>
      </c>
      <c r="G34" s="54">
        <v>0</v>
      </c>
      <c r="H34" s="71">
        <v>0.18390617</v>
      </c>
      <c r="I34" s="45">
        <v>356.253837752</v>
      </c>
      <c r="J34" s="45">
        <v>0</v>
      </c>
      <c r="K34" s="45">
        <v>0</v>
      </c>
      <c r="L34" s="54">
        <v>27.116846298000002</v>
      </c>
      <c r="M34" s="71">
        <v>0</v>
      </c>
      <c r="N34" s="53">
        <v>0</v>
      </c>
      <c r="O34" s="45">
        <v>0</v>
      </c>
      <c r="P34" s="45">
        <v>0</v>
      </c>
      <c r="Q34" s="54">
        <v>0</v>
      </c>
      <c r="R34" s="71">
        <v>0.026059408000000003</v>
      </c>
      <c r="S34" s="45">
        <v>6.5148522600000005</v>
      </c>
      <c r="T34" s="45">
        <v>0</v>
      </c>
      <c r="U34" s="45">
        <v>0</v>
      </c>
      <c r="V34" s="54">
        <v>0</v>
      </c>
      <c r="W34" s="71">
        <v>0</v>
      </c>
      <c r="X34" s="45">
        <v>0</v>
      </c>
      <c r="Y34" s="45">
        <v>0</v>
      </c>
      <c r="Z34" s="45">
        <v>0</v>
      </c>
      <c r="AA34" s="54">
        <v>0</v>
      </c>
      <c r="AB34" s="71">
        <v>0</v>
      </c>
      <c r="AC34" s="45">
        <v>0</v>
      </c>
      <c r="AD34" s="45">
        <v>0</v>
      </c>
      <c r="AE34" s="45">
        <v>0</v>
      </c>
      <c r="AF34" s="54">
        <v>0</v>
      </c>
      <c r="AG34" s="71">
        <v>0</v>
      </c>
      <c r="AH34" s="45">
        <v>0</v>
      </c>
      <c r="AI34" s="45">
        <v>0</v>
      </c>
      <c r="AJ34" s="45">
        <v>0</v>
      </c>
      <c r="AK34" s="54">
        <v>0</v>
      </c>
      <c r="AL34" s="71">
        <v>0</v>
      </c>
      <c r="AM34" s="45">
        <v>0</v>
      </c>
      <c r="AN34" s="45">
        <v>0</v>
      </c>
      <c r="AO34" s="45">
        <v>0</v>
      </c>
      <c r="AP34" s="54">
        <v>0</v>
      </c>
      <c r="AQ34" s="71">
        <v>0</v>
      </c>
      <c r="AR34" s="53">
        <v>0</v>
      </c>
      <c r="AS34" s="45">
        <v>0</v>
      </c>
      <c r="AT34" s="45">
        <v>0</v>
      </c>
      <c r="AU34" s="54">
        <v>0</v>
      </c>
      <c r="AV34" s="71">
        <v>1.2053530209999999</v>
      </c>
      <c r="AW34" s="45">
        <v>12.288890468</v>
      </c>
      <c r="AX34" s="45">
        <v>0</v>
      </c>
      <c r="AY34" s="45">
        <v>0</v>
      </c>
      <c r="AZ34" s="54">
        <v>52.862374921</v>
      </c>
      <c r="BA34" s="71">
        <v>0</v>
      </c>
      <c r="BB34" s="53">
        <v>0</v>
      </c>
      <c r="BC34" s="45">
        <v>0</v>
      </c>
      <c r="BD34" s="45">
        <v>0</v>
      </c>
      <c r="BE34" s="54">
        <v>0</v>
      </c>
      <c r="BF34" s="71">
        <v>0.119857388</v>
      </c>
      <c r="BG34" s="53">
        <v>0</v>
      </c>
      <c r="BH34" s="45">
        <v>0</v>
      </c>
      <c r="BI34" s="45">
        <v>0</v>
      </c>
      <c r="BJ34" s="56">
        <v>0.72542413</v>
      </c>
      <c r="BK34" s="61">
        <v>462.72644536599995</v>
      </c>
      <c r="BL34" s="104"/>
      <c r="BM34" s="104"/>
    </row>
    <row r="35" spans="1:65" ht="12.75">
      <c r="A35" s="92"/>
      <c r="B35" s="3" t="s">
        <v>120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1">
        <v>0.534701626</v>
      </c>
      <c r="I35" s="45">
        <v>78.294015034</v>
      </c>
      <c r="J35" s="45">
        <v>0</v>
      </c>
      <c r="K35" s="45">
        <v>0</v>
      </c>
      <c r="L35" s="54">
        <v>45.672907881</v>
      </c>
      <c r="M35" s="71">
        <v>0</v>
      </c>
      <c r="N35" s="53">
        <v>0</v>
      </c>
      <c r="O35" s="45">
        <v>0</v>
      </c>
      <c r="P35" s="45">
        <v>0</v>
      </c>
      <c r="Q35" s="54">
        <v>0</v>
      </c>
      <c r="R35" s="71">
        <v>0.066669849</v>
      </c>
      <c r="S35" s="45">
        <v>0</v>
      </c>
      <c r="T35" s="45">
        <v>0</v>
      </c>
      <c r="U35" s="45">
        <v>0</v>
      </c>
      <c r="V35" s="54">
        <v>0.21663638799999999</v>
      </c>
      <c r="W35" s="71">
        <v>0</v>
      </c>
      <c r="X35" s="45">
        <v>0</v>
      </c>
      <c r="Y35" s="45">
        <v>0</v>
      </c>
      <c r="Z35" s="45">
        <v>0</v>
      </c>
      <c r="AA35" s="54">
        <v>0</v>
      </c>
      <c r="AB35" s="71">
        <v>0</v>
      </c>
      <c r="AC35" s="45">
        <v>0</v>
      </c>
      <c r="AD35" s="45">
        <v>0</v>
      </c>
      <c r="AE35" s="45">
        <v>0</v>
      </c>
      <c r="AF35" s="54">
        <v>0</v>
      </c>
      <c r="AG35" s="71">
        <v>0</v>
      </c>
      <c r="AH35" s="45">
        <v>0</v>
      </c>
      <c r="AI35" s="45">
        <v>0</v>
      </c>
      <c r="AJ35" s="45">
        <v>0</v>
      </c>
      <c r="AK35" s="54">
        <v>0</v>
      </c>
      <c r="AL35" s="71">
        <v>0</v>
      </c>
      <c r="AM35" s="45">
        <v>0</v>
      </c>
      <c r="AN35" s="45">
        <v>0</v>
      </c>
      <c r="AO35" s="45">
        <v>0</v>
      </c>
      <c r="AP35" s="54">
        <v>0</v>
      </c>
      <c r="AQ35" s="71">
        <v>0</v>
      </c>
      <c r="AR35" s="53">
        <v>0</v>
      </c>
      <c r="AS35" s="45">
        <v>0</v>
      </c>
      <c r="AT35" s="45">
        <v>0</v>
      </c>
      <c r="AU35" s="54">
        <v>0</v>
      </c>
      <c r="AV35" s="71">
        <v>1.041059938</v>
      </c>
      <c r="AW35" s="45">
        <v>5.270971434000001</v>
      </c>
      <c r="AX35" s="45">
        <v>0</v>
      </c>
      <c r="AY35" s="45">
        <v>0</v>
      </c>
      <c r="AZ35" s="54">
        <v>22.404742063999997</v>
      </c>
      <c r="BA35" s="71">
        <v>0</v>
      </c>
      <c r="BB35" s="53">
        <v>0</v>
      </c>
      <c r="BC35" s="45">
        <v>0</v>
      </c>
      <c r="BD35" s="45">
        <v>0</v>
      </c>
      <c r="BE35" s="54">
        <v>0</v>
      </c>
      <c r="BF35" s="71">
        <v>0.023438543</v>
      </c>
      <c r="BG35" s="53">
        <v>0</v>
      </c>
      <c r="BH35" s="45">
        <v>0</v>
      </c>
      <c r="BI35" s="45">
        <v>0</v>
      </c>
      <c r="BJ35" s="56">
        <v>1.562179861</v>
      </c>
      <c r="BK35" s="61">
        <v>155.087322618</v>
      </c>
      <c r="BL35" s="104"/>
      <c r="BM35" s="104"/>
    </row>
    <row r="36" spans="1:65" ht="12.75">
      <c r="A36" s="92"/>
      <c r="B36" s="3" t="s">
        <v>121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1">
        <v>0.927388008</v>
      </c>
      <c r="I36" s="45">
        <v>174.002213262</v>
      </c>
      <c r="J36" s="45">
        <v>0</v>
      </c>
      <c r="K36" s="45">
        <v>0</v>
      </c>
      <c r="L36" s="54">
        <v>42.550735975</v>
      </c>
      <c r="M36" s="71">
        <v>0</v>
      </c>
      <c r="N36" s="53">
        <v>0</v>
      </c>
      <c r="O36" s="45">
        <v>0</v>
      </c>
      <c r="P36" s="45">
        <v>0</v>
      </c>
      <c r="Q36" s="54">
        <v>0</v>
      </c>
      <c r="R36" s="71">
        <v>0.023969922999999997</v>
      </c>
      <c r="S36" s="45">
        <v>0</v>
      </c>
      <c r="T36" s="45">
        <v>0</v>
      </c>
      <c r="U36" s="45">
        <v>0</v>
      </c>
      <c r="V36" s="54">
        <v>11.679889544</v>
      </c>
      <c r="W36" s="71">
        <v>0</v>
      </c>
      <c r="X36" s="45">
        <v>0</v>
      </c>
      <c r="Y36" s="45">
        <v>0</v>
      </c>
      <c r="Z36" s="45">
        <v>0</v>
      </c>
      <c r="AA36" s="54">
        <v>0</v>
      </c>
      <c r="AB36" s="71">
        <v>0</v>
      </c>
      <c r="AC36" s="45">
        <v>0</v>
      </c>
      <c r="AD36" s="45">
        <v>0</v>
      </c>
      <c r="AE36" s="45">
        <v>0</v>
      </c>
      <c r="AF36" s="54">
        <v>0</v>
      </c>
      <c r="AG36" s="71">
        <v>0</v>
      </c>
      <c r="AH36" s="45">
        <v>0</v>
      </c>
      <c r="AI36" s="45">
        <v>0</v>
      </c>
      <c r="AJ36" s="45">
        <v>0</v>
      </c>
      <c r="AK36" s="54">
        <v>0</v>
      </c>
      <c r="AL36" s="71">
        <v>0</v>
      </c>
      <c r="AM36" s="45">
        <v>0</v>
      </c>
      <c r="AN36" s="45">
        <v>0</v>
      </c>
      <c r="AO36" s="45">
        <v>0</v>
      </c>
      <c r="AP36" s="54">
        <v>0</v>
      </c>
      <c r="AQ36" s="71">
        <v>0</v>
      </c>
      <c r="AR36" s="53">
        <v>0</v>
      </c>
      <c r="AS36" s="45">
        <v>0</v>
      </c>
      <c r="AT36" s="45">
        <v>0</v>
      </c>
      <c r="AU36" s="54">
        <v>0</v>
      </c>
      <c r="AV36" s="71">
        <v>0.6154492690000001</v>
      </c>
      <c r="AW36" s="45">
        <v>32.876931798</v>
      </c>
      <c r="AX36" s="45">
        <v>0</v>
      </c>
      <c r="AY36" s="45">
        <v>0</v>
      </c>
      <c r="AZ36" s="54">
        <v>39.750657319</v>
      </c>
      <c r="BA36" s="71">
        <v>0</v>
      </c>
      <c r="BB36" s="53">
        <v>0</v>
      </c>
      <c r="BC36" s="45">
        <v>0</v>
      </c>
      <c r="BD36" s="45">
        <v>0</v>
      </c>
      <c r="BE36" s="54">
        <v>0</v>
      </c>
      <c r="BF36" s="71">
        <v>0.05304655999999999</v>
      </c>
      <c r="BG36" s="53">
        <v>1.630529516</v>
      </c>
      <c r="BH36" s="45">
        <v>0</v>
      </c>
      <c r="BI36" s="45">
        <v>0</v>
      </c>
      <c r="BJ36" s="56">
        <v>0.663082003</v>
      </c>
      <c r="BK36" s="61">
        <v>304.773893177</v>
      </c>
      <c r="BL36" s="104"/>
      <c r="BM36" s="104"/>
    </row>
    <row r="37" spans="1:65" ht="12.75">
      <c r="A37" s="92"/>
      <c r="B37" s="3" t="s">
        <v>122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1">
        <v>0.322129336</v>
      </c>
      <c r="I37" s="45">
        <v>182.657888282</v>
      </c>
      <c r="J37" s="45">
        <v>0</v>
      </c>
      <c r="K37" s="45">
        <v>0</v>
      </c>
      <c r="L37" s="54">
        <v>29.956418547000002</v>
      </c>
      <c r="M37" s="71">
        <v>0</v>
      </c>
      <c r="N37" s="53">
        <v>0</v>
      </c>
      <c r="O37" s="45">
        <v>0</v>
      </c>
      <c r="P37" s="45">
        <v>0</v>
      </c>
      <c r="Q37" s="54">
        <v>0</v>
      </c>
      <c r="R37" s="71">
        <v>0.044559051</v>
      </c>
      <c r="S37" s="45">
        <v>10.86806129</v>
      </c>
      <c r="T37" s="45">
        <v>0</v>
      </c>
      <c r="U37" s="45">
        <v>0</v>
      </c>
      <c r="V37" s="54">
        <v>11.683165887000001</v>
      </c>
      <c r="W37" s="71">
        <v>0</v>
      </c>
      <c r="X37" s="45">
        <v>0</v>
      </c>
      <c r="Y37" s="45">
        <v>0</v>
      </c>
      <c r="Z37" s="45">
        <v>0</v>
      </c>
      <c r="AA37" s="54">
        <v>0</v>
      </c>
      <c r="AB37" s="71">
        <v>0</v>
      </c>
      <c r="AC37" s="45">
        <v>0</v>
      </c>
      <c r="AD37" s="45">
        <v>0</v>
      </c>
      <c r="AE37" s="45">
        <v>0</v>
      </c>
      <c r="AF37" s="54">
        <v>0</v>
      </c>
      <c r="AG37" s="71">
        <v>0</v>
      </c>
      <c r="AH37" s="45">
        <v>0</v>
      </c>
      <c r="AI37" s="45">
        <v>0</v>
      </c>
      <c r="AJ37" s="45">
        <v>0</v>
      </c>
      <c r="AK37" s="54">
        <v>0</v>
      </c>
      <c r="AL37" s="71">
        <v>0</v>
      </c>
      <c r="AM37" s="45">
        <v>0</v>
      </c>
      <c r="AN37" s="45">
        <v>0</v>
      </c>
      <c r="AO37" s="45">
        <v>0</v>
      </c>
      <c r="AP37" s="54">
        <v>0</v>
      </c>
      <c r="AQ37" s="71">
        <v>0</v>
      </c>
      <c r="AR37" s="53">
        <v>0</v>
      </c>
      <c r="AS37" s="45">
        <v>0</v>
      </c>
      <c r="AT37" s="45">
        <v>0</v>
      </c>
      <c r="AU37" s="54">
        <v>0</v>
      </c>
      <c r="AV37" s="71">
        <v>0.588031288</v>
      </c>
      <c r="AW37" s="45">
        <v>4.771132903</v>
      </c>
      <c r="AX37" s="45">
        <v>0</v>
      </c>
      <c r="AY37" s="45">
        <v>0</v>
      </c>
      <c r="AZ37" s="54">
        <v>19.799522824</v>
      </c>
      <c r="BA37" s="71">
        <v>0</v>
      </c>
      <c r="BB37" s="53">
        <v>0</v>
      </c>
      <c r="BC37" s="45">
        <v>0</v>
      </c>
      <c r="BD37" s="45">
        <v>0</v>
      </c>
      <c r="BE37" s="54">
        <v>0</v>
      </c>
      <c r="BF37" s="71">
        <v>0.268241931</v>
      </c>
      <c r="BG37" s="53">
        <v>32.557442241000004</v>
      </c>
      <c r="BH37" s="45">
        <v>0</v>
      </c>
      <c r="BI37" s="45">
        <v>0</v>
      </c>
      <c r="BJ37" s="56">
        <v>0.661452516</v>
      </c>
      <c r="BK37" s="61">
        <v>294.1780460959999</v>
      </c>
      <c r="BL37" s="104"/>
      <c r="BM37" s="104"/>
    </row>
    <row r="38" spans="1:65" ht="12.75">
      <c r="A38" s="92"/>
      <c r="B38" s="3" t="s">
        <v>123</v>
      </c>
      <c r="C38" s="55">
        <v>0</v>
      </c>
      <c r="D38" s="53">
        <v>10.821616129999999</v>
      </c>
      <c r="E38" s="45">
        <v>0</v>
      </c>
      <c r="F38" s="45">
        <v>0</v>
      </c>
      <c r="G38" s="54">
        <v>0</v>
      </c>
      <c r="H38" s="71">
        <v>0.108649026</v>
      </c>
      <c r="I38" s="45">
        <v>322.854577325</v>
      </c>
      <c r="J38" s="45">
        <v>0</v>
      </c>
      <c r="K38" s="45">
        <v>0</v>
      </c>
      <c r="L38" s="54">
        <v>10.019660433</v>
      </c>
      <c r="M38" s="71">
        <v>0</v>
      </c>
      <c r="N38" s="53">
        <v>0</v>
      </c>
      <c r="O38" s="45">
        <v>0</v>
      </c>
      <c r="P38" s="45">
        <v>0</v>
      </c>
      <c r="Q38" s="54">
        <v>0</v>
      </c>
      <c r="R38" s="71">
        <v>0.07304590899999999</v>
      </c>
      <c r="S38" s="45">
        <v>0</v>
      </c>
      <c r="T38" s="45">
        <v>0</v>
      </c>
      <c r="U38" s="45">
        <v>0</v>
      </c>
      <c r="V38" s="54">
        <v>0.108216161</v>
      </c>
      <c r="W38" s="71">
        <v>0</v>
      </c>
      <c r="X38" s="45">
        <v>0</v>
      </c>
      <c r="Y38" s="45">
        <v>0</v>
      </c>
      <c r="Z38" s="45">
        <v>0</v>
      </c>
      <c r="AA38" s="54">
        <v>0</v>
      </c>
      <c r="AB38" s="71">
        <v>0</v>
      </c>
      <c r="AC38" s="45">
        <v>0</v>
      </c>
      <c r="AD38" s="45">
        <v>0</v>
      </c>
      <c r="AE38" s="45">
        <v>0</v>
      </c>
      <c r="AF38" s="54">
        <v>0</v>
      </c>
      <c r="AG38" s="71">
        <v>0</v>
      </c>
      <c r="AH38" s="45">
        <v>0</v>
      </c>
      <c r="AI38" s="45">
        <v>0</v>
      </c>
      <c r="AJ38" s="45">
        <v>0</v>
      </c>
      <c r="AK38" s="54">
        <v>0</v>
      </c>
      <c r="AL38" s="71">
        <v>0</v>
      </c>
      <c r="AM38" s="45">
        <v>0</v>
      </c>
      <c r="AN38" s="45">
        <v>0</v>
      </c>
      <c r="AO38" s="45">
        <v>0</v>
      </c>
      <c r="AP38" s="54">
        <v>0</v>
      </c>
      <c r="AQ38" s="71">
        <v>0</v>
      </c>
      <c r="AR38" s="53">
        <v>0</v>
      </c>
      <c r="AS38" s="45">
        <v>0</v>
      </c>
      <c r="AT38" s="45">
        <v>0</v>
      </c>
      <c r="AU38" s="54">
        <v>0</v>
      </c>
      <c r="AV38" s="71">
        <v>0.38558425500000004</v>
      </c>
      <c r="AW38" s="45">
        <v>1.619648226</v>
      </c>
      <c r="AX38" s="45">
        <v>0</v>
      </c>
      <c r="AY38" s="45">
        <v>0</v>
      </c>
      <c r="AZ38" s="54">
        <v>21.760684686</v>
      </c>
      <c r="BA38" s="71">
        <v>0</v>
      </c>
      <c r="BB38" s="53">
        <v>0</v>
      </c>
      <c r="BC38" s="45">
        <v>0</v>
      </c>
      <c r="BD38" s="45">
        <v>0</v>
      </c>
      <c r="BE38" s="54">
        <v>0</v>
      </c>
      <c r="BF38" s="71">
        <v>0.068025226</v>
      </c>
      <c r="BG38" s="53">
        <v>0.033115479999999996</v>
      </c>
      <c r="BH38" s="45">
        <v>0</v>
      </c>
      <c r="BI38" s="45">
        <v>0</v>
      </c>
      <c r="BJ38" s="56">
        <v>0.8098247080000001</v>
      </c>
      <c r="BK38" s="61">
        <v>368.66264756499993</v>
      </c>
      <c r="BL38" s="104"/>
      <c r="BM38" s="104"/>
    </row>
    <row r="39" spans="1:65" ht="12.75">
      <c r="A39" s="92"/>
      <c r="B39" s="3" t="s">
        <v>124</v>
      </c>
      <c r="C39" s="55">
        <v>0</v>
      </c>
      <c r="D39" s="53">
        <v>4.31856774</v>
      </c>
      <c r="E39" s="45">
        <v>0</v>
      </c>
      <c r="F39" s="45">
        <v>0</v>
      </c>
      <c r="G39" s="54">
        <v>0</v>
      </c>
      <c r="H39" s="71">
        <v>0.35790130200000003</v>
      </c>
      <c r="I39" s="45">
        <v>109.026791448</v>
      </c>
      <c r="J39" s="45">
        <v>0</v>
      </c>
      <c r="K39" s="45">
        <v>0</v>
      </c>
      <c r="L39" s="54">
        <v>73.863379092</v>
      </c>
      <c r="M39" s="71">
        <v>0</v>
      </c>
      <c r="N39" s="53">
        <v>0</v>
      </c>
      <c r="O39" s="45">
        <v>0</v>
      </c>
      <c r="P39" s="45">
        <v>0</v>
      </c>
      <c r="Q39" s="54">
        <v>0</v>
      </c>
      <c r="R39" s="71">
        <v>0.013495525</v>
      </c>
      <c r="S39" s="45">
        <v>0</v>
      </c>
      <c r="T39" s="45">
        <v>0</v>
      </c>
      <c r="U39" s="45">
        <v>0</v>
      </c>
      <c r="V39" s="54">
        <v>0.313096161</v>
      </c>
      <c r="W39" s="71">
        <v>0</v>
      </c>
      <c r="X39" s="45">
        <v>0</v>
      </c>
      <c r="Y39" s="45">
        <v>0</v>
      </c>
      <c r="Z39" s="45">
        <v>0</v>
      </c>
      <c r="AA39" s="54">
        <v>0</v>
      </c>
      <c r="AB39" s="71">
        <v>0</v>
      </c>
      <c r="AC39" s="45">
        <v>0</v>
      </c>
      <c r="AD39" s="45">
        <v>0</v>
      </c>
      <c r="AE39" s="45">
        <v>0</v>
      </c>
      <c r="AF39" s="54">
        <v>0</v>
      </c>
      <c r="AG39" s="71">
        <v>0</v>
      </c>
      <c r="AH39" s="45">
        <v>0</v>
      </c>
      <c r="AI39" s="45">
        <v>0</v>
      </c>
      <c r="AJ39" s="45">
        <v>0</v>
      </c>
      <c r="AK39" s="54">
        <v>0</v>
      </c>
      <c r="AL39" s="71">
        <v>0</v>
      </c>
      <c r="AM39" s="45">
        <v>0</v>
      </c>
      <c r="AN39" s="45">
        <v>0</v>
      </c>
      <c r="AO39" s="45">
        <v>0</v>
      </c>
      <c r="AP39" s="54">
        <v>0</v>
      </c>
      <c r="AQ39" s="71">
        <v>0</v>
      </c>
      <c r="AR39" s="53">
        <v>0</v>
      </c>
      <c r="AS39" s="45">
        <v>0</v>
      </c>
      <c r="AT39" s="45">
        <v>0</v>
      </c>
      <c r="AU39" s="54">
        <v>0</v>
      </c>
      <c r="AV39" s="71">
        <v>0.99295969</v>
      </c>
      <c r="AW39" s="45">
        <v>9.222102192999998</v>
      </c>
      <c r="AX39" s="45">
        <v>0</v>
      </c>
      <c r="AY39" s="45">
        <v>0</v>
      </c>
      <c r="AZ39" s="54">
        <v>19.195202135</v>
      </c>
      <c r="BA39" s="71">
        <v>0</v>
      </c>
      <c r="BB39" s="53">
        <v>0</v>
      </c>
      <c r="BC39" s="45">
        <v>0</v>
      </c>
      <c r="BD39" s="45">
        <v>0</v>
      </c>
      <c r="BE39" s="54">
        <v>0</v>
      </c>
      <c r="BF39" s="71">
        <v>0.133914405</v>
      </c>
      <c r="BG39" s="53">
        <v>0.818784775</v>
      </c>
      <c r="BH39" s="45">
        <v>0</v>
      </c>
      <c r="BI39" s="45">
        <v>0</v>
      </c>
      <c r="BJ39" s="56">
        <v>4.004761107</v>
      </c>
      <c r="BK39" s="61">
        <v>222.26095557300002</v>
      </c>
      <c r="BL39" s="104"/>
      <c r="BM39" s="104"/>
    </row>
    <row r="40" spans="1:65" ht="12.75">
      <c r="A40" s="92"/>
      <c r="B40" s="3" t="s">
        <v>125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1">
        <v>0.200238586</v>
      </c>
      <c r="I40" s="45">
        <v>92.070528355</v>
      </c>
      <c r="J40" s="45">
        <v>0</v>
      </c>
      <c r="K40" s="45">
        <v>0</v>
      </c>
      <c r="L40" s="54">
        <v>5.332873824</v>
      </c>
      <c r="M40" s="71">
        <v>0</v>
      </c>
      <c r="N40" s="53">
        <v>0</v>
      </c>
      <c r="O40" s="45">
        <v>0</v>
      </c>
      <c r="P40" s="45">
        <v>0</v>
      </c>
      <c r="Q40" s="54">
        <v>0</v>
      </c>
      <c r="R40" s="71">
        <v>0.006462784</v>
      </c>
      <c r="S40" s="45">
        <v>0</v>
      </c>
      <c r="T40" s="45">
        <v>0</v>
      </c>
      <c r="U40" s="45">
        <v>0</v>
      </c>
      <c r="V40" s="54">
        <v>0</v>
      </c>
      <c r="W40" s="71">
        <v>0</v>
      </c>
      <c r="X40" s="45">
        <v>0</v>
      </c>
      <c r="Y40" s="45">
        <v>0</v>
      </c>
      <c r="Z40" s="45">
        <v>0</v>
      </c>
      <c r="AA40" s="54">
        <v>0</v>
      </c>
      <c r="AB40" s="71">
        <v>0</v>
      </c>
      <c r="AC40" s="45">
        <v>0</v>
      </c>
      <c r="AD40" s="45">
        <v>0</v>
      </c>
      <c r="AE40" s="45">
        <v>0</v>
      </c>
      <c r="AF40" s="54">
        <v>0</v>
      </c>
      <c r="AG40" s="71">
        <v>0</v>
      </c>
      <c r="AH40" s="45">
        <v>0</v>
      </c>
      <c r="AI40" s="45">
        <v>0</v>
      </c>
      <c r="AJ40" s="45">
        <v>0</v>
      </c>
      <c r="AK40" s="54">
        <v>0</v>
      </c>
      <c r="AL40" s="71">
        <v>0</v>
      </c>
      <c r="AM40" s="45">
        <v>0</v>
      </c>
      <c r="AN40" s="45">
        <v>0</v>
      </c>
      <c r="AO40" s="45">
        <v>0</v>
      </c>
      <c r="AP40" s="54">
        <v>0</v>
      </c>
      <c r="AQ40" s="71">
        <v>0</v>
      </c>
      <c r="AR40" s="53">
        <v>0</v>
      </c>
      <c r="AS40" s="45">
        <v>0</v>
      </c>
      <c r="AT40" s="45">
        <v>0</v>
      </c>
      <c r="AU40" s="54">
        <v>0</v>
      </c>
      <c r="AV40" s="71">
        <v>0.436709848</v>
      </c>
      <c r="AW40" s="45">
        <v>8.431114695</v>
      </c>
      <c r="AX40" s="45">
        <v>0</v>
      </c>
      <c r="AY40" s="45">
        <v>0</v>
      </c>
      <c r="AZ40" s="54">
        <v>11.140504868999999</v>
      </c>
      <c r="BA40" s="71">
        <v>0</v>
      </c>
      <c r="BB40" s="53">
        <v>0</v>
      </c>
      <c r="BC40" s="45">
        <v>0</v>
      </c>
      <c r="BD40" s="45">
        <v>0</v>
      </c>
      <c r="BE40" s="54">
        <v>0</v>
      </c>
      <c r="BF40" s="71">
        <v>0.055355921</v>
      </c>
      <c r="BG40" s="53">
        <v>0</v>
      </c>
      <c r="BH40" s="45">
        <v>0</v>
      </c>
      <c r="BI40" s="45">
        <v>0</v>
      </c>
      <c r="BJ40" s="56">
        <v>0</v>
      </c>
      <c r="BK40" s="61">
        <v>117.67378888200001</v>
      </c>
      <c r="BL40" s="104"/>
      <c r="BM40" s="104"/>
    </row>
    <row r="41" spans="1:65" ht="12.75">
      <c r="A41" s="92"/>
      <c r="B41" s="3" t="s">
        <v>126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1">
        <v>0.684647</v>
      </c>
      <c r="I41" s="45">
        <v>56.252018</v>
      </c>
      <c r="J41" s="45">
        <v>0</v>
      </c>
      <c r="K41" s="45">
        <v>0</v>
      </c>
      <c r="L41" s="54">
        <v>35.941787745999996</v>
      </c>
      <c r="M41" s="71">
        <v>0</v>
      </c>
      <c r="N41" s="53">
        <v>0</v>
      </c>
      <c r="O41" s="45">
        <v>0</v>
      </c>
      <c r="P41" s="45">
        <v>0</v>
      </c>
      <c r="Q41" s="54">
        <v>0</v>
      </c>
      <c r="R41" s="71">
        <v>0.06405885700000001</v>
      </c>
      <c r="S41" s="45">
        <v>5.34715</v>
      </c>
      <c r="T41" s="45">
        <v>0</v>
      </c>
      <c r="U41" s="45">
        <v>0</v>
      </c>
      <c r="V41" s="54">
        <v>3.14947135</v>
      </c>
      <c r="W41" s="71">
        <v>0</v>
      </c>
      <c r="X41" s="45">
        <v>0</v>
      </c>
      <c r="Y41" s="45">
        <v>0</v>
      </c>
      <c r="Z41" s="45">
        <v>0</v>
      </c>
      <c r="AA41" s="54">
        <v>0</v>
      </c>
      <c r="AB41" s="71">
        <v>0.04265169</v>
      </c>
      <c r="AC41" s="45">
        <v>0</v>
      </c>
      <c r="AD41" s="45">
        <v>0</v>
      </c>
      <c r="AE41" s="45">
        <v>0</v>
      </c>
      <c r="AF41" s="54">
        <v>0</v>
      </c>
      <c r="AG41" s="71">
        <v>0</v>
      </c>
      <c r="AH41" s="45">
        <v>0</v>
      </c>
      <c r="AI41" s="45">
        <v>0</v>
      </c>
      <c r="AJ41" s="45">
        <v>0</v>
      </c>
      <c r="AK41" s="54">
        <v>0</v>
      </c>
      <c r="AL41" s="71">
        <v>0</v>
      </c>
      <c r="AM41" s="45">
        <v>0</v>
      </c>
      <c r="AN41" s="45">
        <v>0</v>
      </c>
      <c r="AO41" s="45">
        <v>0</v>
      </c>
      <c r="AP41" s="54">
        <v>0</v>
      </c>
      <c r="AQ41" s="71">
        <v>0</v>
      </c>
      <c r="AR41" s="53">
        <v>0</v>
      </c>
      <c r="AS41" s="45">
        <v>0</v>
      </c>
      <c r="AT41" s="45">
        <v>0</v>
      </c>
      <c r="AU41" s="54">
        <v>0</v>
      </c>
      <c r="AV41" s="71">
        <v>3.24183111</v>
      </c>
      <c r="AW41" s="45">
        <v>65.256065883</v>
      </c>
      <c r="AX41" s="45">
        <v>0</v>
      </c>
      <c r="AY41" s="45">
        <v>0</v>
      </c>
      <c r="AZ41" s="54">
        <v>189.212131295</v>
      </c>
      <c r="BA41" s="71">
        <v>0</v>
      </c>
      <c r="BB41" s="53">
        <v>0</v>
      </c>
      <c r="BC41" s="45">
        <v>0</v>
      </c>
      <c r="BD41" s="45">
        <v>0</v>
      </c>
      <c r="BE41" s="54">
        <v>0</v>
      </c>
      <c r="BF41" s="71">
        <v>1.534491887</v>
      </c>
      <c r="BG41" s="53">
        <v>15.860986082</v>
      </c>
      <c r="BH41" s="45">
        <v>3.198876774</v>
      </c>
      <c r="BI41" s="45">
        <v>0</v>
      </c>
      <c r="BJ41" s="56">
        <v>12.409518740000001</v>
      </c>
      <c r="BK41" s="61">
        <v>392.195686414</v>
      </c>
      <c r="BL41" s="104"/>
      <c r="BM41" s="104"/>
    </row>
    <row r="42" spans="1:65" ht="12.75">
      <c r="A42" s="92"/>
      <c r="B42" s="3" t="s">
        <v>127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1">
        <v>0.22530535499999998</v>
      </c>
      <c r="I42" s="45">
        <v>9.721109748</v>
      </c>
      <c r="J42" s="45">
        <v>0</v>
      </c>
      <c r="K42" s="45">
        <v>0</v>
      </c>
      <c r="L42" s="54">
        <v>24.007866408</v>
      </c>
      <c r="M42" s="71">
        <v>0</v>
      </c>
      <c r="N42" s="53">
        <v>0</v>
      </c>
      <c r="O42" s="45">
        <v>0</v>
      </c>
      <c r="P42" s="45">
        <v>0</v>
      </c>
      <c r="Q42" s="54">
        <v>0</v>
      </c>
      <c r="R42" s="71">
        <v>0.054477427</v>
      </c>
      <c r="S42" s="45">
        <v>0</v>
      </c>
      <c r="T42" s="45">
        <v>0</v>
      </c>
      <c r="U42" s="45">
        <v>0</v>
      </c>
      <c r="V42" s="54">
        <v>3.4164188130000004</v>
      </c>
      <c r="W42" s="71">
        <v>0</v>
      </c>
      <c r="X42" s="45">
        <v>0</v>
      </c>
      <c r="Y42" s="45">
        <v>0</v>
      </c>
      <c r="Z42" s="45">
        <v>0</v>
      </c>
      <c r="AA42" s="54">
        <v>0</v>
      </c>
      <c r="AB42" s="71">
        <v>0</v>
      </c>
      <c r="AC42" s="45">
        <v>0</v>
      </c>
      <c r="AD42" s="45">
        <v>0</v>
      </c>
      <c r="AE42" s="45">
        <v>0</v>
      </c>
      <c r="AF42" s="54">
        <v>0</v>
      </c>
      <c r="AG42" s="71">
        <v>0</v>
      </c>
      <c r="AH42" s="45">
        <v>0</v>
      </c>
      <c r="AI42" s="45">
        <v>0</v>
      </c>
      <c r="AJ42" s="45">
        <v>0</v>
      </c>
      <c r="AK42" s="54">
        <v>0</v>
      </c>
      <c r="AL42" s="71">
        <v>0</v>
      </c>
      <c r="AM42" s="45">
        <v>0</v>
      </c>
      <c r="AN42" s="45">
        <v>0</v>
      </c>
      <c r="AO42" s="45">
        <v>0</v>
      </c>
      <c r="AP42" s="54">
        <v>0</v>
      </c>
      <c r="AQ42" s="71">
        <v>0</v>
      </c>
      <c r="AR42" s="53">
        <v>0</v>
      </c>
      <c r="AS42" s="45">
        <v>0</v>
      </c>
      <c r="AT42" s="45">
        <v>0</v>
      </c>
      <c r="AU42" s="54">
        <v>0</v>
      </c>
      <c r="AV42" s="71">
        <v>1.264100925</v>
      </c>
      <c r="AW42" s="45">
        <v>8.169302707</v>
      </c>
      <c r="AX42" s="45">
        <v>0</v>
      </c>
      <c r="AY42" s="45">
        <v>0</v>
      </c>
      <c r="AZ42" s="54">
        <v>46.444955164</v>
      </c>
      <c r="BA42" s="71">
        <v>0</v>
      </c>
      <c r="BB42" s="53">
        <v>0</v>
      </c>
      <c r="BC42" s="45">
        <v>0</v>
      </c>
      <c r="BD42" s="45">
        <v>0</v>
      </c>
      <c r="BE42" s="54">
        <v>0</v>
      </c>
      <c r="BF42" s="71">
        <v>0.29571174100000003</v>
      </c>
      <c r="BG42" s="53">
        <v>0</v>
      </c>
      <c r="BH42" s="45">
        <v>0</v>
      </c>
      <c r="BI42" s="45">
        <v>0</v>
      </c>
      <c r="BJ42" s="56">
        <v>9.839329435</v>
      </c>
      <c r="BK42" s="61">
        <v>103.43857772300001</v>
      </c>
      <c r="BL42" s="104"/>
      <c r="BM42" s="104"/>
    </row>
    <row r="43" spans="1:65" ht="12.75">
      <c r="A43" s="92"/>
      <c r="B43" s="3" t="s">
        <v>132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1">
        <v>0.32588403299999996</v>
      </c>
      <c r="I43" s="45">
        <v>55.149005579</v>
      </c>
      <c r="J43" s="45">
        <v>0</v>
      </c>
      <c r="K43" s="45">
        <v>0</v>
      </c>
      <c r="L43" s="54">
        <v>65.43170676599999</v>
      </c>
      <c r="M43" s="71">
        <v>0</v>
      </c>
      <c r="N43" s="53">
        <v>0</v>
      </c>
      <c r="O43" s="45">
        <v>0</v>
      </c>
      <c r="P43" s="45">
        <v>0</v>
      </c>
      <c r="Q43" s="54">
        <v>0</v>
      </c>
      <c r="R43" s="71">
        <v>0.015969004999999998</v>
      </c>
      <c r="S43" s="45">
        <v>10.9456425</v>
      </c>
      <c r="T43" s="45">
        <v>0</v>
      </c>
      <c r="U43" s="45">
        <v>0</v>
      </c>
      <c r="V43" s="54">
        <v>10.18314895</v>
      </c>
      <c r="W43" s="71">
        <v>0</v>
      </c>
      <c r="X43" s="45">
        <v>0</v>
      </c>
      <c r="Y43" s="45">
        <v>0</v>
      </c>
      <c r="Z43" s="45">
        <v>0</v>
      </c>
      <c r="AA43" s="54">
        <v>0</v>
      </c>
      <c r="AB43" s="71">
        <v>0</v>
      </c>
      <c r="AC43" s="45">
        <v>0</v>
      </c>
      <c r="AD43" s="45">
        <v>0</v>
      </c>
      <c r="AE43" s="45">
        <v>0</v>
      </c>
      <c r="AF43" s="54">
        <v>0</v>
      </c>
      <c r="AG43" s="71">
        <v>0</v>
      </c>
      <c r="AH43" s="45">
        <v>0</v>
      </c>
      <c r="AI43" s="45">
        <v>0</v>
      </c>
      <c r="AJ43" s="45">
        <v>0</v>
      </c>
      <c r="AK43" s="54">
        <v>0</v>
      </c>
      <c r="AL43" s="71">
        <v>0</v>
      </c>
      <c r="AM43" s="45">
        <v>0</v>
      </c>
      <c r="AN43" s="45">
        <v>0</v>
      </c>
      <c r="AO43" s="45">
        <v>0</v>
      </c>
      <c r="AP43" s="54">
        <v>0</v>
      </c>
      <c r="AQ43" s="71">
        <v>0</v>
      </c>
      <c r="AR43" s="53">
        <v>0</v>
      </c>
      <c r="AS43" s="45">
        <v>0</v>
      </c>
      <c r="AT43" s="45">
        <v>0</v>
      </c>
      <c r="AU43" s="54">
        <v>0</v>
      </c>
      <c r="AV43" s="71">
        <v>0.244178763</v>
      </c>
      <c r="AW43" s="45">
        <v>95.045579634</v>
      </c>
      <c r="AX43" s="45">
        <v>0</v>
      </c>
      <c r="AY43" s="45">
        <v>0</v>
      </c>
      <c r="AZ43" s="54">
        <v>173.247526039</v>
      </c>
      <c r="BA43" s="71">
        <v>0</v>
      </c>
      <c r="BB43" s="53">
        <v>0</v>
      </c>
      <c r="BC43" s="45">
        <v>0</v>
      </c>
      <c r="BD43" s="45">
        <v>0</v>
      </c>
      <c r="BE43" s="54">
        <v>0</v>
      </c>
      <c r="BF43" s="71">
        <v>0.007377318</v>
      </c>
      <c r="BG43" s="53">
        <v>0.368866016</v>
      </c>
      <c r="BH43" s="45">
        <v>0</v>
      </c>
      <c r="BI43" s="45">
        <v>0</v>
      </c>
      <c r="BJ43" s="56">
        <v>0.31617087</v>
      </c>
      <c r="BK43" s="61">
        <v>411.2810554730001</v>
      </c>
      <c r="BL43" s="104"/>
      <c r="BM43" s="104"/>
    </row>
    <row r="44" spans="1:65" ht="12.75">
      <c r="A44" s="92"/>
      <c r="B44" s="3" t="s">
        <v>133</v>
      </c>
      <c r="C44" s="55">
        <v>0</v>
      </c>
      <c r="D44" s="53">
        <v>0</v>
      </c>
      <c r="E44" s="45">
        <v>0</v>
      </c>
      <c r="F44" s="45">
        <v>0</v>
      </c>
      <c r="G44" s="54">
        <v>0</v>
      </c>
      <c r="H44" s="71">
        <v>0.631926965</v>
      </c>
      <c r="I44" s="45">
        <v>14.425735534000001</v>
      </c>
      <c r="J44" s="45">
        <v>0</v>
      </c>
      <c r="K44" s="45">
        <v>0</v>
      </c>
      <c r="L44" s="54">
        <v>117.42912945</v>
      </c>
      <c r="M44" s="71">
        <v>0</v>
      </c>
      <c r="N44" s="53">
        <v>0</v>
      </c>
      <c r="O44" s="45">
        <v>0</v>
      </c>
      <c r="P44" s="45">
        <v>0</v>
      </c>
      <c r="Q44" s="54">
        <v>0</v>
      </c>
      <c r="R44" s="71">
        <v>0.790516798</v>
      </c>
      <c r="S44" s="45">
        <v>0</v>
      </c>
      <c r="T44" s="45">
        <v>1.056056774</v>
      </c>
      <c r="U44" s="45">
        <v>0</v>
      </c>
      <c r="V44" s="54">
        <v>2.803837823</v>
      </c>
      <c r="W44" s="71">
        <v>0</v>
      </c>
      <c r="X44" s="45">
        <v>0</v>
      </c>
      <c r="Y44" s="45">
        <v>0</v>
      </c>
      <c r="Z44" s="45">
        <v>0</v>
      </c>
      <c r="AA44" s="54">
        <v>0</v>
      </c>
      <c r="AB44" s="71">
        <v>0</v>
      </c>
      <c r="AC44" s="45">
        <v>0</v>
      </c>
      <c r="AD44" s="45">
        <v>0</v>
      </c>
      <c r="AE44" s="45">
        <v>0</v>
      </c>
      <c r="AF44" s="54">
        <v>0</v>
      </c>
      <c r="AG44" s="71">
        <v>0</v>
      </c>
      <c r="AH44" s="45">
        <v>0</v>
      </c>
      <c r="AI44" s="45">
        <v>0</v>
      </c>
      <c r="AJ44" s="45">
        <v>0</v>
      </c>
      <c r="AK44" s="54">
        <v>0</v>
      </c>
      <c r="AL44" s="71">
        <v>0</v>
      </c>
      <c r="AM44" s="45">
        <v>0</v>
      </c>
      <c r="AN44" s="45">
        <v>0</v>
      </c>
      <c r="AO44" s="45">
        <v>0</v>
      </c>
      <c r="AP44" s="54">
        <v>0</v>
      </c>
      <c r="AQ44" s="71">
        <v>0</v>
      </c>
      <c r="AR44" s="53">
        <v>0</v>
      </c>
      <c r="AS44" s="45">
        <v>0</v>
      </c>
      <c r="AT44" s="45">
        <v>0</v>
      </c>
      <c r="AU44" s="54">
        <v>0</v>
      </c>
      <c r="AV44" s="71">
        <v>2.562667469</v>
      </c>
      <c r="AW44" s="45">
        <v>14.820792777000001</v>
      </c>
      <c r="AX44" s="45">
        <v>0</v>
      </c>
      <c r="AY44" s="45">
        <v>0</v>
      </c>
      <c r="AZ44" s="54">
        <v>55.325619799</v>
      </c>
      <c r="BA44" s="71">
        <v>0</v>
      </c>
      <c r="BB44" s="53">
        <v>0</v>
      </c>
      <c r="BC44" s="45">
        <v>0</v>
      </c>
      <c r="BD44" s="45">
        <v>0</v>
      </c>
      <c r="BE44" s="54">
        <v>0</v>
      </c>
      <c r="BF44" s="71">
        <v>0.70669184</v>
      </c>
      <c r="BG44" s="53">
        <v>0.42150554800000006</v>
      </c>
      <c r="BH44" s="45">
        <v>0</v>
      </c>
      <c r="BI44" s="45">
        <v>0</v>
      </c>
      <c r="BJ44" s="56">
        <v>6.432772186999999</v>
      </c>
      <c r="BK44" s="61">
        <v>217.40725296400004</v>
      </c>
      <c r="BL44" s="104"/>
      <c r="BM44" s="104"/>
    </row>
    <row r="45" spans="1:65" ht="12.75">
      <c r="A45" s="92"/>
      <c r="B45" s="3" t="s">
        <v>134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1">
        <v>0.129776502</v>
      </c>
      <c r="I45" s="45">
        <v>33.325323876</v>
      </c>
      <c r="J45" s="45">
        <v>0</v>
      </c>
      <c r="K45" s="45">
        <v>0</v>
      </c>
      <c r="L45" s="54">
        <v>15.391599906</v>
      </c>
      <c r="M45" s="71">
        <v>0</v>
      </c>
      <c r="N45" s="53">
        <v>0</v>
      </c>
      <c r="O45" s="45">
        <v>0</v>
      </c>
      <c r="P45" s="45">
        <v>0</v>
      </c>
      <c r="Q45" s="54">
        <v>0</v>
      </c>
      <c r="R45" s="71">
        <v>0.0331117</v>
      </c>
      <c r="S45" s="45">
        <v>0</v>
      </c>
      <c r="T45" s="45">
        <v>0</v>
      </c>
      <c r="U45" s="45">
        <v>0</v>
      </c>
      <c r="V45" s="54">
        <v>0</v>
      </c>
      <c r="W45" s="71">
        <v>0</v>
      </c>
      <c r="X45" s="45">
        <v>0</v>
      </c>
      <c r="Y45" s="45">
        <v>0</v>
      </c>
      <c r="Z45" s="45">
        <v>0</v>
      </c>
      <c r="AA45" s="54">
        <v>0</v>
      </c>
      <c r="AB45" s="71">
        <v>0</v>
      </c>
      <c r="AC45" s="45">
        <v>0</v>
      </c>
      <c r="AD45" s="45">
        <v>0</v>
      </c>
      <c r="AE45" s="45">
        <v>0</v>
      </c>
      <c r="AF45" s="54">
        <v>0</v>
      </c>
      <c r="AG45" s="71">
        <v>0</v>
      </c>
      <c r="AH45" s="45">
        <v>0</v>
      </c>
      <c r="AI45" s="45">
        <v>0</v>
      </c>
      <c r="AJ45" s="45">
        <v>0</v>
      </c>
      <c r="AK45" s="54">
        <v>0</v>
      </c>
      <c r="AL45" s="71">
        <v>0</v>
      </c>
      <c r="AM45" s="45">
        <v>0</v>
      </c>
      <c r="AN45" s="45">
        <v>0</v>
      </c>
      <c r="AO45" s="45">
        <v>0</v>
      </c>
      <c r="AP45" s="54">
        <v>0</v>
      </c>
      <c r="AQ45" s="71">
        <v>0</v>
      </c>
      <c r="AR45" s="53">
        <v>0</v>
      </c>
      <c r="AS45" s="45">
        <v>0</v>
      </c>
      <c r="AT45" s="45">
        <v>0</v>
      </c>
      <c r="AU45" s="54">
        <v>0</v>
      </c>
      <c r="AV45" s="71">
        <v>0.464507258</v>
      </c>
      <c r="AW45" s="45">
        <v>25.290371118</v>
      </c>
      <c r="AX45" s="45">
        <v>0</v>
      </c>
      <c r="AY45" s="45">
        <v>0</v>
      </c>
      <c r="AZ45" s="54">
        <v>10.664757616</v>
      </c>
      <c r="BA45" s="71">
        <v>0</v>
      </c>
      <c r="BB45" s="53">
        <v>0</v>
      </c>
      <c r="BC45" s="45">
        <v>0</v>
      </c>
      <c r="BD45" s="45">
        <v>0</v>
      </c>
      <c r="BE45" s="54">
        <v>0</v>
      </c>
      <c r="BF45" s="71">
        <v>0.006930556</v>
      </c>
      <c r="BG45" s="53">
        <v>0</v>
      </c>
      <c r="BH45" s="45">
        <v>0</v>
      </c>
      <c r="BI45" s="45">
        <v>0</v>
      </c>
      <c r="BJ45" s="56">
        <v>0.956416701</v>
      </c>
      <c r="BK45" s="61">
        <v>86.26279523299999</v>
      </c>
      <c r="BL45" s="104"/>
      <c r="BM45" s="104"/>
    </row>
    <row r="46" spans="1:65" ht="12.75">
      <c r="A46" s="92"/>
      <c r="B46" s="3" t="s">
        <v>174</v>
      </c>
      <c r="C46" s="55">
        <v>0</v>
      </c>
      <c r="D46" s="53">
        <v>10.23490323</v>
      </c>
      <c r="E46" s="45">
        <v>0</v>
      </c>
      <c r="F46" s="45">
        <v>0</v>
      </c>
      <c r="G46" s="54">
        <v>0</v>
      </c>
      <c r="H46" s="71">
        <v>0.26282207900000004</v>
      </c>
      <c r="I46" s="45">
        <v>23.85798201</v>
      </c>
      <c r="J46" s="45">
        <v>0</v>
      </c>
      <c r="K46" s="45">
        <v>0</v>
      </c>
      <c r="L46" s="54">
        <v>2.6135162100000002</v>
      </c>
      <c r="M46" s="71">
        <v>0</v>
      </c>
      <c r="N46" s="53">
        <v>0</v>
      </c>
      <c r="O46" s="45">
        <v>0</v>
      </c>
      <c r="P46" s="45">
        <v>0</v>
      </c>
      <c r="Q46" s="54">
        <v>0</v>
      </c>
      <c r="R46" s="71">
        <v>0.030704707999999997</v>
      </c>
      <c r="S46" s="45">
        <v>0</v>
      </c>
      <c r="T46" s="45">
        <v>0</v>
      </c>
      <c r="U46" s="45">
        <v>0</v>
      </c>
      <c r="V46" s="54">
        <v>1.913005763</v>
      </c>
      <c r="W46" s="71">
        <v>0</v>
      </c>
      <c r="X46" s="45">
        <v>0</v>
      </c>
      <c r="Y46" s="45">
        <v>0</v>
      </c>
      <c r="Z46" s="45">
        <v>0</v>
      </c>
      <c r="AA46" s="54">
        <v>0</v>
      </c>
      <c r="AB46" s="71">
        <v>0</v>
      </c>
      <c r="AC46" s="45">
        <v>0</v>
      </c>
      <c r="AD46" s="45">
        <v>0</v>
      </c>
      <c r="AE46" s="45">
        <v>0</v>
      </c>
      <c r="AF46" s="54">
        <v>0</v>
      </c>
      <c r="AG46" s="71">
        <v>0</v>
      </c>
      <c r="AH46" s="45">
        <v>0</v>
      </c>
      <c r="AI46" s="45">
        <v>0</v>
      </c>
      <c r="AJ46" s="45">
        <v>0</v>
      </c>
      <c r="AK46" s="54">
        <v>0</v>
      </c>
      <c r="AL46" s="71">
        <v>0</v>
      </c>
      <c r="AM46" s="45">
        <v>0</v>
      </c>
      <c r="AN46" s="45">
        <v>0</v>
      </c>
      <c r="AO46" s="45">
        <v>0</v>
      </c>
      <c r="AP46" s="54">
        <v>0</v>
      </c>
      <c r="AQ46" s="71">
        <v>0</v>
      </c>
      <c r="AR46" s="53">
        <v>0</v>
      </c>
      <c r="AS46" s="45">
        <v>0</v>
      </c>
      <c r="AT46" s="45">
        <v>0</v>
      </c>
      <c r="AU46" s="54">
        <v>0</v>
      </c>
      <c r="AV46" s="71">
        <v>0.255273228</v>
      </c>
      <c r="AW46" s="45">
        <v>2.2149883519999998</v>
      </c>
      <c r="AX46" s="45">
        <v>0</v>
      </c>
      <c r="AY46" s="45">
        <v>0</v>
      </c>
      <c r="AZ46" s="54">
        <v>7.922630214</v>
      </c>
      <c r="BA46" s="71">
        <v>0</v>
      </c>
      <c r="BB46" s="53">
        <v>0</v>
      </c>
      <c r="BC46" s="45">
        <v>0</v>
      </c>
      <c r="BD46" s="45">
        <v>0</v>
      </c>
      <c r="BE46" s="54">
        <v>0</v>
      </c>
      <c r="BF46" s="71">
        <v>0.033271728</v>
      </c>
      <c r="BG46" s="53">
        <v>0</v>
      </c>
      <c r="BH46" s="45">
        <v>0</v>
      </c>
      <c r="BI46" s="45">
        <v>0</v>
      </c>
      <c r="BJ46" s="56">
        <v>0.102293419</v>
      </c>
      <c r="BK46" s="61">
        <v>49.44139094100001</v>
      </c>
      <c r="BL46" s="104"/>
      <c r="BM46" s="104"/>
    </row>
    <row r="47" spans="1:65" ht="12.75">
      <c r="A47" s="92"/>
      <c r="B47" s="3" t="s">
        <v>177</v>
      </c>
      <c r="C47" s="55">
        <v>0</v>
      </c>
      <c r="D47" s="53">
        <v>5.06006774</v>
      </c>
      <c r="E47" s="45">
        <v>0</v>
      </c>
      <c r="F47" s="45">
        <v>0</v>
      </c>
      <c r="G47" s="54">
        <v>0</v>
      </c>
      <c r="H47" s="71">
        <v>0.090777615</v>
      </c>
      <c r="I47" s="45">
        <v>0.506006774</v>
      </c>
      <c r="J47" s="45">
        <v>0</v>
      </c>
      <c r="K47" s="45">
        <v>0</v>
      </c>
      <c r="L47" s="54">
        <v>2.473361112</v>
      </c>
      <c r="M47" s="71">
        <v>0</v>
      </c>
      <c r="N47" s="53">
        <v>0</v>
      </c>
      <c r="O47" s="45">
        <v>0</v>
      </c>
      <c r="P47" s="45">
        <v>0</v>
      </c>
      <c r="Q47" s="54">
        <v>0</v>
      </c>
      <c r="R47" s="71">
        <v>0.032384435</v>
      </c>
      <c r="S47" s="45">
        <v>0</v>
      </c>
      <c r="T47" s="45">
        <v>0</v>
      </c>
      <c r="U47" s="45">
        <v>0</v>
      </c>
      <c r="V47" s="54">
        <v>1.6192216769999999</v>
      </c>
      <c r="W47" s="71">
        <v>0</v>
      </c>
      <c r="X47" s="45">
        <v>0</v>
      </c>
      <c r="Y47" s="45">
        <v>0</v>
      </c>
      <c r="Z47" s="45">
        <v>0</v>
      </c>
      <c r="AA47" s="54">
        <v>0</v>
      </c>
      <c r="AB47" s="71">
        <v>0</v>
      </c>
      <c r="AC47" s="45">
        <v>0</v>
      </c>
      <c r="AD47" s="45">
        <v>0</v>
      </c>
      <c r="AE47" s="45">
        <v>0</v>
      </c>
      <c r="AF47" s="54">
        <v>0</v>
      </c>
      <c r="AG47" s="71">
        <v>0</v>
      </c>
      <c r="AH47" s="45">
        <v>0</v>
      </c>
      <c r="AI47" s="45">
        <v>0</v>
      </c>
      <c r="AJ47" s="45">
        <v>0</v>
      </c>
      <c r="AK47" s="54">
        <v>0</v>
      </c>
      <c r="AL47" s="71">
        <v>0</v>
      </c>
      <c r="AM47" s="45">
        <v>0</v>
      </c>
      <c r="AN47" s="45">
        <v>0</v>
      </c>
      <c r="AO47" s="45">
        <v>0</v>
      </c>
      <c r="AP47" s="54">
        <v>0</v>
      </c>
      <c r="AQ47" s="71">
        <v>0</v>
      </c>
      <c r="AR47" s="53">
        <v>0</v>
      </c>
      <c r="AS47" s="45">
        <v>0</v>
      </c>
      <c r="AT47" s="45">
        <v>0</v>
      </c>
      <c r="AU47" s="54">
        <v>0</v>
      </c>
      <c r="AV47" s="71">
        <v>0.26814737299999997</v>
      </c>
      <c r="AW47" s="45">
        <v>3.5608895590000005</v>
      </c>
      <c r="AX47" s="45">
        <v>0</v>
      </c>
      <c r="AY47" s="45">
        <v>0</v>
      </c>
      <c r="AZ47" s="54">
        <v>7.894054</v>
      </c>
      <c r="BA47" s="71">
        <v>0</v>
      </c>
      <c r="BB47" s="53">
        <v>0</v>
      </c>
      <c r="BC47" s="45">
        <v>0</v>
      </c>
      <c r="BD47" s="45">
        <v>0</v>
      </c>
      <c r="BE47" s="54">
        <v>0</v>
      </c>
      <c r="BF47" s="71">
        <v>0.001315101</v>
      </c>
      <c r="BG47" s="53">
        <v>0</v>
      </c>
      <c r="BH47" s="45">
        <v>0</v>
      </c>
      <c r="BI47" s="45">
        <v>0</v>
      </c>
      <c r="BJ47" s="56">
        <v>0.070813106</v>
      </c>
      <c r="BK47" s="61">
        <v>21.577038492</v>
      </c>
      <c r="BL47" s="104"/>
      <c r="BM47" s="104"/>
    </row>
    <row r="48" spans="1:65" ht="12.75">
      <c r="A48" s="36"/>
      <c r="B48" s="37" t="s">
        <v>98</v>
      </c>
      <c r="C48" s="90">
        <f aca="true" t="shared" si="3" ref="C48:AH48">SUM(C17:C47)</f>
        <v>0</v>
      </c>
      <c r="D48" s="90">
        <f t="shared" si="3"/>
        <v>120.75227162700001</v>
      </c>
      <c r="E48" s="90">
        <f t="shared" si="3"/>
        <v>0</v>
      </c>
      <c r="F48" s="90">
        <f t="shared" si="3"/>
        <v>0</v>
      </c>
      <c r="G48" s="90">
        <f t="shared" si="3"/>
        <v>0</v>
      </c>
      <c r="H48" s="90">
        <f t="shared" si="3"/>
        <v>9.71876157</v>
      </c>
      <c r="I48" s="90">
        <f t="shared" si="3"/>
        <v>2979.737651413</v>
      </c>
      <c r="J48" s="90">
        <f t="shared" si="3"/>
        <v>0</v>
      </c>
      <c r="K48" s="90">
        <f t="shared" si="3"/>
        <v>0</v>
      </c>
      <c r="L48" s="90">
        <f t="shared" si="3"/>
        <v>627.5949797810001</v>
      </c>
      <c r="M48" s="90">
        <f t="shared" si="3"/>
        <v>0</v>
      </c>
      <c r="N48" s="90">
        <f t="shared" si="3"/>
        <v>0</v>
      </c>
      <c r="O48" s="90">
        <f t="shared" si="3"/>
        <v>0</v>
      </c>
      <c r="P48" s="90">
        <f t="shared" si="3"/>
        <v>0</v>
      </c>
      <c r="Q48" s="90">
        <f t="shared" si="3"/>
        <v>0</v>
      </c>
      <c r="R48" s="90">
        <f t="shared" si="3"/>
        <v>1.9061070070000001</v>
      </c>
      <c r="S48" s="90">
        <f t="shared" si="3"/>
        <v>79.30723959000001</v>
      </c>
      <c r="T48" s="90">
        <f t="shared" si="3"/>
        <v>1.056056774</v>
      </c>
      <c r="U48" s="90">
        <f t="shared" si="3"/>
        <v>0</v>
      </c>
      <c r="V48" s="90">
        <f t="shared" si="3"/>
        <v>55.995710454</v>
      </c>
      <c r="W48" s="90">
        <f t="shared" si="3"/>
        <v>0</v>
      </c>
      <c r="X48" s="90">
        <f t="shared" si="3"/>
        <v>0</v>
      </c>
      <c r="Y48" s="90">
        <f t="shared" si="3"/>
        <v>0</v>
      </c>
      <c r="Z48" s="90">
        <f t="shared" si="3"/>
        <v>0</v>
      </c>
      <c r="AA48" s="90">
        <f t="shared" si="3"/>
        <v>0</v>
      </c>
      <c r="AB48" s="90">
        <f t="shared" si="3"/>
        <v>0.04265169</v>
      </c>
      <c r="AC48" s="90">
        <f t="shared" si="3"/>
        <v>0</v>
      </c>
      <c r="AD48" s="90">
        <f t="shared" si="3"/>
        <v>0</v>
      </c>
      <c r="AE48" s="90">
        <f t="shared" si="3"/>
        <v>0</v>
      </c>
      <c r="AF48" s="90">
        <f t="shared" si="3"/>
        <v>0</v>
      </c>
      <c r="AG48" s="90">
        <f t="shared" si="3"/>
        <v>0</v>
      </c>
      <c r="AH48" s="90">
        <f t="shared" si="3"/>
        <v>0</v>
      </c>
      <c r="AI48" s="90">
        <f aca="true" t="shared" si="4" ref="AI48:BK48">SUM(AI17:AI47)</f>
        <v>0</v>
      </c>
      <c r="AJ48" s="90">
        <f t="shared" si="4"/>
        <v>0</v>
      </c>
      <c r="AK48" s="90">
        <f t="shared" si="4"/>
        <v>0</v>
      </c>
      <c r="AL48" s="90">
        <f t="shared" si="4"/>
        <v>0</v>
      </c>
      <c r="AM48" s="90">
        <f t="shared" si="4"/>
        <v>0</v>
      </c>
      <c r="AN48" s="90">
        <f t="shared" si="4"/>
        <v>0</v>
      </c>
      <c r="AO48" s="90">
        <f t="shared" si="4"/>
        <v>0</v>
      </c>
      <c r="AP48" s="90">
        <f t="shared" si="4"/>
        <v>0</v>
      </c>
      <c r="AQ48" s="90">
        <f t="shared" si="4"/>
        <v>0</v>
      </c>
      <c r="AR48" s="90">
        <f t="shared" si="4"/>
        <v>0</v>
      </c>
      <c r="AS48" s="90">
        <f t="shared" si="4"/>
        <v>0</v>
      </c>
      <c r="AT48" s="90">
        <f t="shared" si="4"/>
        <v>0</v>
      </c>
      <c r="AU48" s="90">
        <f t="shared" si="4"/>
        <v>0</v>
      </c>
      <c r="AV48" s="90">
        <f t="shared" si="4"/>
        <v>57.07061964100001</v>
      </c>
      <c r="AW48" s="90">
        <f t="shared" si="4"/>
        <v>517.221646253</v>
      </c>
      <c r="AX48" s="90">
        <f t="shared" si="4"/>
        <v>0</v>
      </c>
      <c r="AY48" s="90">
        <f t="shared" si="4"/>
        <v>0</v>
      </c>
      <c r="AZ48" s="90">
        <f t="shared" si="4"/>
        <v>1118.330880135</v>
      </c>
      <c r="BA48" s="90">
        <f t="shared" si="4"/>
        <v>0</v>
      </c>
      <c r="BB48" s="90">
        <f t="shared" si="4"/>
        <v>0</v>
      </c>
      <c r="BC48" s="90">
        <f t="shared" si="4"/>
        <v>0</v>
      </c>
      <c r="BD48" s="90">
        <f t="shared" si="4"/>
        <v>0</v>
      </c>
      <c r="BE48" s="90">
        <f t="shared" si="4"/>
        <v>0</v>
      </c>
      <c r="BF48" s="90">
        <f t="shared" si="4"/>
        <v>9.674296991</v>
      </c>
      <c r="BG48" s="90">
        <f t="shared" si="4"/>
        <v>53.013736689</v>
      </c>
      <c r="BH48" s="90">
        <f t="shared" si="4"/>
        <v>3.198876774</v>
      </c>
      <c r="BI48" s="90">
        <f t="shared" si="4"/>
        <v>0</v>
      </c>
      <c r="BJ48" s="90">
        <f t="shared" si="4"/>
        <v>59.309273254</v>
      </c>
      <c r="BK48" s="101">
        <f t="shared" si="4"/>
        <v>5693.930759643001</v>
      </c>
      <c r="BM48" s="104"/>
    </row>
    <row r="49" spans="1:65" ht="12.75">
      <c r="A49" s="11" t="s">
        <v>70</v>
      </c>
      <c r="B49" s="18" t="s">
        <v>13</v>
      </c>
      <c r="C49" s="112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35"/>
      <c r="BM49" s="104"/>
    </row>
    <row r="50" spans="1:65" ht="12.75">
      <c r="A50" s="11"/>
      <c r="B50" s="19" t="s">
        <v>31</v>
      </c>
      <c r="C50" s="57"/>
      <c r="D50" s="58"/>
      <c r="E50" s="59"/>
      <c r="F50" s="59"/>
      <c r="G50" s="60"/>
      <c r="H50" s="57"/>
      <c r="I50" s="59"/>
      <c r="J50" s="59"/>
      <c r="K50" s="59"/>
      <c r="L50" s="60"/>
      <c r="M50" s="57"/>
      <c r="N50" s="58"/>
      <c r="O50" s="59"/>
      <c r="P50" s="59"/>
      <c r="Q50" s="60"/>
      <c r="R50" s="57"/>
      <c r="S50" s="59"/>
      <c r="T50" s="59"/>
      <c r="U50" s="59"/>
      <c r="V50" s="60"/>
      <c r="W50" s="57"/>
      <c r="X50" s="59"/>
      <c r="Y50" s="59"/>
      <c r="Z50" s="59"/>
      <c r="AA50" s="60"/>
      <c r="AB50" s="57"/>
      <c r="AC50" s="59"/>
      <c r="AD50" s="59"/>
      <c r="AE50" s="59"/>
      <c r="AF50" s="60"/>
      <c r="AG50" s="57"/>
      <c r="AH50" s="59"/>
      <c r="AI50" s="59"/>
      <c r="AJ50" s="59"/>
      <c r="AK50" s="60"/>
      <c r="AL50" s="57"/>
      <c r="AM50" s="59"/>
      <c r="AN50" s="59"/>
      <c r="AO50" s="59"/>
      <c r="AP50" s="60"/>
      <c r="AQ50" s="57"/>
      <c r="AR50" s="58"/>
      <c r="AS50" s="59"/>
      <c r="AT50" s="59"/>
      <c r="AU50" s="60"/>
      <c r="AV50" s="57"/>
      <c r="AW50" s="59"/>
      <c r="AX50" s="59"/>
      <c r="AY50" s="59"/>
      <c r="AZ50" s="60"/>
      <c r="BA50" s="57"/>
      <c r="BB50" s="58"/>
      <c r="BC50" s="59"/>
      <c r="BD50" s="59"/>
      <c r="BE50" s="60"/>
      <c r="BF50" s="57"/>
      <c r="BG50" s="58"/>
      <c r="BH50" s="59"/>
      <c r="BI50" s="59"/>
      <c r="BJ50" s="60"/>
      <c r="BK50" s="61"/>
      <c r="BM50" s="104"/>
    </row>
    <row r="51" spans="1:65" ht="12.75">
      <c r="A51" s="36"/>
      <c r="B51" s="37" t="s">
        <v>83</v>
      </c>
      <c r="C51" s="62"/>
      <c r="D51" s="63"/>
      <c r="E51" s="63"/>
      <c r="F51" s="63"/>
      <c r="G51" s="64"/>
      <c r="H51" s="62"/>
      <c r="I51" s="63"/>
      <c r="J51" s="63"/>
      <c r="K51" s="63"/>
      <c r="L51" s="64"/>
      <c r="M51" s="62"/>
      <c r="N51" s="63"/>
      <c r="O51" s="63"/>
      <c r="P51" s="63"/>
      <c r="Q51" s="64"/>
      <c r="R51" s="62"/>
      <c r="S51" s="63"/>
      <c r="T51" s="63"/>
      <c r="U51" s="63"/>
      <c r="V51" s="64"/>
      <c r="W51" s="62"/>
      <c r="X51" s="63"/>
      <c r="Y51" s="63"/>
      <c r="Z51" s="63"/>
      <c r="AA51" s="64"/>
      <c r="AB51" s="62"/>
      <c r="AC51" s="63"/>
      <c r="AD51" s="63"/>
      <c r="AE51" s="63"/>
      <c r="AF51" s="64"/>
      <c r="AG51" s="62"/>
      <c r="AH51" s="63"/>
      <c r="AI51" s="63"/>
      <c r="AJ51" s="63"/>
      <c r="AK51" s="64"/>
      <c r="AL51" s="62"/>
      <c r="AM51" s="63"/>
      <c r="AN51" s="63"/>
      <c r="AO51" s="63"/>
      <c r="AP51" s="64"/>
      <c r="AQ51" s="62"/>
      <c r="AR51" s="63"/>
      <c r="AS51" s="63"/>
      <c r="AT51" s="63"/>
      <c r="AU51" s="64"/>
      <c r="AV51" s="62"/>
      <c r="AW51" s="63"/>
      <c r="AX51" s="63"/>
      <c r="AY51" s="63"/>
      <c r="AZ51" s="64"/>
      <c r="BA51" s="62"/>
      <c r="BB51" s="63"/>
      <c r="BC51" s="63"/>
      <c r="BD51" s="63"/>
      <c r="BE51" s="64"/>
      <c r="BF51" s="62"/>
      <c r="BG51" s="63"/>
      <c r="BH51" s="63"/>
      <c r="BI51" s="63"/>
      <c r="BJ51" s="64"/>
      <c r="BK51" s="65"/>
      <c r="BM51" s="104"/>
    </row>
    <row r="52" spans="1:65" ht="12.75">
      <c r="A52" s="11" t="s">
        <v>72</v>
      </c>
      <c r="B52" s="24" t="s">
        <v>87</v>
      </c>
      <c r="C52" s="112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4"/>
      <c r="BM52" s="104"/>
    </row>
    <row r="53" spans="1:65" ht="12.75">
      <c r="A53" s="11"/>
      <c r="B53" s="19" t="s">
        <v>31</v>
      </c>
      <c r="C53" s="57"/>
      <c r="D53" s="58"/>
      <c r="E53" s="59"/>
      <c r="F53" s="59"/>
      <c r="G53" s="60"/>
      <c r="H53" s="57"/>
      <c r="I53" s="59"/>
      <c r="J53" s="59"/>
      <c r="K53" s="59"/>
      <c r="L53" s="60"/>
      <c r="M53" s="57"/>
      <c r="N53" s="58"/>
      <c r="O53" s="59"/>
      <c r="P53" s="59"/>
      <c r="Q53" s="60"/>
      <c r="R53" s="57"/>
      <c r="S53" s="59"/>
      <c r="T53" s="59"/>
      <c r="U53" s="59"/>
      <c r="V53" s="60"/>
      <c r="W53" s="57"/>
      <c r="X53" s="59"/>
      <c r="Y53" s="59"/>
      <c r="Z53" s="59"/>
      <c r="AA53" s="60"/>
      <c r="AB53" s="57"/>
      <c r="AC53" s="59"/>
      <c r="AD53" s="59"/>
      <c r="AE53" s="59"/>
      <c r="AF53" s="60"/>
      <c r="AG53" s="57"/>
      <c r="AH53" s="59"/>
      <c r="AI53" s="59"/>
      <c r="AJ53" s="59"/>
      <c r="AK53" s="60"/>
      <c r="AL53" s="57"/>
      <c r="AM53" s="59"/>
      <c r="AN53" s="59"/>
      <c r="AO53" s="59"/>
      <c r="AP53" s="60"/>
      <c r="AQ53" s="57"/>
      <c r="AR53" s="58"/>
      <c r="AS53" s="59"/>
      <c r="AT53" s="59"/>
      <c r="AU53" s="60"/>
      <c r="AV53" s="57"/>
      <c r="AW53" s="59"/>
      <c r="AX53" s="59"/>
      <c r="AY53" s="59"/>
      <c r="AZ53" s="60"/>
      <c r="BA53" s="57"/>
      <c r="BB53" s="58"/>
      <c r="BC53" s="59"/>
      <c r="BD53" s="59"/>
      <c r="BE53" s="60"/>
      <c r="BF53" s="57"/>
      <c r="BG53" s="58"/>
      <c r="BH53" s="59"/>
      <c r="BI53" s="59"/>
      <c r="BJ53" s="60"/>
      <c r="BK53" s="61"/>
      <c r="BM53" s="104"/>
    </row>
    <row r="54" spans="1:65" ht="12.75">
      <c r="A54" s="36"/>
      <c r="B54" s="37" t="s">
        <v>82</v>
      </c>
      <c r="C54" s="62"/>
      <c r="D54" s="63"/>
      <c r="E54" s="63"/>
      <c r="F54" s="63"/>
      <c r="G54" s="64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62"/>
      <c r="X54" s="63"/>
      <c r="Y54" s="63"/>
      <c r="Z54" s="63"/>
      <c r="AA54" s="64"/>
      <c r="AB54" s="62"/>
      <c r="AC54" s="63"/>
      <c r="AD54" s="63"/>
      <c r="AE54" s="63"/>
      <c r="AF54" s="64"/>
      <c r="AG54" s="62"/>
      <c r="AH54" s="63"/>
      <c r="AI54" s="63"/>
      <c r="AJ54" s="63"/>
      <c r="AK54" s="64"/>
      <c r="AL54" s="62"/>
      <c r="AM54" s="63"/>
      <c r="AN54" s="63"/>
      <c r="AO54" s="63"/>
      <c r="AP54" s="64"/>
      <c r="AQ54" s="62"/>
      <c r="AR54" s="63"/>
      <c r="AS54" s="63"/>
      <c r="AT54" s="63"/>
      <c r="AU54" s="64"/>
      <c r="AV54" s="62"/>
      <c r="AW54" s="63"/>
      <c r="AX54" s="63"/>
      <c r="AY54" s="63"/>
      <c r="AZ54" s="64"/>
      <c r="BA54" s="62"/>
      <c r="BB54" s="63"/>
      <c r="BC54" s="63"/>
      <c r="BD54" s="63"/>
      <c r="BE54" s="64"/>
      <c r="BF54" s="62"/>
      <c r="BG54" s="63"/>
      <c r="BH54" s="63"/>
      <c r="BI54" s="63"/>
      <c r="BJ54" s="64"/>
      <c r="BK54" s="65"/>
      <c r="BM54" s="104"/>
    </row>
    <row r="55" spans="1:65" ht="12.75">
      <c r="A55" s="11" t="s">
        <v>73</v>
      </c>
      <c r="B55" s="18" t="s">
        <v>14</v>
      </c>
      <c r="C55" s="112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4"/>
      <c r="BM55" s="104"/>
    </row>
    <row r="56" spans="1:65" ht="12.75">
      <c r="A56" s="11"/>
      <c r="B56" s="24" t="s">
        <v>135</v>
      </c>
      <c r="C56" s="71">
        <v>0</v>
      </c>
      <c r="D56" s="53">
        <v>305.87140575300003</v>
      </c>
      <c r="E56" s="45">
        <v>0</v>
      </c>
      <c r="F56" s="45">
        <v>0</v>
      </c>
      <c r="G56" s="54">
        <v>0</v>
      </c>
      <c r="H56" s="71">
        <v>3.459447854</v>
      </c>
      <c r="I56" s="45">
        <v>857.0575234329999</v>
      </c>
      <c r="J56" s="45">
        <v>0.009625839</v>
      </c>
      <c r="K56" s="45">
        <v>0</v>
      </c>
      <c r="L56" s="54">
        <v>203.651201558</v>
      </c>
      <c r="M56" s="71">
        <v>0</v>
      </c>
      <c r="N56" s="53">
        <v>0</v>
      </c>
      <c r="O56" s="45">
        <v>0</v>
      </c>
      <c r="P56" s="45">
        <v>0</v>
      </c>
      <c r="Q56" s="54">
        <v>0</v>
      </c>
      <c r="R56" s="71">
        <v>0.805063993</v>
      </c>
      <c r="S56" s="45">
        <v>0.042008594999999996</v>
      </c>
      <c r="T56" s="45">
        <v>0</v>
      </c>
      <c r="U56" s="45">
        <v>0</v>
      </c>
      <c r="V56" s="54">
        <v>15.256281566</v>
      </c>
      <c r="W56" s="71">
        <v>0</v>
      </c>
      <c r="X56" s="45">
        <v>0</v>
      </c>
      <c r="Y56" s="45">
        <v>0</v>
      </c>
      <c r="Z56" s="45">
        <v>0</v>
      </c>
      <c r="AA56" s="54">
        <v>0</v>
      </c>
      <c r="AB56" s="71">
        <v>0.001006148</v>
      </c>
      <c r="AC56" s="45">
        <v>0</v>
      </c>
      <c r="AD56" s="45">
        <v>0</v>
      </c>
      <c r="AE56" s="45">
        <v>0</v>
      </c>
      <c r="AF56" s="54">
        <v>0</v>
      </c>
      <c r="AG56" s="71">
        <v>0</v>
      </c>
      <c r="AH56" s="45">
        <v>0</v>
      </c>
      <c r="AI56" s="45">
        <v>0</v>
      </c>
      <c r="AJ56" s="45">
        <v>0</v>
      </c>
      <c r="AK56" s="54">
        <v>0</v>
      </c>
      <c r="AL56" s="71">
        <v>0.001006642</v>
      </c>
      <c r="AM56" s="45">
        <v>0</v>
      </c>
      <c r="AN56" s="45">
        <v>0</v>
      </c>
      <c r="AO56" s="45">
        <v>0</v>
      </c>
      <c r="AP56" s="54">
        <v>0</v>
      </c>
      <c r="AQ56" s="71">
        <v>0</v>
      </c>
      <c r="AR56" s="53">
        <v>0</v>
      </c>
      <c r="AS56" s="45">
        <v>0</v>
      </c>
      <c r="AT56" s="45">
        <v>0</v>
      </c>
      <c r="AU56" s="54">
        <v>0</v>
      </c>
      <c r="AV56" s="71">
        <v>9.711256527</v>
      </c>
      <c r="AW56" s="45">
        <v>119.194454641</v>
      </c>
      <c r="AX56" s="45">
        <v>0</v>
      </c>
      <c r="AY56" s="45">
        <v>0</v>
      </c>
      <c r="AZ56" s="54">
        <v>195.219317607</v>
      </c>
      <c r="BA56" s="71">
        <v>0</v>
      </c>
      <c r="BB56" s="53">
        <v>0</v>
      </c>
      <c r="BC56" s="45">
        <v>0</v>
      </c>
      <c r="BD56" s="45">
        <v>0</v>
      </c>
      <c r="BE56" s="54">
        <v>0</v>
      </c>
      <c r="BF56" s="71">
        <v>1.871333001</v>
      </c>
      <c r="BG56" s="53">
        <v>1.408104726</v>
      </c>
      <c r="BH56" s="45">
        <v>1.547336555</v>
      </c>
      <c r="BI56" s="45">
        <v>0</v>
      </c>
      <c r="BJ56" s="54">
        <v>5.305180275</v>
      </c>
      <c r="BK56" s="49">
        <v>1720.4115547129998</v>
      </c>
      <c r="BL56" s="104"/>
      <c r="BM56" s="104"/>
    </row>
    <row r="57" spans="1:65" ht="12.75">
      <c r="A57" s="11"/>
      <c r="B57" s="24" t="s">
        <v>136</v>
      </c>
      <c r="C57" s="71">
        <v>0</v>
      </c>
      <c r="D57" s="53">
        <v>33.636358289</v>
      </c>
      <c r="E57" s="45">
        <v>0</v>
      </c>
      <c r="F57" s="45">
        <v>0</v>
      </c>
      <c r="G57" s="54">
        <v>0</v>
      </c>
      <c r="H57" s="71">
        <v>2.593091471</v>
      </c>
      <c r="I57" s="45">
        <v>48.589382804</v>
      </c>
      <c r="J57" s="45">
        <v>0</v>
      </c>
      <c r="K57" s="45">
        <v>0</v>
      </c>
      <c r="L57" s="54">
        <v>36.455380892</v>
      </c>
      <c r="M57" s="71">
        <v>0</v>
      </c>
      <c r="N57" s="53">
        <v>0</v>
      </c>
      <c r="O57" s="45">
        <v>0</v>
      </c>
      <c r="P57" s="45">
        <v>0</v>
      </c>
      <c r="Q57" s="54">
        <v>0</v>
      </c>
      <c r="R57" s="71">
        <v>0.483136483</v>
      </c>
      <c r="S57" s="45">
        <v>2.379587628</v>
      </c>
      <c r="T57" s="45">
        <v>0</v>
      </c>
      <c r="U57" s="45">
        <v>0</v>
      </c>
      <c r="V57" s="54">
        <v>0.685005264</v>
      </c>
      <c r="W57" s="71">
        <v>0</v>
      </c>
      <c r="X57" s="45">
        <v>0</v>
      </c>
      <c r="Y57" s="45">
        <v>0</v>
      </c>
      <c r="Z57" s="45">
        <v>0</v>
      </c>
      <c r="AA57" s="54">
        <v>0</v>
      </c>
      <c r="AB57" s="71">
        <v>0</v>
      </c>
      <c r="AC57" s="45">
        <v>0</v>
      </c>
      <c r="AD57" s="45">
        <v>0</v>
      </c>
      <c r="AE57" s="45">
        <v>0</v>
      </c>
      <c r="AF57" s="54">
        <v>0</v>
      </c>
      <c r="AG57" s="71">
        <v>0</v>
      </c>
      <c r="AH57" s="45">
        <v>0</v>
      </c>
      <c r="AI57" s="45">
        <v>0</v>
      </c>
      <c r="AJ57" s="45">
        <v>0</v>
      </c>
      <c r="AK57" s="54">
        <v>0</v>
      </c>
      <c r="AL57" s="71">
        <v>0</v>
      </c>
      <c r="AM57" s="45">
        <v>0</v>
      </c>
      <c r="AN57" s="45">
        <v>0</v>
      </c>
      <c r="AO57" s="45">
        <v>0</v>
      </c>
      <c r="AP57" s="54">
        <v>0</v>
      </c>
      <c r="AQ57" s="71">
        <v>0</v>
      </c>
      <c r="AR57" s="53">
        <v>0</v>
      </c>
      <c r="AS57" s="45">
        <v>0</v>
      </c>
      <c r="AT57" s="45">
        <v>0</v>
      </c>
      <c r="AU57" s="54">
        <v>0</v>
      </c>
      <c r="AV57" s="71">
        <v>16.369068493</v>
      </c>
      <c r="AW57" s="45">
        <v>131.192385892</v>
      </c>
      <c r="AX57" s="45">
        <v>0</v>
      </c>
      <c r="AY57" s="45">
        <v>0</v>
      </c>
      <c r="AZ57" s="54">
        <v>130.5940737910985</v>
      </c>
      <c r="BA57" s="71">
        <v>0</v>
      </c>
      <c r="BB57" s="53">
        <v>0</v>
      </c>
      <c r="BC57" s="45">
        <v>0</v>
      </c>
      <c r="BD57" s="45">
        <v>0</v>
      </c>
      <c r="BE57" s="54">
        <v>0</v>
      </c>
      <c r="BF57" s="71">
        <v>2.880330374</v>
      </c>
      <c r="BG57" s="53">
        <v>2.089898164</v>
      </c>
      <c r="BH57" s="45">
        <v>1.571692189</v>
      </c>
      <c r="BI57" s="45">
        <v>0</v>
      </c>
      <c r="BJ57" s="54">
        <v>8.575528484</v>
      </c>
      <c r="BK57" s="49">
        <v>418.0949202180985</v>
      </c>
      <c r="BL57" s="104"/>
      <c r="BM57" s="104"/>
    </row>
    <row r="58" spans="1:65" ht="12.75">
      <c r="A58" s="11"/>
      <c r="B58" s="24" t="s">
        <v>137</v>
      </c>
      <c r="C58" s="71">
        <v>0</v>
      </c>
      <c r="D58" s="53">
        <v>1.7955087690000002</v>
      </c>
      <c r="E58" s="45">
        <v>0</v>
      </c>
      <c r="F58" s="45">
        <v>0</v>
      </c>
      <c r="G58" s="54">
        <v>0</v>
      </c>
      <c r="H58" s="71">
        <v>18.726954415999998</v>
      </c>
      <c r="I58" s="45">
        <v>156.97302209</v>
      </c>
      <c r="J58" s="45">
        <v>0</v>
      </c>
      <c r="K58" s="45">
        <v>0</v>
      </c>
      <c r="L58" s="54">
        <v>241.68353610100002</v>
      </c>
      <c r="M58" s="71">
        <v>0</v>
      </c>
      <c r="N58" s="53">
        <v>0</v>
      </c>
      <c r="O58" s="45">
        <v>0</v>
      </c>
      <c r="P58" s="45">
        <v>0</v>
      </c>
      <c r="Q58" s="54">
        <v>0</v>
      </c>
      <c r="R58" s="71">
        <v>3.7925615790000005</v>
      </c>
      <c r="S58" s="45">
        <v>18.492485996</v>
      </c>
      <c r="T58" s="45">
        <v>0</v>
      </c>
      <c r="U58" s="45">
        <v>0</v>
      </c>
      <c r="V58" s="54">
        <v>21.591154059</v>
      </c>
      <c r="W58" s="71">
        <v>0</v>
      </c>
      <c r="X58" s="45">
        <v>0</v>
      </c>
      <c r="Y58" s="45">
        <v>0</v>
      </c>
      <c r="Z58" s="45">
        <v>0</v>
      </c>
      <c r="AA58" s="54">
        <v>0</v>
      </c>
      <c r="AB58" s="71">
        <v>0.003952472</v>
      </c>
      <c r="AC58" s="45">
        <v>0</v>
      </c>
      <c r="AD58" s="45">
        <v>0</v>
      </c>
      <c r="AE58" s="45">
        <v>0</v>
      </c>
      <c r="AF58" s="54">
        <v>0</v>
      </c>
      <c r="AG58" s="71">
        <v>0</v>
      </c>
      <c r="AH58" s="45">
        <v>0</v>
      </c>
      <c r="AI58" s="45">
        <v>0</v>
      </c>
      <c r="AJ58" s="45">
        <v>0</v>
      </c>
      <c r="AK58" s="54">
        <v>0</v>
      </c>
      <c r="AL58" s="71">
        <v>0.00010868399999999999</v>
      </c>
      <c r="AM58" s="45">
        <v>0</v>
      </c>
      <c r="AN58" s="45">
        <v>0</v>
      </c>
      <c r="AO58" s="45">
        <v>0</v>
      </c>
      <c r="AP58" s="54">
        <v>0</v>
      </c>
      <c r="AQ58" s="71">
        <v>0</v>
      </c>
      <c r="AR58" s="53">
        <v>0</v>
      </c>
      <c r="AS58" s="45">
        <v>0</v>
      </c>
      <c r="AT58" s="45">
        <v>0</v>
      </c>
      <c r="AU58" s="54">
        <v>0</v>
      </c>
      <c r="AV58" s="71">
        <v>224.81281282300003</v>
      </c>
      <c r="AW58" s="45">
        <v>918.3815903310001</v>
      </c>
      <c r="AX58" s="45">
        <v>4.482937654</v>
      </c>
      <c r="AY58" s="45">
        <v>0</v>
      </c>
      <c r="AZ58" s="54">
        <v>1930.8570813350002</v>
      </c>
      <c r="BA58" s="71">
        <v>0</v>
      </c>
      <c r="BB58" s="53">
        <v>0</v>
      </c>
      <c r="BC58" s="45">
        <v>0</v>
      </c>
      <c r="BD58" s="45">
        <v>0</v>
      </c>
      <c r="BE58" s="54">
        <v>0</v>
      </c>
      <c r="BF58" s="71">
        <v>55.49133408699999</v>
      </c>
      <c r="BG58" s="53">
        <v>103.92250103200001</v>
      </c>
      <c r="BH58" s="45">
        <v>22.870193724</v>
      </c>
      <c r="BI58" s="45">
        <v>0</v>
      </c>
      <c r="BJ58" s="54">
        <v>249.30322640300002</v>
      </c>
      <c r="BK58" s="49">
        <v>3973.180961555</v>
      </c>
      <c r="BL58" s="104"/>
      <c r="BM58" s="104"/>
    </row>
    <row r="59" spans="1:65" ht="12.75">
      <c r="A59" s="11"/>
      <c r="B59" s="24" t="s">
        <v>138</v>
      </c>
      <c r="C59" s="71">
        <v>0</v>
      </c>
      <c r="D59" s="53">
        <v>456.9159301010001</v>
      </c>
      <c r="E59" s="45">
        <v>0</v>
      </c>
      <c r="F59" s="45">
        <v>0</v>
      </c>
      <c r="G59" s="54">
        <v>0</v>
      </c>
      <c r="H59" s="71">
        <v>19.93233274</v>
      </c>
      <c r="I59" s="45">
        <v>569.1093206680001</v>
      </c>
      <c r="J59" s="45">
        <v>10.033051048</v>
      </c>
      <c r="K59" s="45">
        <v>0</v>
      </c>
      <c r="L59" s="54">
        <v>716.630747259</v>
      </c>
      <c r="M59" s="71">
        <v>0</v>
      </c>
      <c r="N59" s="53">
        <v>0</v>
      </c>
      <c r="O59" s="45">
        <v>0</v>
      </c>
      <c r="P59" s="45">
        <v>0</v>
      </c>
      <c r="Q59" s="54">
        <v>0</v>
      </c>
      <c r="R59" s="71">
        <v>5.539136904000001</v>
      </c>
      <c r="S59" s="45">
        <v>0.170090177</v>
      </c>
      <c r="T59" s="45">
        <v>0</v>
      </c>
      <c r="U59" s="45">
        <v>0</v>
      </c>
      <c r="V59" s="54">
        <v>19.976641594999997</v>
      </c>
      <c r="W59" s="71">
        <v>0</v>
      </c>
      <c r="X59" s="45">
        <v>0</v>
      </c>
      <c r="Y59" s="45">
        <v>0</v>
      </c>
      <c r="Z59" s="45">
        <v>0</v>
      </c>
      <c r="AA59" s="54">
        <v>0</v>
      </c>
      <c r="AB59" s="71">
        <v>0.025178234</v>
      </c>
      <c r="AC59" s="45">
        <v>0</v>
      </c>
      <c r="AD59" s="45">
        <v>0</v>
      </c>
      <c r="AE59" s="45">
        <v>0</v>
      </c>
      <c r="AF59" s="54">
        <v>0.29786217800000003</v>
      </c>
      <c r="AG59" s="71">
        <v>0</v>
      </c>
      <c r="AH59" s="45">
        <v>0</v>
      </c>
      <c r="AI59" s="45">
        <v>0</v>
      </c>
      <c r="AJ59" s="45">
        <v>0</v>
      </c>
      <c r="AK59" s="54">
        <v>0</v>
      </c>
      <c r="AL59" s="71">
        <v>0</v>
      </c>
      <c r="AM59" s="45">
        <v>0</v>
      </c>
      <c r="AN59" s="45">
        <v>0</v>
      </c>
      <c r="AO59" s="45">
        <v>0</v>
      </c>
      <c r="AP59" s="54">
        <v>0</v>
      </c>
      <c r="AQ59" s="71">
        <v>0</v>
      </c>
      <c r="AR59" s="53">
        <v>0</v>
      </c>
      <c r="AS59" s="45">
        <v>0</v>
      </c>
      <c r="AT59" s="45">
        <v>0</v>
      </c>
      <c r="AU59" s="54">
        <v>0</v>
      </c>
      <c r="AV59" s="71">
        <v>45.18291376300001</v>
      </c>
      <c r="AW59" s="45">
        <v>516.4740886110001</v>
      </c>
      <c r="AX59" s="45">
        <v>0</v>
      </c>
      <c r="AY59" s="45">
        <v>0</v>
      </c>
      <c r="AZ59" s="54">
        <v>254.573472889</v>
      </c>
      <c r="BA59" s="71">
        <v>0</v>
      </c>
      <c r="BB59" s="53">
        <v>0</v>
      </c>
      <c r="BC59" s="45">
        <v>0</v>
      </c>
      <c r="BD59" s="45">
        <v>0</v>
      </c>
      <c r="BE59" s="54">
        <v>0</v>
      </c>
      <c r="BF59" s="71">
        <v>17.227040396000003</v>
      </c>
      <c r="BG59" s="53">
        <v>73.16380002199999</v>
      </c>
      <c r="BH59" s="45">
        <v>0</v>
      </c>
      <c r="BI59" s="45">
        <v>0</v>
      </c>
      <c r="BJ59" s="54">
        <v>44.986339894000004</v>
      </c>
      <c r="BK59" s="49">
        <v>2750.237946479001</v>
      </c>
      <c r="BL59" s="104"/>
      <c r="BM59" s="104"/>
    </row>
    <row r="60" spans="1:65" ht="12.75">
      <c r="A60" s="11"/>
      <c r="B60" s="24" t="s">
        <v>139</v>
      </c>
      <c r="C60" s="71">
        <v>0</v>
      </c>
      <c r="D60" s="53">
        <v>10.69315927</v>
      </c>
      <c r="E60" s="45">
        <v>0</v>
      </c>
      <c r="F60" s="45">
        <v>0</v>
      </c>
      <c r="G60" s="54">
        <v>0</v>
      </c>
      <c r="H60" s="71">
        <v>23.498263053</v>
      </c>
      <c r="I60" s="45">
        <v>587.11592798</v>
      </c>
      <c r="J60" s="45">
        <v>54.40915588200001</v>
      </c>
      <c r="K60" s="45">
        <v>0</v>
      </c>
      <c r="L60" s="54">
        <v>654.5345489449999</v>
      </c>
      <c r="M60" s="71">
        <v>0</v>
      </c>
      <c r="N60" s="53">
        <v>0</v>
      </c>
      <c r="O60" s="45">
        <v>0</v>
      </c>
      <c r="P60" s="45">
        <v>0</v>
      </c>
      <c r="Q60" s="54">
        <v>0</v>
      </c>
      <c r="R60" s="71">
        <v>8.159542125</v>
      </c>
      <c r="S60" s="45">
        <v>3.412526022</v>
      </c>
      <c r="T60" s="45">
        <v>1.0975615289999998</v>
      </c>
      <c r="U60" s="45">
        <v>0</v>
      </c>
      <c r="V60" s="54">
        <v>7.002636226</v>
      </c>
      <c r="W60" s="71">
        <v>0</v>
      </c>
      <c r="X60" s="45">
        <v>0</v>
      </c>
      <c r="Y60" s="45">
        <v>0</v>
      </c>
      <c r="Z60" s="45">
        <v>0</v>
      </c>
      <c r="AA60" s="54">
        <v>0</v>
      </c>
      <c r="AB60" s="71">
        <v>0.052179391000000006</v>
      </c>
      <c r="AC60" s="45">
        <v>0.002081053</v>
      </c>
      <c r="AD60" s="45">
        <v>0</v>
      </c>
      <c r="AE60" s="45">
        <v>0</v>
      </c>
      <c r="AF60" s="54">
        <v>0.083482563</v>
      </c>
      <c r="AG60" s="71">
        <v>0</v>
      </c>
      <c r="AH60" s="45">
        <v>0</v>
      </c>
      <c r="AI60" s="45">
        <v>0</v>
      </c>
      <c r="AJ60" s="45">
        <v>0</v>
      </c>
      <c r="AK60" s="54">
        <v>0</v>
      </c>
      <c r="AL60" s="71">
        <v>0.014492579</v>
      </c>
      <c r="AM60" s="45">
        <v>0</v>
      </c>
      <c r="AN60" s="45">
        <v>0</v>
      </c>
      <c r="AO60" s="45">
        <v>0</v>
      </c>
      <c r="AP60" s="54">
        <v>0</v>
      </c>
      <c r="AQ60" s="71">
        <v>0</v>
      </c>
      <c r="AR60" s="53">
        <v>0</v>
      </c>
      <c r="AS60" s="45">
        <v>0</v>
      </c>
      <c r="AT60" s="45">
        <v>0</v>
      </c>
      <c r="AU60" s="54">
        <v>0</v>
      </c>
      <c r="AV60" s="71">
        <v>219.75667267400001</v>
      </c>
      <c r="AW60" s="45">
        <v>1332.4648941320002</v>
      </c>
      <c r="AX60" s="45">
        <v>7.65678455</v>
      </c>
      <c r="AY60" s="45">
        <v>0</v>
      </c>
      <c r="AZ60" s="54">
        <v>655.1443778820001</v>
      </c>
      <c r="BA60" s="71">
        <v>0</v>
      </c>
      <c r="BB60" s="53">
        <v>0</v>
      </c>
      <c r="BC60" s="45">
        <v>0</v>
      </c>
      <c r="BD60" s="45">
        <v>0</v>
      </c>
      <c r="BE60" s="54">
        <v>0</v>
      </c>
      <c r="BF60" s="71">
        <v>69.09296982599999</v>
      </c>
      <c r="BG60" s="53">
        <v>31.578126876</v>
      </c>
      <c r="BH60" s="45">
        <v>46.344687011000005</v>
      </c>
      <c r="BI60" s="45">
        <v>0</v>
      </c>
      <c r="BJ60" s="54">
        <v>81.65248773200001</v>
      </c>
      <c r="BK60" s="49">
        <v>3793.7665573010004</v>
      </c>
      <c r="BL60" s="104"/>
      <c r="BM60" s="104"/>
    </row>
    <row r="61" spans="1:65" ht="12.75">
      <c r="A61" s="11"/>
      <c r="B61" s="24" t="s">
        <v>140</v>
      </c>
      <c r="C61" s="71">
        <v>0</v>
      </c>
      <c r="D61" s="53">
        <v>0.6692973879999999</v>
      </c>
      <c r="E61" s="45">
        <v>0</v>
      </c>
      <c r="F61" s="45">
        <v>0</v>
      </c>
      <c r="G61" s="54">
        <v>0</v>
      </c>
      <c r="H61" s="71">
        <v>2.522896869</v>
      </c>
      <c r="I61" s="45">
        <v>1.1953897490000003</v>
      </c>
      <c r="J61" s="45">
        <v>0</v>
      </c>
      <c r="K61" s="45">
        <v>0</v>
      </c>
      <c r="L61" s="54">
        <v>2.3828952809999997</v>
      </c>
      <c r="M61" s="71">
        <v>0</v>
      </c>
      <c r="N61" s="53">
        <v>0</v>
      </c>
      <c r="O61" s="45">
        <v>0</v>
      </c>
      <c r="P61" s="45">
        <v>0</v>
      </c>
      <c r="Q61" s="54">
        <v>0</v>
      </c>
      <c r="R61" s="71">
        <v>0.798771276</v>
      </c>
      <c r="S61" s="45">
        <v>0</v>
      </c>
      <c r="T61" s="45">
        <v>0</v>
      </c>
      <c r="U61" s="45">
        <v>0</v>
      </c>
      <c r="V61" s="54">
        <v>0.06491456699999999</v>
      </c>
      <c r="W61" s="71">
        <v>0</v>
      </c>
      <c r="X61" s="45">
        <v>0</v>
      </c>
      <c r="Y61" s="45">
        <v>0</v>
      </c>
      <c r="Z61" s="45">
        <v>0</v>
      </c>
      <c r="AA61" s="54">
        <v>0</v>
      </c>
      <c r="AB61" s="71">
        <v>0</v>
      </c>
      <c r="AC61" s="45">
        <v>0</v>
      </c>
      <c r="AD61" s="45">
        <v>0</v>
      </c>
      <c r="AE61" s="45">
        <v>0</v>
      </c>
      <c r="AF61" s="54">
        <v>0</v>
      </c>
      <c r="AG61" s="71">
        <v>0</v>
      </c>
      <c r="AH61" s="45">
        <v>0</v>
      </c>
      <c r="AI61" s="45">
        <v>0</v>
      </c>
      <c r="AJ61" s="45">
        <v>0</v>
      </c>
      <c r="AK61" s="54">
        <v>0</v>
      </c>
      <c r="AL61" s="71">
        <v>0</v>
      </c>
      <c r="AM61" s="45">
        <v>0</v>
      </c>
      <c r="AN61" s="45">
        <v>0</v>
      </c>
      <c r="AO61" s="45">
        <v>0</v>
      </c>
      <c r="AP61" s="54">
        <v>0</v>
      </c>
      <c r="AQ61" s="71">
        <v>0</v>
      </c>
      <c r="AR61" s="53">
        <v>0</v>
      </c>
      <c r="AS61" s="45">
        <v>0</v>
      </c>
      <c r="AT61" s="45">
        <v>0</v>
      </c>
      <c r="AU61" s="54">
        <v>0</v>
      </c>
      <c r="AV61" s="71">
        <v>59.88040680500001</v>
      </c>
      <c r="AW61" s="45">
        <v>25.106549987</v>
      </c>
      <c r="AX61" s="45">
        <v>0</v>
      </c>
      <c r="AY61" s="45">
        <v>0</v>
      </c>
      <c r="AZ61" s="54">
        <v>162.188055834</v>
      </c>
      <c r="BA61" s="71">
        <v>0</v>
      </c>
      <c r="BB61" s="53">
        <v>0</v>
      </c>
      <c r="BC61" s="45">
        <v>0</v>
      </c>
      <c r="BD61" s="45">
        <v>0</v>
      </c>
      <c r="BE61" s="54">
        <v>0</v>
      </c>
      <c r="BF61" s="71">
        <v>11.575069261000001</v>
      </c>
      <c r="BG61" s="53">
        <v>0.39959787</v>
      </c>
      <c r="BH61" s="45">
        <v>0</v>
      </c>
      <c r="BI61" s="45">
        <v>0</v>
      </c>
      <c r="BJ61" s="54">
        <v>23.034380908</v>
      </c>
      <c r="BK61" s="49">
        <v>289.818225795</v>
      </c>
      <c r="BL61" s="104"/>
      <c r="BM61" s="104"/>
    </row>
    <row r="62" spans="1:65" ht="12.75">
      <c r="A62" s="11"/>
      <c r="B62" s="24" t="s">
        <v>141</v>
      </c>
      <c r="C62" s="71">
        <v>0</v>
      </c>
      <c r="D62" s="53">
        <v>241.886857732</v>
      </c>
      <c r="E62" s="45">
        <v>0</v>
      </c>
      <c r="F62" s="45">
        <v>0</v>
      </c>
      <c r="G62" s="54">
        <v>0</v>
      </c>
      <c r="H62" s="71">
        <v>9.502064061999999</v>
      </c>
      <c r="I62" s="45">
        <v>1542.043461747</v>
      </c>
      <c r="J62" s="45">
        <v>0</v>
      </c>
      <c r="K62" s="45">
        <v>3.692278825</v>
      </c>
      <c r="L62" s="54">
        <v>265.27513374599994</v>
      </c>
      <c r="M62" s="71">
        <v>0</v>
      </c>
      <c r="N62" s="53">
        <v>0</v>
      </c>
      <c r="O62" s="45">
        <v>0</v>
      </c>
      <c r="P62" s="45">
        <v>0</v>
      </c>
      <c r="Q62" s="54">
        <v>0</v>
      </c>
      <c r="R62" s="71">
        <v>1.4913386389999999</v>
      </c>
      <c r="S62" s="45">
        <v>5.649935397</v>
      </c>
      <c r="T62" s="45">
        <v>0</v>
      </c>
      <c r="U62" s="45">
        <v>0</v>
      </c>
      <c r="V62" s="54">
        <v>8.459991651</v>
      </c>
      <c r="W62" s="71">
        <v>0</v>
      </c>
      <c r="X62" s="45">
        <v>0</v>
      </c>
      <c r="Y62" s="45">
        <v>0</v>
      </c>
      <c r="Z62" s="45">
        <v>0</v>
      </c>
      <c r="AA62" s="54">
        <v>0</v>
      </c>
      <c r="AB62" s="71">
        <v>0</v>
      </c>
      <c r="AC62" s="45">
        <v>0</v>
      </c>
      <c r="AD62" s="45">
        <v>0</v>
      </c>
      <c r="AE62" s="45">
        <v>0</v>
      </c>
      <c r="AF62" s="54">
        <v>0</v>
      </c>
      <c r="AG62" s="71">
        <v>0</v>
      </c>
      <c r="AH62" s="45">
        <v>0</v>
      </c>
      <c r="AI62" s="45">
        <v>0</v>
      </c>
      <c r="AJ62" s="45">
        <v>0</v>
      </c>
      <c r="AK62" s="54">
        <v>0</v>
      </c>
      <c r="AL62" s="71">
        <v>2.8000000000000003E-08</v>
      </c>
      <c r="AM62" s="45">
        <v>0</v>
      </c>
      <c r="AN62" s="45">
        <v>0</v>
      </c>
      <c r="AO62" s="45">
        <v>0</v>
      </c>
      <c r="AP62" s="54">
        <v>0</v>
      </c>
      <c r="AQ62" s="71">
        <v>0</v>
      </c>
      <c r="AR62" s="53">
        <v>0</v>
      </c>
      <c r="AS62" s="45">
        <v>0</v>
      </c>
      <c r="AT62" s="45">
        <v>0</v>
      </c>
      <c r="AU62" s="54">
        <v>0</v>
      </c>
      <c r="AV62" s="71">
        <v>32.233974014</v>
      </c>
      <c r="AW62" s="45">
        <v>158.261635729</v>
      </c>
      <c r="AX62" s="45">
        <v>6.38024198</v>
      </c>
      <c r="AY62" s="45">
        <v>0</v>
      </c>
      <c r="AZ62" s="54">
        <v>263.68385738800004</v>
      </c>
      <c r="BA62" s="71">
        <v>0</v>
      </c>
      <c r="BB62" s="53">
        <v>0</v>
      </c>
      <c r="BC62" s="45">
        <v>0</v>
      </c>
      <c r="BD62" s="45">
        <v>0</v>
      </c>
      <c r="BE62" s="54">
        <v>0</v>
      </c>
      <c r="BF62" s="71">
        <v>5.762393318999999</v>
      </c>
      <c r="BG62" s="53">
        <v>3.948841509</v>
      </c>
      <c r="BH62" s="45">
        <v>3.665756832</v>
      </c>
      <c r="BI62" s="45">
        <v>0</v>
      </c>
      <c r="BJ62" s="54">
        <v>34.72359151900001</v>
      </c>
      <c r="BK62" s="49">
        <v>2586.6613541169995</v>
      </c>
      <c r="BL62" s="104"/>
      <c r="BM62" s="104"/>
    </row>
    <row r="63" spans="1:65" ht="12.75">
      <c r="A63" s="11"/>
      <c r="B63" s="24" t="s">
        <v>172</v>
      </c>
      <c r="C63" s="71">
        <v>0</v>
      </c>
      <c r="D63" s="53">
        <v>68.28987484199999</v>
      </c>
      <c r="E63" s="45">
        <v>0</v>
      </c>
      <c r="F63" s="45">
        <v>0</v>
      </c>
      <c r="G63" s="54">
        <v>0</v>
      </c>
      <c r="H63" s="71">
        <v>1.007783988</v>
      </c>
      <c r="I63" s="45">
        <v>123.673647953</v>
      </c>
      <c r="J63" s="45">
        <v>0</v>
      </c>
      <c r="K63" s="45">
        <v>0</v>
      </c>
      <c r="L63" s="54">
        <v>25.169297504</v>
      </c>
      <c r="M63" s="71">
        <v>0</v>
      </c>
      <c r="N63" s="53">
        <v>0</v>
      </c>
      <c r="O63" s="45">
        <v>0</v>
      </c>
      <c r="P63" s="45">
        <v>0</v>
      </c>
      <c r="Q63" s="54">
        <v>0</v>
      </c>
      <c r="R63" s="71">
        <v>0.21393902199999995</v>
      </c>
      <c r="S63" s="45">
        <v>0</v>
      </c>
      <c r="T63" s="45">
        <v>0</v>
      </c>
      <c r="U63" s="45">
        <v>0</v>
      </c>
      <c r="V63" s="54">
        <v>40.691761705000005</v>
      </c>
      <c r="W63" s="71">
        <v>0</v>
      </c>
      <c r="X63" s="45">
        <v>0</v>
      </c>
      <c r="Y63" s="45">
        <v>0</v>
      </c>
      <c r="Z63" s="45">
        <v>0</v>
      </c>
      <c r="AA63" s="54">
        <v>0</v>
      </c>
      <c r="AB63" s="71">
        <v>0</v>
      </c>
      <c r="AC63" s="45">
        <v>0</v>
      </c>
      <c r="AD63" s="45">
        <v>0</v>
      </c>
      <c r="AE63" s="45">
        <v>0</v>
      </c>
      <c r="AF63" s="54">
        <v>0</v>
      </c>
      <c r="AG63" s="71">
        <v>0</v>
      </c>
      <c r="AH63" s="45">
        <v>0</v>
      </c>
      <c r="AI63" s="45">
        <v>0</v>
      </c>
      <c r="AJ63" s="45">
        <v>0</v>
      </c>
      <c r="AK63" s="54">
        <v>0</v>
      </c>
      <c r="AL63" s="71">
        <v>0</v>
      </c>
      <c r="AM63" s="45">
        <v>0</v>
      </c>
      <c r="AN63" s="45">
        <v>0</v>
      </c>
      <c r="AO63" s="45">
        <v>0</v>
      </c>
      <c r="AP63" s="54">
        <v>0</v>
      </c>
      <c r="AQ63" s="71">
        <v>0</v>
      </c>
      <c r="AR63" s="53">
        <v>0</v>
      </c>
      <c r="AS63" s="45">
        <v>0</v>
      </c>
      <c r="AT63" s="45">
        <v>0</v>
      </c>
      <c r="AU63" s="54">
        <v>0</v>
      </c>
      <c r="AV63" s="71">
        <v>2.1945401260000006</v>
      </c>
      <c r="AW63" s="45">
        <v>53.728863155999996</v>
      </c>
      <c r="AX63" s="45">
        <v>1.0797716130000001</v>
      </c>
      <c r="AY63" s="45">
        <v>0</v>
      </c>
      <c r="AZ63" s="54">
        <v>131.277431725</v>
      </c>
      <c r="BA63" s="71">
        <v>0</v>
      </c>
      <c r="BB63" s="53">
        <v>0</v>
      </c>
      <c r="BC63" s="45">
        <v>0</v>
      </c>
      <c r="BD63" s="45">
        <v>0</v>
      </c>
      <c r="BE63" s="54">
        <v>0</v>
      </c>
      <c r="BF63" s="71">
        <v>0.818347653</v>
      </c>
      <c r="BG63" s="53">
        <v>3.4433229729999995</v>
      </c>
      <c r="BH63" s="45">
        <v>0</v>
      </c>
      <c r="BI63" s="45">
        <v>0</v>
      </c>
      <c r="BJ63" s="54">
        <v>4.50499484</v>
      </c>
      <c r="BK63" s="49">
        <v>456.0935771</v>
      </c>
      <c r="BL63" s="104"/>
      <c r="BM63" s="104"/>
    </row>
    <row r="64" spans="1:65" ht="12.75">
      <c r="A64" s="11"/>
      <c r="B64" s="24" t="s">
        <v>142</v>
      </c>
      <c r="C64" s="71">
        <v>0</v>
      </c>
      <c r="D64" s="53">
        <v>400.14990648</v>
      </c>
      <c r="E64" s="45">
        <v>0</v>
      </c>
      <c r="F64" s="45">
        <v>0</v>
      </c>
      <c r="G64" s="54">
        <v>0</v>
      </c>
      <c r="H64" s="71">
        <v>4.0289211279999995</v>
      </c>
      <c r="I64" s="45">
        <v>0.180069427</v>
      </c>
      <c r="J64" s="45">
        <v>0</v>
      </c>
      <c r="K64" s="45">
        <v>0</v>
      </c>
      <c r="L64" s="54">
        <v>212.888068575</v>
      </c>
      <c r="M64" s="71">
        <v>0</v>
      </c>
      <c r="N64" s="53">
        <v>0</v>
      </c>
      <c r="O64" s="45">
        <v>0</v>
      </c>
      <c r="P64" s="45">
        <v>0</v>
      </c>
      <c r="Q64" s="54">
        <v>0</v>
      </c>
      <c r="R64" s="71">
        <v>0.95928862</v>
      </c>
      <c r="S64" s="45">
        <v>1.1810576</v>
      </c>
      <c r="T64" s="45">
        <v>0</v>
      </c>
      <c r="U64" s="45">
        <v>0</v>
      </c>
      <c r="V64" s="54">
        <v>0.548307124</v>
      </c>
      <c r="W64" s="71">
        <v>0</v>
      </c>
      <c r="X64" s="45">
        <v>0</v>
      </c>
      <c r="Y64" s="45">
        <v>0</v>
      </c>
      <c r="Z64" s="45">
        <v>0</v>
      </c>
      <c r="AA64" s="54">
        <v>0</v>
      </c>
      <c r="AB64" s="71">
        <v>0.082525652</v>
      </c>
      <c r="AC64" s="45">
        <v>0</v>
      </c>
      <c r="AD64" s="45">
        <v>0</v>
      </c>
      <c r="AE64" s="45">
        <v>0</v>
      </c>
      <c r="AF64" s="54">
        <v>0</v>
      </c>
      <c r="AG64" s="71">
        <v>0</v>
      </c>
      <c r="AH64" s="45">
        <v>0</v>
      </c>
      <c r="AI64" s="45">
        <v>0</v>
      </c>
      <c r="AJ64" s="45">
        <v>0</v>
      </c>
      <c r="AK64" s="54">
        <v>0</v>
      </c>
      <c r="AL64" s="71">
        <v>0</v>
      </c>
      <c r="AM64" s="45">
        <v>0</v>
      </c>
      <c r="AN64" s="45">
        <v>0</v>
      </c>
      <c r="AO64" s="45">
        <v>0</v>
      </c>
      <c r="AP64" s="54">
        <v>0</v>
      </c>
      <c r="AQ64" s="71">
        <v>0</v>
      </c>
      <c r="AR64" s="53">
        <v>0</v>
      </c>
      <c r="AS64" s="45">
        <v>0</v>
      </c>
      <c r="AT64" s="45">
        <v>0</v>
      </c>
      <c r="AU64" s="54">
        <v>0</v>
      </c>
      <c r="AV64" s="71">
        <v>10.088563319</v>
      </c>
      <c r="AW64" s="45">
        <v>68.29852633899999</v>
      </c>
      <c r="AX64" s="45">
        <v>7.493286545999999</v>
      </c>
      <c r="AY64" s="45">
        <v>0</v>
      </c>
      <c r="AZ64" s="54">
        <v>201.02096462100005</v>
      </c>
      <c r="BA64" s="71">
        <v>0</v>
      </c>
      <c r="BB64" s="53">
        <v>0</v>
      </c>
      <c r="BC64" s="45">
        <v>0</v>
      </c>
      <c r="BD64" s="45">
        <v>0</v>
      </c>
      <c r="BE64" s="54">
        <v>0</v>
      </c>
      <c r="BF64" s="71">
        <v>1.59468918</v>
      </c>
      <c r="BG64" s="53">
        <v>1.974394686</v>
      </c>
      <c r="BH64" s="45">
        <v>0</v>
      </c>
      <c r="BI64" s="45">
        <v>0</v>
      </c>
      <c r="BJ64" s="54">
        <v>1.46529385</v>
      </c>
      <c r="BK64" s="49">
        <v>911.953863147</v>
      </c>
      <c r="BL64" s="104"/>
      <c r="BM64" s="104"/>
    </row>
    <row r="65" spans="1:66" ht="12.75">
      <c r="A65" s="36"/>
      <c r="B65" s="37" t="s">
        <v>81</v>
      </c>
      <c r="C65" s="80">
        <f aca="true" t="shared" si="5" ref="C65:AH65">SUM(C56:C64)</f>
        <v>0</v>
      </c>
      <c r="D65" s="80">
        <f t="shared" si="5"/>
        <v>1519.9082986240003</v>
      </c>
      <c r="E65" s="80">
        <f t="shared" si="5"/>
        <v>0</v>
      </c>
      <c r="F65" s="80">
        <f t="shared" si="5"/>
        <v>0</v>
      </c>
      <c r="G65" s="80">
        <f t="shared" si="5"/>
        <v>0</v>
      </c>
      <c r="H65" s="80">
        <f t="shared" si="5"/>
        <v>85.27175558099998</v>
      </c>
      <c r="I65" s="80">
        <f t="shared" si="5"/>
        <v>3885.937745851</v>
      </c>
      <c r="J65" s="80">
        <f t="shared" si="5"/>
        <v>64.451832769</v>
      </c>
      <c r="K65" s="80">
        <f t="shared" si="5"/>
        <v>3.692278825</v>
      </c>
      <c r="L65" s="80">
        <f t="shared" si="5"/>
        <v>2358.670809861</v>
      </c>
      <c r="M65" s="80">
        <f t="shared" si="5"/>
        <v>0</v>
      </c>
      <c r="N65" s="80">
        <f t="shared" si="5"/>
        <v>0</v>
      </c>
      <c r="O65" s="80">
        <f t="shared" si="5"/>
        <v>0</v>
      </c>
      <c r="P65" s="80">
        <f t="shared" si="5"/>
        <v>0</v>
      </c>
      <c r="Q65" s="80">
        <f t="shared" si="5"/>
        <v>0</v>
      </c>
      <c r="R65" s="80">
        <f t="shared" si="5"/>
        <v>22.242778641</v>
      </c>
      <c r="S65" s="80">
        <f t="shared" si="5"/>
        <v>31.327691415</v>
      </c>
      <c r="T65" s="80">
        <f t="shared" si="5"/>
        <v>1.0975615289999998</v>
      </c>
      <c r="U65" s="80">
        <f t="shared" si="5"/>
        <v>0</v>
      </c>
      <c r="V65" s="80">
        <f t="shared" si="5"/>
        <v>114.276693757</v>
      </c>
      <c r="W65" s="80">
        <f t="shared" si="5"/>
        <v>0</v>
      </c>
      <c r="X65" s="80">
        <f t="shared" si="5"/>
        <v>0</v>
      </c>
      <c r="Y65" s="80">
        <f t="shared" si="5"/>
        <v>0</v>
      </c>
      <c r="Z65" s="80">
        <f t="shared" si="5"/>
        <v>0</v>
      </c>
      <c r="AA65" s="80">
        <f t="shared" si="5"/>
        <v>0</v>
      </c>
      <c r="AB65" s="80">
        <f t="shared" si="5"/>
        <v>0.16484189700000001</v>
      </c>
      <c r="AC65" s="80">
        <f t="shared" si="5"/>
        <v>0.002081053</v>
      </c>
      <c r="AD65" s="80">
        <f t="shared" si="5"/>
        <v>0</v>
      </c>
      <c r="AE65" s="80">
        <f t="shared" si="5"/>
        <v>0</v>
      </c>
      <c r="AF65" s="80">
        <f t="shared" si="5"/>
        <v>0.38134474100000004</v>
      </c>
      <c r="AG65" s="80">
        <f t="shared" si="5"/>
        <v>0</v>
      </c>
      <c r="AH65" s="80">
        <f t="shared" si="5"/>
        <v>0</v>
      </c>
      <c r="AI65" s="80">
        <f aca="true" t="shared" si="6" ref="AI65:BJ65">SUM(AI56:AI64)</f>
        <v>0</v>
      </c>
      <c r="AJ65" s="80">
        <f t="shared" si="6"/>
        <v>0</v>
      </c>
      <c r="AK65" s="80">
        <f t="shared" si="6"/>
        <v>0</v>
      </c>
      <c r="AL65" s="80">
        <f t="shared" si="6"/>
        <v>0.015607933</v>
      </c>
      <c r="AM65" s="80">
        <f t="shared" si="6"/>
        <v>0</v>
      </c>
      <c r="AN65" s="80">
        <f t="shared" si="6"/>
        <v>0</v>
      </c>
      <c r="AO65" s="80">
        <f t="shared" si="6"/>
        <v>0</v>
      </c>
      <c r="AP65" s="80">
        <f t="shared" si="6"/>
        <v>0</v>
      </c>
      <c r="AQ65" s="80">
        <f t="shared" si="6"/>
        <v>0</v>
      </c>
      <c r="AR65" s="80">
        <f t="shared" si="6"/>
        <v>0</v>
      </c>
      <c r="AS65" s="80">
        <f t="shared" si="6"/>
        <v>0</v>
      </c>
      <c r="AT65" s="80">
        <f t="shared" si="6"/>
        <v>0</v>
      </c>
      <c r="AU65" s="80">
        <f t="shared" si="6"/>
        <v>0</v>
      </c>
      <c r="AV65" s="80">
        <f t="shared" si="6"/>
        <v>620.230208544</v>
      </c>
      <c r="AW65" s="80">
        <f t="shared" si="6"/>
        <v>3323.1029888180005</v>
      </c>
      <c r="AX65" s="80">
        <f t="shared" si="6"/>
        <v>27.093022343</v>
      </c>
      <c r="AY65" s="80">
        <f t="shared" si="6"/>
        <v>0</v>
      </c>
      <c r="AZ65" s="80">
        <f t="shared" si="6"/>
        <v>3924.5586330720994</v>
      </c>
      <c r="BA65" s="80">
        <f t="shared" si="6"/>
        <v>0</v>
      </c>
      <c r="BB65" s="80">
        <f t="shared" si="6"/>
        <v>0</v>
      </c>
      <c r="BC65" s="80">
        <f t="shared" si="6"/>
        <v>0</v>
      </c>
      <c r="BD65" s="80">
        <f t="shared" si="6"/>
        <v>0</v>
      </c>
      <c r="BE65" s="80">
        <f t="shared" si="6"/>
        <v>0</v>
      </c>
      <c r="BF65" s="80">
        <f t="shared" si="6"/>
        <v>166.31350709699998</v>
      </c>
      <c r="BG65" s="80">
        <f t="shared" si="6"/>
        <v>221.92858785800001</v>
      </c>
      <c r="BH65" s="80">
        <f t="shared" si="6"/>
        <v>75.999666311</v>
      </c>
      <c r="BI65" s="80">
        <f t="shared" si="6"/>
        <v>0</v>
      </c>
      <c r="BJ65" s="80">
        <f t="shared" si="6"/>
        <v>453.5510239050001</v>
      </c>
      <c r="BK65" s="66">
        <f>SUM(BK56:BK64)</f>
        <v>16900.218960425096</v>
      </c>
      <c r="BL65" s="104"/>
      <c r="BM65" s="104"/>
      <c r="BN65" s="104">
        <f>BL65-BM65</f>
        <v>0</v>
      </c>
    </row>
    <row r="66" spans="1:65" ht="12.75">
      <c r="A66" s="36"/>
      <c r="B66" s="38" t="s">
        <v>71</v>
      </c>
      <c r="C66" s="66">
        <f aca="true" t="shared" si="7" ref="C66:AH66">+C65+C48+C15+C11</f>
        <v>0</v>
      </c>
      <c r="D66" s="72">
        <f t="shared" si="7"/>
        <v>2447.5122381130004</v>
      </c>
      <c r="E66" s="72">
        <f t="shared" si="7"/>
        <v>0</v>
      </c>
      <c r="F66" s="72">
        <f t="shared" si="7"/>
        <v>0</v>
      </c>
      <c r="G66" s="73">
        <f t="shared" si="7"/>
        <v>0</v>
      </c>
      <c r="H66" s="66">
        <f t="shared" si="7"/>
        <v>218.27758466199998</v>
      </c>
      <c r="I66" s="72">
        <f t="shared" si="7"/>
        <v>12155.270890239</v>
      </c>
      <c r="J66" s="72">
        <f t="shared" si="7"/>
        <v>1635.470267533</v>
      </c>
      <c r="K66" s="72">
        <f t="shared" si="7"/>
        <v>3.692278825</v>
      </c>
      <c r="L66" s="73">
        <f t="shared" si="7"/>
        <v>3896.438646828001</v>
      </c>
      <c r="M66" s="66">
        <f t="shared" si="7"/>
        <v>0</v>
      </c>
      <c r="N66" s="72">
        <f t="shared" si="7"/>
        <v>0</v>
      </c>
      <c r="O66" s="72">
        <f t="shared" si="7"/>
        <v>0</v>
      </c>
      <c r="P66" s="72">
        <f t="shared" si="7"/>
        <v>0</v>
      </c>
      <c r="Q66" s="73">
        <f t="shared" si="7"/>
        <v>0</v>
      </c>
      <c r="R66" s="66">
        <f t="shared" si="7"/>
        <v>68.161168427</v>
      </c>
      <c r="S66" s="72">
        <f t="shared" si="7"/>
        <v>191.805099563</v>
      </c>
      <c r="T66" s="72">
        <f t="shared" si="7"/>
        <v>57.543190656</v>
      </c>
      <c r="U66" s="72">
        <f t="shared" si="7"/>
        <v>0</v>
      </c>
      <c r="V66" s="73">
        <f t="shared" si="7"/>
        <v>206.41008959500002</v>
      </c>
      <c r="W66" s="66">
        <f t="shared" si="7"/>
        <v>0</v>
      </c>
      <c r="X66" s="66">
        <f t="shared" si="7"/>
        <v>0</v>
      </c>
      <c r="Y66" s="66">
        <f t="shared" si="7"/>
        <v>0</v>
      </c>
      <c r="Z66" s="66">
        <f t="shared" si="7"/>
        <v>0</v>
      </c>
      <c r="AA66" s="66">
        <f t="shared" si="7"/>
        <v>0</v>
      </c>
      <c r="AB66" s="66">
        <f t="shared" si="7"/>
        <v>0.23967744000000002</v>
      </c>
      <c r="AC66" s="72">
        <f t="shared" si="7"/>
        <v>0.002081053</v>
      </c>
      <c r="AD66" s="72">
        <f t="shared" si="7"/>
        <v>0</v>
      </c>
      <c r="AE66" s="72">
        <f t="shared" si="7"/>
        <v>0</v>
      </c>
      <c r="AF66" s="73">
        <f t="shared" si="7"/>
        <v>0.38134474100000004</v>
      </c>
      <c r="AG66" s="66">
        <f t="shared" si="7"/>
        <v>0</v>
      </c>
      <c r="AH66" s="72">
        <f t="shared" si="7"/>
        <v>0</v>
      </c>
      <c r="AI66" s="72">
        <f aca="true" t="shared" si="8" ref="AI66:BK66">+AI65+AI48+AI15+AI11</f>
        <v>0</v>
      </c>
      <c r="AJ66" s="72">
        <f t="shared" si="8"/>
        <v>0</v>
      </c>
      <c r="AK66" s="73">
        <f t="shared" si="8"/>
        <v>0</v>
      </c>
      <c r="AL66" s="66">
        <f t="shared" si="8"/>
        <v>0.086355783</v>
      </c>
      <c r="AM66" s="72">
        <f t="shared" si="8"/>
        <v>0</v>
      </c>
      <c r="AN66" s="72">
        <f t="shared" si="8"/>
        <v>0</v>
      </c>
      <c r="AO66" s="72">
        <f t="shared" si="8"/>
        <v>0</v>
      </c>
      <c r="AP66" s="73">
        <f t="shared" si="8"/>
        <v>0</v>
      </c>
      <c r="AQ66" s="66">
        <f t="shared" si="8"/>
        <v>0</v>
      </c>
      <c r="AR66" s="72">
        <f t="shared" si="8"/>
        <v>165.241884864</v>
      </c>
      <c r="AS66" s="72">
        <f t="shared" si="8"/>
        <v>0</v>
      </c>
      <c r="AT66" s="72">
        <f t="shared" si="8"/>
        <v>0</v>
      </c>
      <c r="AU66" s="73">
        <f t="shared" si="8"/>
        <v>0</v>
      </c>
      <c r="AV66" s="66">
        <f t="shared" si="8"/>
        <v>790.8223667909999</v>
      </c>
      <c r="AW66" s="72">
        <f t="shared" si="8"/>
        <v>6716.430791012001</v>
      </c>
      <c r="AX66" s="72">
        <f t="shared" si="8"/>
        <v>347.797251126</v>
      </c>
      <c r="AY66" s="72">
        <f t="shared" si="8"/>
        <v>0</v>
      </c>
      <c r="AZ66" s="73">
        <f t="shared" si="8"/>
        <v>5783.8011672661</v>
      </c>
      <c r="BA66" s="66">
        <f t="shared" si="8"/>
        <v>0</v>
      </c>
      <c r="BB66" s="72">
        <f t="shared" si="8"/>
        <v>0</v>
      </c>
      <c r="BC66" s="72">
        <f t="shared" si="8"/>
        <v>0</v>
      </c>
      <c r="BD66" s="72">
        <f t="shared" si="8"/>
        <v>0</v>
      </c>
      <c r="BE66" s="73">
        <f t="shared" si="8"/>
        <v>0</v>
      </c>
      <c r="BF66" s="66">
        <f t="shared" si="8"/>
        <v>212.19983596201055</v>
      </c>
      <c r="BG66" s="72">
        <f t="shared" si="8"/>
        <v>305.587468553</v>
      </c>
      <c r="BH66" s="72">
        <f t="shared" si="8"/>
        <v>93.054570547</v>
      </c>
      <c r="BI66" s="72">
        <f t="shared" si="8"/>
        <v>0</v>
      </c>
      <c r="BJ66" s="73">
        <f t="shared" si="8"/>
        <v>603.9952745693769</v>
      </c>
      <c r="BK66" s="66">
        <f t="shared" si="8"/>
        <v>35900.22152414849</v>
      </c>
      <c r="BM66" s="104"/>
    </row>
    <row r="67" spans="1:65" ht="3.75" customHeight="1">
      <c r="A67" s="11"/>
      <c r="B67" s="20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4"/>
      <c r="BM67" s="104"/>
    </row>
    <row r="68" spans="1:65" ht="3.75" customHeight="1">
      <c r="A68" s="11"/>
      <c r="B68" s="20"/>
      <c r="C68" s="25"/>
      <c r="D68" s="33"/>
      <c r="E68" s="26"/>
      <c r="F68" s="26"/>
      <c r="G68" s="26"/>
      <c r="H68" s="26"/>
      <c r="I68" s="26"/>
      <c r="J68" s="26"/>
      <c r="K68" s="26"/>
      <c r="L68" s="26"/>
      <c r="M68" s="26"/>
      <c r="N68" s="33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33"/>
      <c r="AS68" s="26"/>
      <c r="AT68" s="26"/>
      <c r="AU68" s="26"/>
      <c r="AV68" s="26"/>
      <c r="AW68" s="26"/>
      <c r="AX68" s="26"/>
      <c r="AY68" s="26"/>
      <c r="AZ68" s="26"/>
      <c r="BA68" s="26"/>
      <c r="BB68" s="33"/>
      <c r="BC68" s="26"/>
      <c r="BD68" s="26"/>
      <c r="BE68" s="26"/>
      <c r="BF68" s="26"/>
      <c r="BG68" s="33"/>
      <c r="BH68" s="26"/>
      <c r="BI68" s="26"/>
      <c r="BJ68" s="26"/>
      <c r="BK68" s="29"/>
      <c r="BM68" s="104"/>
    </row>
    <row r="69" spans="1:65" ht="12.75">
      <c r="A69" s="11" t="s">
        <v>1</v>
      </c>
      <c r="B69" s="17" t="s">
        <v>7</v>
      </c>
      <c r="C69" s="122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3"/>
      <c r="AW69" s="123"/>
      <c r="AX69" s="123"/>
      <c r="AY69" s="123"/>
      <c r="AZ69" s="123"/>
      <c r="BA69" s="123"/>
      <c r="BB69" s="123"/>
      <c r="BC69" s="123"/>
      <c r="BD69" s="123"/>
      <c r="BE69" s="123"/>
      <c r="BF69" s="123"/>
      <c r="BG69" s="123"/>
      <c r="BH69" s="123"/>
      <c r="BI69" s="123"/>
      <c r="BJ69" s="123"/>
      <c r="BK69" s="124"/>
      <c r="BM69" s="104"/>
    </row>
    <row r="70" spans="1:255" s="4" customFormat="1" ht="12.75">
      <c r="A70" s="11" t="s">
        <v>67</v>
      </c>
      <c r="B70" s="24" t="s">
        <v>2</v>
      </c>
      <c r="C70" s="119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1"/>
      <c r="BL70" s="2"/>
      <c r="BM70" s="104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s="4" customFormat="1" ht="12.75">
      <c r="A71" s="11"/>
      <c r="B71" s="24" t="s">
        <v>168</v>
      </c>
      <c r="C71" s="75">
        <v>0</v>
      </c>
      <c r="D71" s="53">
        <v>0.837678764</v>
      </c>
      <c r="E71" s="76">
        <v>0</v>
      </c>
      <c r="F71" s="76">
        <v>0</v>
      </c>
      <c r="G71" s="77">
        <v>0</v>
      </c>
      <c r="H71" s="75">
        <v>496.280949776</v>
      </c>
      <c r="I71" s="76">
        <v>0.251733235</v>
      </c>
      <c r="J71" s="76">
        <v>0</v>
      </c>
      <c r="K71" s="76">
        <v>0</v>
      </c>
      <c r="L71" s="77">
        <v>20.997249994999997</v>
      </c>
      <c r="M71" s="67">
        <v>0</v>
      </c>
      <c r="N71" s="68">
        <v>0</v>
      </c>
      <c r="O71" s="67">
        <v>0</v>
      </c>
      <c r="P71" s="67">
        <v>0</v>
      </c>
      <c r="Q71" s="67">
        <v>0</v>
      </c>
      <c r="R71" s="75">
        <v>262.64026742199997</v>
      </c>
      <c r="S71" s="76">
        <v>0.0043377830000000004</v>
      </c>
      <c r="T71" s="76">
        <v>0</v>
      </c>
      <c r="U71" s="76">
        <v>0</v>
      </c>
      <c r="V71" s="77">
        <v>4.445257141</v>
      </c>
      <c r="W71" s="75">
        <v>0</v>
      </c>
      <c r="X71" s="76">
        <v>0</v>
      </c>
      <c r="Y71" s="76">
        <v>0</v>
      </c>
      <c r="Z71" s="76">
        <v>0</v>
      </c>
      <c r="AA71" s="77">
        <v>0</v>
      </c>
      <c r="AB71" s="75">
        <v>1.9493395640000002</v>
      </c>
      <c r="AC71" s="76">
        <v>0</v>
      </c>
      <c r="AD71" s="76">
        <v>0</v>
      </c>
      <c r="AE71" s="76">
        <v>0</v>
      </c>
      <c r="AF71" s="7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75">
        <v>0.787880818</v>
      </c>
      <c r="AM71" s="76">
        <v>0</v>
      </c>
      <c r="AN71" s="76">
        <v>0</v>
      </c>
      <c r="AO71" s="76">
        <v>0</v>
      </c>
      <c r="AP71" s="77">
        <v>0</v>
      </c>
      <c r="AQ71" s="75">
        <v>0</v>
      </c>
      <c r="AR71" s="78">
        <v>0</v>
      </c>
      <c r="AS71" s="76">
        <v>0</v>
      </c>
      <c r="AT71" s="76">
        <v>0</v>
      </c>
      <c r="AU71" s="77">
        <v>0</v>
      </c>
      <c r="AV71" s="75">
        <v>3005.860682561</v>
      </c>
      <c r="AW71" s="76">
        <v>12.576328258</v>
      </c>
      <c r="AX71" s="76">
        <v>1.7584075989999999</v>
      </c>
      <c r="AY71" s="76">
        <v>0</v>
      </c>
      <c r="AZ71" s="77">
        <v>411.084578495</v>
      </c>
      <c r="BA71" s="75">
        <v>0</v>
      </c>
      <c r="BB71" s="78">
        <v>0</v>
      </c>
      <c r="BC71" s="76">
        <v>0</v>
      </c>
      <c r="BD71" s="76">
        <v>0</v>
      </c>
      <c r="BE71" s="77">
        <v>0</v>
      </c>
      <c r="BF71" s="75">
        <v>1137.6446359010001</v>
      </c>
      <c r="BG71" s="78">
        <v>3.4466291709999997</v>
      </c>
      <c r="BH71" s="76">
        <v>0</v>
      </c>
      <c r="BI71" s="76">
        <v>0</v>
      </c>
      <c r="BJ71" s="77">
        <v>79.38850674464967</v>
      </c>
      <c r="BK71" s="93">
        <v>5439.954463227648</v>
      </c>
      <c r="BL71" s="27"/>
      <c r="BM71" s="104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4" customFormat="1" ht="12.75">
      <c r="A72" s="36"/>
      <c r="B72" s="37" t="s">
        <v>76</v>
      </c>
      <c r="C72" s="50">
        <f>SUM(C71)</f>
        <v>0</v>
      </c>
      <c r="D72" s="70">
        <f>SUM(D71)</f>
        <v>0.837678764</v>
      </c>
      <c r="E72" s="70">
        <f aca="true" t="shared" si="9" ref="E72:BJ72">SUM(E71)</f>
        <v>0</v>
      </c>
      <c r="F72" s="70">
        <f t="shared" si="9"/>
        <v>0</v>
      </c>
      <c r="G72" s="69">
        <f t="shared" si="9"/>
        <v>0</v>
      </c>
      <c r="H72" s="50">
        <f t="shared" si="9"/>
        <v>496.280949776</v>
      </c>
      <c r="I72" s="70">
        <f t="shared" si="9"/>
        <v>0.251733235</v>
      </c>
      <c r="J72" s="70">
        <f t="shared" si="9"/>
        <v>0</v>
      </c>
      <c r="K72" s="70">
        <f t="shared" si="9"/>
        <v>0</v>
      </c>
      <c r="L72" s="69">
        <f t="shared" si="9"/>
        <v>20.997249994999997</v>
      </c>
      <c r="M72" s="51">
        <f t="shared" si="9"/>
        <v>0</v>
      </c>
      <c r="N72" s="51">
        <f t="shared" si="9"/>
        <v>0</v>
      </c>
      <c r="O72" s="51">
        <f t="shared" si="9"/>
        <v>0</v>
      </c>
      <c r="P72" s="51">
        <f t="shared" si="9"/>
        <v>0</v>
      </c>
      <c r="Q72" s="74">
        <f t="shared" si="9"/>
        <v>0</v>
      </c>
      <c r="R72" s="50">
        <f t="shared" si="9"/>
        <v>262.64026742199997</v>
      </c>
      <c r="S72" s="70">
        <f t="shared" si="9"/>
        <v>0.0043377830000000004</v>
      </c>
      <c r="T72" s="70">
        <f t="shared" si="9"/>
        <v>0</v>
      </c>
      <c r="U72" s="70">
        <f t="shared" si="9"/>
        <v>0</v>
      </c>
      <c r="V72" s="69">
        <f t="shared" si="9"/>
        <v>4.445257141</v>
      </c>
      <c r="W72" s="50">
        <f t="shared" si="9"/>
        <v>0</v>
      </c>
      <c r="X72" s="70">
        <f t="shared" si="9"/>
        <v>0</v>
      </c>
      <c r="Y72" s="70">
        <f t="shared" si="9"/>
        <v>0</v>
      </c>
      <c r="Z72" s="70">
        <f t="shared" si="9"/>
        <v>0</v>
      </c>
      <c r="AA72" s="69">
        <f t="shared" si="9"/>
        <v>0</v>
      </c>
      <c r="AB72" s="50">
        <f t="shared" si="9"/>
        <v>1.9493395640000002</v>
      </c>
      <c r="AC72" s="70">
        <f t="shared" si="9"/>
        <v>0</v>
      </c>
      <c r="AD72" s="70">
        <f t="shared" si="9"/>
        <v>0</v>
      </c>
      <c r="AE72" s="70">
        <f t="shared" si="9"/>
        <v>0</v>
      </c>
      <c r="AF72" s="69">
        <f t="shared" si="9"/>
        <v>0</v>
      </c>
      <c r="AG72" s="51">
        <f t="shared" si="9"/>
        <v>0</v>
      </c>
      <c r="AH72" s="51">
        <f t="shared" si="9"/>
        <v>0</v>
      </c>
      <c r="AI72" s="51">
        <f t="shared" si="9"/>
        <v>0</v>
      </c>
      <c r="AJ72" s="51">
        <f t="shared" si="9"/>
        <v>0</v>
      </c>
      <c r="AK72" s="74">
        <f t="shared" si="9"/>
        <v>0</v>
      </c>
      <c r="AL72" s="50">
        <f t="shared" si="9"/>
        <v>0.787880818</v>
      </c>
      <c r="AM72" s="70">
        <f t="shared" si="9"/>
        <v>0</v>
      </c>
      <c r="AN72" s="70">
        <f t="shared" si="9"/>
        <v>0</v>
      </c>
      <c r="AO72" s="70">
        <f t="shared" si="9"/>
        <v>0</v>
      </c>
      <c r="AP72" s="69">
        <f t="shared" si="9"/>
        <v>0</v>
      </c>
      <c r="AQ72" s="50">
        <f t="shared" si="9"/>
        <v>0</v>
      </c>
      <c r="AR72" s="70">
        <f t="shared" si="9"/>
        <v>0</v>
      </c>
      <c r="AS72" s="70">
        <f t="shared" si="9"/>
        <v>0</v>
      </c>
      <c r="AT72" s="70">
        <f t="shared" si="9"/>
        <v>0</v>
      </c>
      <c r="AU72" s="69">
        <f t="shared" si="9"/>
        <v>0</v>
      </c>
      <c r="AV72" s="50">
        <f t="shared" si="9"/>
        <v>3005.860682561</v>
      </c>
      <c r="AW72" s="70">
        <f t="shared" si="9"/>
        <v>12.576328258</v>
      </c>
      <c r="AX72" s="70">
        <f t="shared" si="9"/>
        <v>1.7584075989999999</v>
      </c>
      <c r="AY72" s="70">
        <f t="shared" si="9"/>
        <v>0</v>
      </c>
      <c r="AZ72" s="69">
        <f t="shared" si="9"/>
        <v>411.084578495</v>
      </c>
      <c r="BA72" s="50">
        <f t="shared" si="9"/>
        <v>0</v>
      </c>
      <c r="BB72" s="70">
        <f t="shared" si="9"/>
        <v>0</v>
      </c>
      <c r="BC72" s="70">
        <f t="shared" si="9"/>
        <v>0</v>
      </c>
      <c r="BD72" s="70">
        <f t="shared" si="9"/>
        <v>0</v>
      </c>
      <c r="BE72" s="69">
        <f t="shared" si="9"/>
        <v>0</v>
      </c>
      <c r="BF72" s="50">
        <f t="shared" si="9"/>
        <v>1137.6446359010001</v>
      </c>
      <c r="BG72" s="70">
        <f t="shared" si="9"/>
        <v>3.4466291709999997</v>
      </c>
      <c r="BH72" s="70">
        <f t="shared" si="9"/>
        <v>0</v>
      </c>
      <c r="BI72" s="70">
        <f t="shared" si="9"/>
        <v>0</v>
      </c>
      <c r="BJ72" s="69">
        <f t="shared" si="9"/>
        <v>79.38850674464967</v>
      </c>
      <c r="BK72" s="52">
        <f>SUM(BK71:BK71)</f>
        <v>5439.954463227648</v>
      </c>
      <c r="BL72" s="2"/>
      <c r="BM72" s="104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65" ht="12.75">
      <c r="A73" s="11" t="s">
        <v>68</v>
      </c>
      <c r="B73" s="18" t="s">
        <v>15</v>
      </c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4"/>
      <c r="BM73" s="104"/>
    </row>
    <row r="74" spans="1:65" ht="12.75">
      <c r="A74" s="11"/>
      <c r="B74" s="24" t="s">
        <v>143</v>
      </c>
      <c r="C74" s="71">
        <v>0</v>
      </c>
      <c r="D74" s="53">
        <v>0</v>
      </c>
      <c r="E74" s="45">
        <v>0</v>
      </c>
      <c r="F74" s="45">
        <v>0</v>
      </c>
      <c r="G74" s="54">
        <v>0</v>
      </c>
      <c r="H74" s="71">
        <v>0.383531519</v>
      </c>
      <c r="I74" s="45">
        <v>0</v>
      </c>
      <c r="J74" s="45">
        <v>0</v>
      </c>
      <c r="K74" s="45">
        <v>0</v>
      </c>
      <c r="L74" s="54">
        <v>0.121703952</v>
      </c>
      <c r="M74" s="71">
        <v>0</v>
      </c>
      <c r="N74" s="53">
        <v>0</v>
      </c>
      <c r="O74" s="45">
        <v>0</v>
      </c>
      <c r="P74" s="45">
        <v>0</v>
      </c>
      <c r="Q74" s="54">
        <v>0</v>
      </c>
      <c r="R74" s="71">
        <v>0.027901302</v>
      </c>
      <c r="S74" s="45">
        <v>0</v>
      </c>
      <c r="T74" s="45">
        <v>0</v>
      </c>
      <c r="U74" s="45">
        <v>0</v>
      </c>
      <c r="V74" s="54">
        <v>0</v>
      </c>
      <c r="W74" s="71">
        <v>0</v>
      </c>
      <c r="X74" s="45">
        <v>0</v>
      </c>
      <c r="Y74" s="45">
        <v>0</v>
      </c>
      <c r="Z74" s="45">
        <v>0</v>
      </c>
      <c r="AA74" s="54">
        <v>0</v>
      </c>
      <c r="AB74" s="71">
        <v>0</v>
      </c>
      <c r="AC74" s="45">
        <v>0</v>
      </c>
      <c r="AD74" s="45">
        <v>0</v>
      </c>
      <c r="AE74" s="45">
        <v>0</v>
      </c>
      <c r="AF74" s="54">
        <v>0</v>
      </c>
      <c r="AG74" s="71">
        <v>0</v>
      </c>
      <c r="AH74" s="45">
        <v>0</v>
      </c>
      <c r="AI74" s="45">
        <v>0</v>
      </c>
      <c r="AJ74" s="45">
        <v>0</v>
      </c>
      <c r="AK74" s="54">
        <v>0</v>
      </c>
      <c r="AL74" s="71">
        <v>0</v>
      </c>
      <c r="AM74" s="45">
        <v>0</v>
      </c>
      <c r="AN74" s="45">
        <v>0</v>
      </c>
      <c r="AO74" s="45">
        <v>0</v>
      </c>
      <c r="AP74" s="54">
        <v>0</v>
      </c>
      <c r="AQ74" s="71">
        <v>0</v>
      </c>
      <c r="AR74" s="53">
        <v>0</v>
      </c>
      <c r="AS74" s="45">
        <v>0</v>
      </c>
      <c r="AT74" s="45">
        <v>0</v>
      </c>
      <c r="AU74" s="54">
        <v>0</v>
      </c>
      <c r="AV74" s="71">
        <v>6.380183101</v>
      </c>
      <c r="AW74" s="45">
        <v>1.457258577</v>
      </c>
      <c r="AX74" s="45">
        <v>0</v>
      </c>
      <c r="AY74" s="45">
        <v>0</v>
      </c>
      <c r="AZ74" s="54">
        <v>21.515667901</v>
      </c>
      <c r="BA74" s="71">
        <v>0</v>
      </c>
      <c r="BB74" s="53">
        <v>0</v>
      </c>
      <c r="BC74" s="45">
        <v>0</v>
      </c>
      <c r="BD74" s="45">
        <v>0</v>
      </c>
      <c r="BE74" s="54">
        <v>0</v>
      </c>
      <c r="BF74" s="71">
        <v>0.782061077</v>
      </c>
      <c r="BG74" s="53">
        <v>0</v>
      </c>
      <c r="BH74" s="45">
        <v>0</v>
      </c>
      <c r="BI74" s="45">
        <v>0</v>
      </c>
      <c r="BJ74" s="54">
        <v>0.440373692</v>
      </c>
      <c r="BK74" s="49">
        <v>31.108681121000004</v>
      </c>
      <c r="BL74" s="27"/>
      <c r="BM74" s="104"/>
    </row>
    <row r="75" spans="1:65" ht="12.75">
      <c r="A75" s="11"/>
      <c r="B75" s="24" t="s">
        <v>144</v>
      </c>
      <c r="C75" s="71">
        <v>0</v>
      </c>
      <c r="D75" s="53">
        <v>20.15412904</v>
      </c>
      <c r="E75" s="45">
        <v>0</v>
      </c>
      <c r="F75" s="45">
        <v>0</v>
      </c>
      <c r="G75" s="54">
        <v>0</v>
      </c>
      <c r="H75" s="71">
        <v>9.62386487</v>
      </c>
      <c r="I75" s="45">
        <v>11.246019393000001</v>
      </c>
      <c r="J75" s="45">
        <v>0</v>
      </c>
      <c r="K75" s="45">
        <v>0</v>
      </c>
      <c r="L75" s="54">
        <v>15.765139369000002</v>
      </c>
      <c r="M75" s="71">
        <v>0</v>
      </c>
      <c r="N75" s="53">
        <v>0</v>
      </c>
      <c r="O75" s="45">
        <v>0</v>
      </c>
      <c r="P75" s="45">
        <v>0</v>
      </c>
      <c r="Q75" s="54">
        <v>0</v>
      </c>
      <c r="R75" s="71">
        <v>3.2429399</v>
      </c>
      <c r="S75" s="45">
        <v>20.436210513</v>
      </c>
      <c r="T75" s="45">
        <v>0</v>
      </c>
      <c r="U75" s="45">
        <v>0</v>
      </c>
      <c r="V75" s="54">
        <v>5.091942051</v>
      </c>
      <c r="W75" s="71">
        <v>0</v>
      </c>
      <c r="X75" s="45">
        <v>0</v>
      </c>
      <c r="Y75" s="45">
        <v>0</v>
      </c>
      <c r="Z75" s="45">
        <v>0</v>
      </c>
      <c r="AA75" s="54">
        <v>0</v>
      </c>
      <c r="AB75" s="71">
        <v>0</v>
      </c>
      <c r="AC75" s="45">
        <v>0</v>
      </c>
      <c r="AD75" s="45">
        <v>0</v>
      </c>
      <c r="AE75" s="45">
        <v>0</v>
      </c>
      <c r="AF75" s="54">
        <v>0</v>
      </c>
      <c r="AG75" s="71">
        <v>0</v>
      </c>
      <c r="AH75" s="45">
        <v>0</v>
      </c>
      <c r="AI75" s="45">
        <v>0</v>
      </c>
      <c r="AJ75" s="45">
        <v>0</v>
      </c>
      <c r="AK75" s="54">
        <v>0</v>
      </c>
      <c r="AL75" s="71">
        <v>0</v>
      </c>
      <c r="AM75" s="45">
        <v>0</v>
      </c>
      <c r="AN75" s="45">
        <v>0</v>
      </c>
      <c r="AO75" s="45">
        <v>0</v>
      </c>
      <c r="AP75" s="54">
        <v>0</v>
      </c>
      <c r="AQ75" s="71">
        <v>0</v>
      </c>
      <c r="AR75" s="53">
        <v>0</v>
      </c>
      <c r="AS75" s="45">
        <v>0</v>
      </c>
      <c r="AT75" s="45">
        <v>0</v>
      </c>
      <c r="AU75" s="54">
        <v>0</v>
      </c>
      <c r="AV75" s="71">
        <v>115.98293228499999</v>
      </c>
      <c r="AW75" s="45">
        <v>58.967713079999996</v>
      </c>
      <c r="AX75" s="45">
        <v>0</v>
      </c>
      <c r="AY75" s="45">
        <v>0</v>
      </c>
      <c r="AZ75" s="54">
        <v>218.094609701</v>
      </c>
      <c r="BA75" s="71">
        <v>0</v>
      </c>
      <c r="BB75" s="53">
        <v>0</v>
      </c>
      <c r="BC75" s="45">
        <v>0</v>
      </c>
      <c r="BD75" s="45">
        <v>0</v>
      </c>
      <c r="BE75" s="54">
        <v>0</v>
      </c>
      <c r="BF75" s="71">
        <v>47.639702738000004</v>
      </c>
      <c r="BG75" s="53">
        <v>6.930244006</v>
      </c>
      <c r="BH75" s="45">
        <v>0</v>
      </c>
      <c r="BI75" s="45">
        <v>0</v>
      </c>
      <c r="BJ75" s="54">
        <v>40.643329822000005</v>
      </c>
      <c r="BK75" s="49">
        <v>573.818776768</v>
      </c>
      <c r="BL75" s="27"/>
      <c r="BM75" s="104"/>
    </row>
    <row r="76" spans="1:65" ht="12.75">
      <c r="A76" s="11"/>
      <c r="B76" s="24" t="s">
        <v>145</v>
      </c>
      <c r="C76" s="71">
        <v>0</v>
      </c>
      <c r="D76" s="53">
        <v>0</v>
      </c>
      <c r="E76" s="45">
        <v>0</v>
      </c>
      <c r="F76" s="45">
        <v>0</v>
      </c>
      <c r="G76" s="54">
        <v>0</v>
      </c>
      <c r="H76" s="71">
        <v>2.180451124</v>
      </c>
      <c r="I76" s="45">
        <v>0.030070355</v>
      </c>
      <c r="J76" s="45">
        <v>0</v>
      </c>
      <c r="K76" s="45">
        <v>0</v>
      </c>
      <c r="L76" s="54">
        <v>2.06645286</v>
      </c>
      <c r="M76" s="71">
        <v>0</v>
      </c>
      <c r="N76" s="53">
        <v>0</v>
      </c>
      <c r="O76" s="45">
        <v>0</v>
      </c>
      <c r="P76" s="45">
        <v>0</v>
      </c>
      <c r="Q76" s="54">
        <v>0</v>
      </c>
      <c r="R76" s="71">
        <v>0.543219762</v>
      </c>
      <c r="S76" s="45">
        <v>0</v>
      </c>
      <c r="T76" s="45">
        <v>0</v>
      </c>
      <c r="U76" s="45">
        <v>0</v>
      </c>
      <c r="V76" s="54">
        <v>0.396927715</v>
      </c>
      <c r="W76" s="71">
        <v>0</v>
      </c>
      <c r="X76" s="45">
        <v>0</v>
      </c>
      <c r="Y76" s="45">
        <v>0</v>
      </c>
      <c r="Z76" s="45">
        <v>0</v>
      </c>
      <c r="AA76" s="54">
        <v>0</v>
      </c>
      <c r="AB76" s="71">
        <v>0</v>
      </c>
      <c r="AC76" s="45">
        <v>0</v>
      </c>
      <c r="AD76" s="45">
        <v>0</v>
      </c>
      <c r="AE76" s="45">
        <v>0</v>
      </c>
      <c r="AF76" s="54">
        <v>0</v>
      </c>
      <c r="AG76" s="71">
        <v>0</v>
      </c>
      <c r="AH76" s="45">
        <v>0</v>
      </c>
      <c r="AI76" s="45">
        <v>0</v>
      </c>
      <c r="AJ76" s="45">
        <v>0</v>
      </c>
      <c r="AK76" s="54">
        <v>0</v>
      </c>
      <c r="AL76" s="71">
        <v>0.0009885290000000001</v>
      </c>
      <c r="AM76" s="45">
        <v>0</v>
      </c>
      <c r="AN76" s="45">
        <v>0</v>
      </c>
      <c r="AO76" s="45">
        <v>0</v>
      </c>
      <c r="AP76" s="54">
        <v>0</v>
      </c>
      <c r="AQ76" s="71">
        <v>0</v>
      </c>
      <c r="AR76" s="53">
        <v>0</v>
      </c>
      <c r="AS76" s="45">
        <v>0</v>
      </c>
      <c r="AT76" s="45">
        <v>0</v>
      </c>
      <c r="AU76" s="54">
        <v>0</v>
      </c>
      <c r="AV76" s="71">
        <v>19.892811623</v>
      </c>
      <c r="AW76" s="45">
        <v>5.097769771</v>
      </c>
      <c r="AX76" s="45">
        <v>0</v>
      </c>
      <c r="AY76" s="45">
        <v>0</v>
      </c>
      <c r="AZ76" s="54">
        <v>40.189122002000005</v>
      </c>
      <c r="BA76" s="71">
        <v>0</v>
      </c>
      <c r="BB76" s="53">
        <v>0</v>
      </c>
      <c r="BC76" s="45">
        <v>0</v>
      </c>
      <c r="BD76" s="45">
        <v>0</v>
      </c>
      <c r="BE76" s="54">
        <v>0</v>
      </c>
      <c r="BF76" s="71">
        <v>4.585970137</v>
      </c>
      <c r="BG76" s="53">
        <v>0</v>
      </c>
      <c r="BH76" s="45">
        <v>0</v>
      </c>
      <c r="BI76" s="45">
        <v>0</v>
      </c>
      <c r="BJ76" s="54">
        <v>3.0668981349999997</v>
      </c>
      <c r="BK76" s="49">
        <v>78.05068201300001</v>
      </c>
      <c r="BL76" s="27"/>
      <c r="BM76" s="104"/>
    </row>
    <row r="77" spans="1:65" ht="12.75">
      <c r="A77" s="11"/>
      <c r="B77" s="99" t="s">
        <v>146</v>
      </c>
      <c r="C77" s="71">
        <v>0</v>
      </c>
      <c r="D77" s="53">
        <v>54.869295753</v>
      </c>
      <c r="E77" s="45">
        <v>0</v>
      </c>
      <c r="F77" s="45">
        <v>0</v>
      </c>
      <c r="G77" s="54">
        <v>0</v>
      </c>
      <c r="H77" s="71">
        <v>4.418777665</v>
      </c>
      <c r="I77" s="45">
        <v>55.44658277999999</v>
      </c>
      <c r="J77" s="45">
        <v>5.049912879</v>
      </c>
      <c r="K77" s="45">
        <v>0</v>
      </c>
      <c r="L77" s="54">
        <v>58.32946440600001</v>
      </c>
      <c r="M77" s="71">
        <v>0</v>
      </c>
      <c r="N77" s="53">
        <v>0</v>
      </c>
      <c r="O77" s="45">
        <v>0</v>
      </c>
      <c r="P77" s="45">
        <v>0</v>
      </c>
      <c r="Q77" s="54">
        <v>0</v>
      </c>
      <c r="R77" s="71">
        <v>0.7769554070000001</v>
      </c>
      <c r="S77" s="45">
        <v>7.160132145</v>
      </c>
      <c r="T77" s="45">
        <v>0</v>
      </c>
      <c r="U77" s="45">
        <v>0</v>
      </c>
      <c r="V77" s="54">
        <v>0.808091607</v>
      </c>
      <c r="W77" s="71">
        <v>0</v>
      </c>
      <c r="X77" s="45">
        <v>0</v>
      </c>
      <c r="Y77" s="45">
        <v>0</v>
      </c>
      <c r="Z77" s="45">
        <v>0</v>
      </c>
      <c r="AA77" s="54">
        <v>0</v>
      </c>
      <c r="AB77" s="71">
        <v>0</v>
      </c>
      <c r="AC77" s="45">
        <v>0</v>
      </c>
      <c r="AD77" s="45">
        <v>0</v>
      </c>
      <c r="AE77" s="45">
        <v>0</v>
      </c>
      <c r="AF77" s="54">
        <v>0</v>
      </c>
      <c r="AG77" s="71">
        <v>0</v>
      </c>
      <c r="AH77" s="45">
        <v>0</v>
      </c>
      <c r="AI77" s="45">
        <v>0</v>
      </c>
      <c r="AJ77" s="45">
        <v>0</v>
      </c>
      <c r="AK77" s="54">
        <v>0</v>
      </c>
      <c r="AL77" s="71">
        <v>0</v>
      </c>
      <c r="AM77" s="45">
        <v>0</v>
      </c>
      <c r="AN77" s="45">
        <v>0</v>
      </c>
      <c r="AO77" s="45">
        <v>0</v>
      </c>
      <c r="AP77" s="54">
        <v>0</v>
      </c>
      <c r="AQ77" s="71">
        <v>0</v>
      </c>
      <c r="AR77" s="53">
        <v>0</v>
      </c>
      <c r="AS77" s="45">
        <v>0</v>
      </c>
      <c r="AT77" s="45">
        <v>0</v>
      </c>
      <c r="AU77" s="54">
        <v>0</v>
      </c>
      <c r="AV77" s="71">
        <v>8.468133081</v>
      </c>
      <c r="AW77" s="45">
        <v>44.007293227</v>
      </c>
      <c r="AX77" s="45">
        <v>0</v>
      </c>
      <c r="AY77" s="45">
        <v>0</v>
      </c>
      <c r="AZ77" s="54">
        <v>65.04874494500001</v>
      </c>
      <c r="BA77" s="71">
        <v>0</v>
      </c>
      <c r="BB77" s="53">
        <v>0</v>
      </c>
      <c r="BC77" s="45">
        <v>0</v>
      </c>
      <c r="BD77" s="45">
        <v>0</v>
      </c>
      <c r="BE77" s="54">
        <v>0</v>
      </c>
      <c r="BF77" s="71">
        <v>1.82155321</v>
      </c>
      <c r="BG77" s="53">
        <v>19.735561652999998</v>
      </c>
      <c r="BH77" s="45">
        <v>0</v>
      </c>
      <c r="BI77" s="45">
        <v>0</v>
      </c>
      <c r="BJ77" s="54">
        <v>22.134747169</v>
      </c>
      <c r="BK77" s="49">
        <v>348.07524592699997</v>
      </c>
      <c r="BL77" s="27"/>
      <c r="BM77" s="104"/>
    </row>
    <row r="78" spans="1:65" ht="12.75">
      <c r="A78" s="11"/>
      <c r="B78" s="24" t="s">
        <v>147</v>
      </c>
      <c r="C78" s="71">
        <v>0</v>
      </c>
      <c r="D78" s="53">
        <v>0.715631504</v>
      </c>
      <c r="E78" s="45">
        <v>0</v>
      </c>
      <c r="F78" s="45">
        <v>0</v>
      </c>
      <c r="G78" s="54">
        <v>0</v>
      </c>
      <c r="H78" s="71">
        <v>8.493119209000001</v>
      </c>
      <c r="I78" s="45">
        <v>7.422370648999999</v>
      </c>
      <c r="J78" s="45">
        <v>0</v>
      </c>
      <c r="K78" s="45">
        <v>0</v>
      </c>
      <c r="L78" s="54">
        <v>23.312130034</v>
      </c>
      <c r="M78" s="71">
        <v>0</v>
      </c>
      <c r="N78" s="53">
        <v>0</v>
      </c>
      <c r="O78" s="45">
        <v>0</v>
      </c>
      <c r="P78" s="45">
        <v>0</v>
      </c>
      <c r="Q78" s="54">
        <v>0</v>
      </c>
      <c r="R78" s="71">
        <v>2.042012076</v>
      </c>
      <c r="S78" s="45">
        <v>0.699356709</v>
      </c>
      <c r="T78" s="45">
        <v>0</v>
      </c>
      <c r="U78" s="45">
        <v>0</v>
      </c>
      <c r="V78" s="54">
        <v>2.947523446</v>
      </c>
      <c r="W78" s="71">
        <v>0</v>
      </c>
      <c r="X78" s="45">
        <v>0</v>
      </c>
      <c r="Y78" s="45">
        <v>0</v>
      </c>
      <c r="Z78" s="45">
        <v>0</v>
      </c>
      <c r="AA78" s="54">
        <v>0</v>
      </c>
      <c r="AB78" s="71">
        <v>0.0006244649999999999</v>
      </c>
      <c r="AC78" s="45">
        <v>0</v>
      </c>
      <c r="AD78" s="45">
        <v>0</v>
      </c>
      <c r="AE78" s="45">
        <v>0</v>
      </c>
      <c r="AF78" s="54">
        <v>0</v>
      </c>
      <c r="AG78" s="71">
        <v>0</v>
      </c>
      <c r="AH78" s="45">
        <v>0</v>
      </c>
      <c r="AI78" s="45">
        <v>0</v>
      </c>
      <c r="AJ78" s="45">
        <v>0</v>
      </c>
      <c r="AK78" s="54">
        <v>0</v>
      </c>
      <c r="AL78" s="71">
        <v>0.007327066</v>
      </c>
      <c r="AM78" s="45">
        <v>0</v>
      </c>
      <c r="AN78" s="45">
        <v>0</v>
      </c>
      <c r="AO78" s="45">
        <v>0</v>
      </c>
      <c r="AP78" s="54">
        <v>0</v>
      </c>
      <c r="AQ78" s="71">
        <v>0</v>
      </c>
      <c r="AR78" s="53">
        <v>0</v>
      </c>
      <c r="AS78" s="45">
        <v>0</v>
      </c>
      <c r="AT78" s="45">
        <v>0</v>
      </c>
      <c r="AU78" s="54">
        <v>0</v>
      </c>
      <c r="AV78" s="71">
        <v>158.817872842</v>
      </c>
      <c r="AW78" s="45">
        <v>145.86303412299998</v>
      </c>
      <c r="AX78" s="45">
        <v>0</v>
      </c>
      <c r="AY78" s="45">
        <v>0</v>
      </c>
      <c r="AZ78" s="54">
        <v>367.91239580600006</v>
      </c>
      <c r="BA78" s="71">
        <v>0</v>
      </c>
      <c r="BB78" s="53">
        <v>0</v>
      </c>
      <c r="BC78" s="45">
        <v>0</v>
      </c>
      <c r="BD78" s="45">
        <v>0</v>
      </c>
      <c r="BE78" s="54">
        <v>0</v>
      </c>
      <c r="BF78" s="71">
        <v>46.461834434</v>
      </c>
      <c r="BG78" s="53">
        <v>21.9314312</v>
      </c>
      <c r="BH78" s="45">
        <v>0</v>
      </c>
      <c r="BI78" s="45">
        <v>0</v>
      </c>
      <c r="BJ78" s="54">
        <v>99.58185898299999</v>
      </c>
      <c r="BK78" s="49">
        <v>886.208522546</v>
      </c>
      <c r="BM78" s="104"/>
    </row>
    <row r="79" spans="1:65" ht="12.75">
      <c r="A79" s="11"/>
      <c r="B79" s="24" t="s">
        <v>148</v>
      </c>
      <c r="C79" s="71">
        <v>0</v>
      </c>
      <c r="D79" s="53">
        <v>5.5624658049999995</v>
      </c>
      <c r="E79" s="45">
        <v>0</v>
      </c>
      <c r="F79" s="45">
        <v>0</v>
      </c>
      <c r="G79" s="54">
        <v>0</v>
      </c>
      <c r="H79" s="71">
        <v>20.360087397</v>
      </c>
      <c r="I79" s="45">
        <v>6.401995134</v>
      </c>
      <c r="J79" s="45">
        <v>0</v>
      </c>
      <c r="K79" s="45">
        <v>0</v>
      </c>
      <c r="L79" s="54">
        <v>7.757494007999999</v>
      </c>
      <c r="M79" s="71">
        <v>0</v>
      </c>
      <c r="N79" s="53">
        <v>0</v>
      </c>
      <c r="O79" s="45">
        <v>0</v>
      </c>
      <c r="P79" s="45">
        <v>0</v>
      </c>
      <c r="Q79" s="54">
        <v>0</v>
      </c>
      <c r="R79" s="71">
        <v>7.128329247</v>
      </c>
      <c r="S79" s="45">
        <v>0</v>
      </c>
      <c r="T79" s="45">
        <v>0</v>
      </c>
      <c r="U79" s="45">
        <v>0</v>
      </c>
      <c r="V79" s="54">
        <v>2.479232364</v>
      </c>
      <c r="W79" s="71">
        <v>0</v>
      </c>
      <c r="X79" s="45">
        <v>0</v>
      </c>
      <c r="Y79" s="45">
        <v>0</v>
      </c>
      <c r="Z79" s="45">
        <v>0</v>
      </c>
      <c r="AA79" s="54">
        <v>0</v>
      </c>
      <c r="AB79" s="71">
        <v>0.0031100900000000003</v>
      </c>
      <c r="AC79" s="45">
        <v>0</v>
      </c>
      <c r="AD79" s="45">
        <v>0</v>
      </c>
      <c r="AE79" s="45">
        <v>0</v>
      </c>
      <c r="AF79" s="54">
        <v>0</v>
      </c>
      <c r="AG79" s="71">
        <v>0</v>
      </c>
      <c r="AH79" s="45">
        <v>0</v>
      </c>
      <c r="AI79" s="45">
        <v>0</v>
      </c>
      <c r="AJ79" s="45">
        <v>0</v>
      </c>
      <c r="AK79" s="54">
        <v>0</v>
      </c>
      <c r="AL79" s="71">
        <v>0.044416115</v>
      </c>
      <c r="AM79" s="45">
        <v>0</v>
      </c>
      <c r="AN79" s="45">
        <v>0</v>
      </c>
      <c r="AO79" s="45">
        <v>0</v>
      </c>
      <c r="AP79" s="54">
        <v>0</v>
      </c>
      <c r="AQ79" s="71">
        <v>0</v>
      </c>
      <c r="AR79" s="53">
        <v>0</v>
      </c>
      <c r="AS79" s="45">
        <v>0</v>
      </c>
      <c r="AT79" s="45">
        <v>0</v>
      </c>
      <c r="AU79" s="54">
        <v>0</v>
      </c>
      <c r="AV79" s="71">
        <v>30.135039497</v>
      </c>
      <c r="AW79" s="45">
        <v>9.356676125</v>
      </c>
      <c r="AX79" s="45">
        <v>0</v>
      </c>
      <c r="AY79" s="45">
        <v>0</v>
      </c>
      <c r="AZ79" s="54">
        <v>18.150784265000002</v>
      </c>
      <c r="BA79" s="71">
        <v>0</v>
      </c>
      <c r="BB79" s="53">
        <v>0</v>
      </c>
      <c r="BC79" s="45">
        <v>0</v>
      </c>
      <c r="BD79" s="45">
        <v>0</v>
      </c>
      <c r="BE79" s="54">
        <v>0</v>
      </c>
      <c r="BF79" s="71">
        <v>10.488549763999998</v>
      </c>
      <c r="BG79" s="53">
        <v>0.020053096</v>
      </c>
      <c r="BH79" s="45">
        <v>0</v>
      </c>
      <c r="BI79" s="45">
        <v>0</v>
      </c>
      <c r="BJ79" s="54">
        <v>2.5490999690000002</v>
      </c>
      <c r="BK79" s="49">
        <v>120.437332876</v>
      </c>
      <c r="BL79" s="27"/>
      <c r="BM79" s="104"/>
    </row>
    <row r="80" spans="1:65" ht="12.75">
      <c r="A80" s="11"/>
      <c r="B80" s="24" t="s">
        <v>149</v>
      </c>
      <c r="C80" s="71">
        <v>0</v>
      </c>
      <c r="D80" s="53">
        <v>0.768885398</v>
      </c>
      <c r="E80" s="45">
        <v>0</v>
      </c>
      <c r="F80" s="45">
        <v>0</v>
      </c>
      <c r="G80" s="54">
        <v>0</v>
      </c>
      <c r="H80" s="71">
        <v>87.822773576</v>
      </c>
      <c r="I80" s="45">
        <v>44.951678044000005</v>
      </c>
      <c r="J80" s="45">
        <v>0</v>
      </c>
      <c r="K80" s="45">
        <v>0</v>
      </c>
      <c r="L80" s="54">
        <v>82.073354263</v>
      </c>
      <c r="M80" s="71">
        <v>0</v>
      </c>
      <c r="N80" s="53">
        <v>0</v>
      </c>
      <c r="O80" s="45">
        <v>0</v>
      </c>
      <c r="P80" s="45">
        <v>0</v>
      </c>
      <c r="Q80" s="54">
        <v>0</v>
      </c>
      <c r="R80" s="71">
        <v>20.562031156</v>
      </c>
      <c r="S80" s="45">
        <v>2.507986171</v>
      </c>
      <c r="T80" s="45">
        <v>0</v>
      </c>
      <c r="U80" s="45">
        <v>0</v>
      </c>
      <c r="V80" s="54">
        <v>8.548648695999999</v>
      </c>
      <c r="W80" s="71">
        <v>0</v>
      </c>
      <c r="X80" s="45">
        <v>0</v>
      </c>
      <c r="Y80" s="45">
        <v>0</v>
      </c>
      <c r="Z80" s="45">
        <v>0</v>
      </c>
      <c r="AA80" s="54">
        <v>0</v>
      </c>
      <c r="AB80" s="71">
        <v>0.350605274</v>
      </c>
      <c r="AC80" s="45">
        <v>0</v>
      </c>
      <c r="AD80" s="45">
        <v>0</v>
      </c>
      <c r="AE80" s="45">
        <v>0</v>
      </c>
      <c r="AF80" s="54">
        <v>0.003045555</v>
      </c>
      <c r="AG80" s="71">
        <v>0</v>
      </c>
      <c r="AH80" s="45">
        <v>0</v>
      </c>
      <c r="AI80" s="45">
        <v>0</v>
      </c>
      <c r="AJ80" s="45">
        <v>0</v>
      </c>
      <c r="AK80" s="54">
        <v>0</v>
      </c>
      <c r="AL80" s="71">
        <v>0.108508568</v>
      </c>
      <c r="AM80" s="45">
        <v>0</v>
      </c>
      <c r="AN80" s="45">
        <v>0</v>
      </c>
      <c r="AO80" s="45">
        <v>0</v>
      </c>
      <c r="AP80" s="54">
        <v>0.074222237</v>
      </c>
      <c r="AQ80" s="71">
        <v>0</v>
      </c>
      <c r="AR80" s="53">
        <v>0.21698596800000003</v>
      </c>
      <c r="AS80" s="45">
        <v>0</v>
      </c>
      <c r="AT80" s="45">
        <v>0</v>
      </c>
      <c r="AU80" s="54">
        <v>0</v>
      </c>
      <c r="AV80" s="71">
        <v>1193.142952818</v>
      </c>
      <c r="AW80" s="45">
        <v>156.28890686999998</v>
      </c>
      <c r="AX80" s="45">
        <v>0</v>
      </c>
      <c r="AY80" s="45">
        <v>0</v>
      </c>
      <c r="AZ80" s="54">
        <v>593.734386411</v>
      </c>
      <c r="BA80" s="71">
        <v>0</v>
      </c>
      <c r="BB80" s="53">
        <v>0</v>
      </c>
      <c r="BC80" s="45">
        <v>0</v>
      </c>
      <c r="BD80" s="45">
        <v>0</v>
      </c>
      <c r="BE80" s="54">
        <v>0</v>
      </c>
      <c r="BF80" s="71">
        <v>245.251975942</v>
      </c>
      <c r="BG80" s="53">
        <v>23.569300819</v>
      </c>
      <c r="BH80" s="45">
        <v>0</v>
      </c>
      <c r="BI80" s="45">
        <v>0</v>
      </c>
      <c r="BJ80" s="54">
        <v>87.23387978299999</v>
      </c>
      <c r="BK80" s="49">
        <v>2547.210127549</v>
      </c>
      <c r="BL80" s="27"/>
      <c r="BM80" s="104"/>
    </row>
    <row r="81" spans="1:65" ht="12.75">
      <c r="A81" s="11"/>
      <c r="B81" s="24" t="s">
        <v>150</v>
      </c>
      <c r="C81" s="71">
        <v>0</v>
      </c>
      <c r="D81" s="53">
        <v>75.576501262</v>
      </c>
      <c r="E81" s="45">
        <v>0</v>
      </c>
      <c r="F81" s="45">
        <v>0</v>
      </c>
      <c r="G81" s="54">
        <v>0</v>
      </c>
      <c r="H81" s="71">
        <v>167.49878285100002</v>
      </c>
      <c r="I81" s="45">
        <v>136.805714928</v>
      </c>
      <c r="J81" s="45">
        <v>0</v>
      </c>
      <c r="K81" s="45">
        <v>0</v>
      </c>
      <c r="L81" s="54">
        <v>342.426306039</v>
      </c>
      <c r="M81" s="71">
        <v>0</v>
      </c>
      <c r="N81" s="53">
        <v>0</v>
      </c>
      <c r="O81" s="45">
        <v>0</v>
      </c>
      <c r="P81" s="45">
        <v>0</v>
      </c>
      <c r="Q81" s="54">
        <v>0</v>
      </c>
      <c r="R81" s="71">
        <v>44.115396176</v>
      </c>
      <c r="S81" s="45">
        <v>44.64634407</v>
      </c>
      <c r="T81" s="45">
        <v>0</v>
      </c>
      <c r="U81" s="45">
        <v>0</v>
      </c>
      <c r="V81" s="54">
        <v>23.48238817</v>
      </c>
      <c r="W81" s="71">
        <v>0</v>
      </c>
      <c r="X81" s="45">
        <v>0</v>
      </c>
      <c r="Y81" s="45">
        <v>0</v>
      </c>
      <c r="Z81" s="45">
        <v>0</v>
      </c>
      <c r="AA81" s="54">
        <v>0</v>
      </c>
      <c r="AB81" s="71">
        <v>0.403718134</v>
      </c>
      <c r="AC81" s="45">
        <v>0</v>
      </c>
      <c r="AD81" s="45">
        <v>0</v>
      </c>
      <c r="AE81" s="45">
        <v>0</v>
      </c>
      <c r="AF81" s="54">
        <v>0.003010465</v>
      </c>
      <c r="AG81" s="71">
        <v>0</v>
      </c>
      <c r="AH81" s="45">
        <v>0</v>
      </c>
      <c r="AI81" s="45">
        <v>0</v>
      </c>
      <c r="AJ81" s="45">
        <v>0</v>
      </c>
      <c r="AK81" s="54">
        <v>0</v>
      </c>
      <c r="AL81" s="71">
        <v>0.26617124499999995</v>
      </c>
      <c r="AM81" s="45">
        <v>0</v>
      </c>
      <c r="AN81" s="45">
        <v>0</v>
      </c>
      <c r="AO81" s="45">
        <v>0</v>
      </c>
      <c r="AP81" s="54">
        <v>0</v>
      </c>
      <c r="AQ81" s="71">
        <v>0</v>
      </c>
      <c r="AR81" s="53">
        <v>0</v>
      </c>
      <c r="AS81" s="45">
        <v>0</v>
      </c>
      <c r="AT81" s="45">
        <v>0</v>
      </c>
      <c r="AU81" s="54">
        <v>0</v>
      </c>
      <c r="AV81" s="71">
        <v>1696.7776422529998</v>
      </c>
      <c r="AW81" s="45">
        <v>306.873087949</v>
      </c>
      <c r="AX81" s="45">
        <v>0</v>
      </c>
      <c r="AY81" s="45">
        <v>0</v>
      </c>
      <c r="AZ81" s="54">
        <v>1961.647703113</v>
      </c>
      <c r="BA81" s="71">
        <v>0</v>
      </c>
      <c r="BB81" s="53">
        <v>0</v>
      </c>
      <c r="BC81" s="45">
        <v>0</v>
      </c>
      <c r="BD81" s="45">
        <v>0</v>
      </c>
      <c r="BE81" s="54">
        <v>0</v>
      </c>
      <c r="BF81" s="71">
        <v>498.444157477</v>
      </c>
      <c r="BG81" s="53">
        <v>48.314430123</v>
      </c>
      <c r="BH81" s="45">
        <v>0</v>
      </c>
      <c r="BI81" s="45">
        <v>0</v>
      </c>
      <c r="BJ81" s="54">
        <v>210.76677151</v>
      </c>
      <c r="BK81" s="49">
        <v>5558.048125765</v>
      </c>
      <c r="BM81" s="104"/>
    </row>
    <row r="82" spans="1:65" ht="12.75">
      <c r="A82" s="11"/>
      <c r="B82" s="24" t="s">
        <v>151</v>
      </c>
      <c r="C82" s="71">
        <v>0</v>
      </c>
      <c r="D82" s="53">
        <v>272.44292866</v>
      </c>
      <c r="E82" s="45">
        <v>0</v>
      </c>
      <c r="F82" s="45">
        <v>0</v>
      </c>
      <c r="G82" s="54">
        <v>0</v>
      </c>
      <c r="H82" s="71">
        <v>5.787926247000001</v>
      </c>
      <c r="I82" s="45">
        <v>14.779787752</v>
      </c>
      <c r="J82" s="45">
        <v>0</v>
      </c>
      <c r="K82" s="45">
        <v>0</v>
      </c>
      <c r="L82" s="54">
        <v>185.96585257899997</v>
      </c>
      <c r="M82" s="71">
        <v>0</v>
      </c>
      <c r="N82" s="53">
        <v>0</v>
      </c>
      <c r="O82" s="45">
        <v>0</v>
      </c>
      <c r="P82" s="45">
        <v>0</v>
      </c>
      <c r="Q82" s="54">
        <v>0</v>
      </c>
      <c r="R82" s="71">
        <v>2.023466028</v>
      </c>
      <c r="S82" s="45">
        <v>4.573788508</v>
      </c>
      <c r="T82" s="45">
        <v>0</v>
      </c>
      <c r="U82" s="45">
        <v>0</v>
      </c>
      <c r="V82" s="54">
        <v>4.0060460760000005</v>
      </c>
      <c r="W82" s="71">
        <v>0</v>
      </c>
      <c r="X82" s="45">
        <v>0</v>
      </c>
      <c r="Y82" s="45">
        <v>0</v>
      </c>
      <c r="Z82" s="45">
        <v>0</v>
      </c>
      <c r="AA82" s="54">
        <v>0</v>
      </c>
      <c r="AB82" s="71">
        <v>0.046488225</v>
      </c>
      <c r="AC82" s="45">
        <v>0</v>
      </c>
      <c r="AD82" s="45">
        <v>0</v>
      </c>
      <c r="AE82" s="45">
        <v>0</v>
      </c>
      <c r="AF82" s="54">
        <v>0</v>
      </c>
      <c r="AG82" s="71">
        <v>0</v>
      </c>
      <c r="AH82" s="45">
        <v>0</v>
      </c>
      <c r="AI82" s="45">
        <v>0</v>
      </c>
      <c r="AJ82" s="45">
        <v>0</v>
      </c>
      <c r="AK82" s="54">
        <v>0</v>
      </c>
      <c r="AL82" s="71">
        <v>0.002398118</v>
      </c>
      <c r="AM82" s="45">
        <v>0</v>
      </c>
      <c r="AN82" s="45">
        <v>0</v>
      </c>
      <c r="AO82" s="45">
        <v>0</v>
      </c>
      <c r="AP82" s="54">
        <v>0</v>
      </c>
      <c r="AQ82" s="71">
        <v>0</v>
      </c>
      <c r="AR82" s="53">
        <v>0</v>
      </c>
      <c r="AS82" s="45">
        <v>0</v>
      </c>
      <c r="AT82" s="45">
        <v>0</v>
      </c>
      <c r="AU82" s="54">
        <v>0</v>
      </c>
      <c r="AV82" s="71">
        <v>121.83050641700001</v>
      </c>
      <c r="AW82" s="45">
        <v>95.998341522</v>
      </c>
      <c r="AX82" s="45">
        <v>0</v>
      </c>
      <c r="AY82" s="45">
        <v>0</v>
      </c>
      <c r="AZ82" s="54">
        <v>449.87201070000003</v>
      </c>
      <c r="BA82" s="71">
        <v>0</v>
      </c>
      <c r="BB82" s="53">
        <v>0</v>
      </c>
      <c r="BC82" s="45">
        <v>0</v>
      </c>
      <c r="BD82" s="45">
        <v>0</v>
      </c>
      <c r="BE82" s="54">
        <v>0</v>
      </c>
      <c r="BF82" s="71">
        <v>35.706992146000005</v>
      </c>
      <c r="BG82" s="53">
        <v>23.211159605</v>
      </c>
      <c r="BH82" s="45">
        <v>0</v>
      </c>
      <c r="BI82" s="45">
        <v>0</v>
      </c>
      <c r="BJ82" s="54">
        <v>54.664842621000005</v>
      </c>
      <c r="BK82" s="49">
        <v>1270.9125352039998</v>
      </c>
      <c r="BL82" s="27"/>
      <c r="BM82" s="104"/>
    </row>
    <row r="83" spans="1:65" ht="12.75">
      <c r="A83" s="11"/>
      <c r="B83" s="24" t="s">
        <v>152</v>
      </c>
      <c r="C83" s="71">
        <v>0</v>
      </c>
      <c r="D83" s="53">
        <v>72.62826531799999</v>
      </c>
      <c r="E83" s="45">
        <v>0</v>
      </c>
      <c r="F83" s="45">
        <v>0</v>
      </c>
      <c r="G83" s="54">
        <v>0</v>
      </c>
      <c r="H83" s="71">
        <v>64.075220715</v>
      </c>
      <c r="I83" s="45">
        <v>61.455467396</v>
      </c>
      <c r="J83" s="45">
        <v>0</v>
      </c>
      <c r="K83" s="45">
        <v>0</v>
      </c>
      <c r="L83" s="54">
        <v>129.31672362499998</v>
      </c>
      <c r="M83" s="71">
        <v>0</v>
      </c>
      <c r="N83" s="53">
        <v>0</v>
      </c>
      <c r="O83" s="45">
        <v>0</v>
      </c>
      <c r="P83" s="45">
        <v>0</v>
      </c>
      <c r="Q83" s="54">
        <v>0</v>
      </c>
      <c r="R83" s="71">
        <v>16.835129741</v>
      </c>
      <c r="S83" s="45">
        <v>4.746543959</v>
      </c>
      <c r="T83" s="45">
        <v>0</v>
      </c>
      <c r="U83" s="45">
        <v>0</v>
      </c>
      <c r="V83" s="54">
        <v>6.239553774</v>
      </c>
      <c r="W83" s="71">
        <v>0</v>
      </c>
      <c r="X83" s="45">
        <v>0</v>
      </c>
      <c r="Y83" s="45">
        <v>0</v>
      </c>
      <c r="Z83" s="45">
        <v>0</v>
      </c>
      <c r="AA83" s="54">
        <v>0</v>
      </c>
      <c r="AB83" s="71">
        <v>0.13272095599999997</v>
      </c>
      <c r="AC83" s="45">
        <v>0</v>
      </c>
      <c r="AD83" s="45">
        <v>0</v>
      </c>
      <c r="AE83" s="45">
        <v>0</v>
      </c>
      <c r="AF83" s="54">
        <v>0</v>
      </c>
      <c r="AG83" s="71">
        <v>0</v>
      </c>
      <c r="AH83" s="45">
        <v>0</v>
      </c>
      <c r="AI83" s="45">
        <v>0</v>
      </c>
      <c r="AJ83" s="45">
        <v>0</v>
      </c>
      <c r="AK83" s="54">
        <v>0</v>
      </c>
      <c r="AL83" s="71">
        <v>0.098033995</v>
      </c>
      <c r="AM83" s="45">
        <v>0</v>
      </c>
      <c r="AN83" s="45">
        <v>0</v>
      </c>
      <c r="AO83" s="45">
        <v>0</v>
      </c>
      <c r="AP83" s="54">
        <v>0</v>
      </c>
      <c r="AQ83" s="71">
        <v>0</v>
      </c>
      <c r="AR83" s="53">
        <v>22.860092446</v>
      </c>
      <c r="AS83" s="45">
        <v>0</v>
      </c>
      <c r="AT83" s="45">
        <v>0</v>
      </c>
      <c r="AU83" s="54">
        <v>0</v>
      </c>
      <c r="AV83" s="71">
        <v>627.677292533</v>
      </c>
      <c r="AW83" s="45">
        <v>139.884758919</v>
      </c>
      <c r="AX83" s="45">
        <v>0</v>
      </c>
      <c r="AY83" s="45">
        <v>0</v>
      </c>
      <c r="AZ83" s="54">
        <v>669.889728666</v>
      </c>
      <c r="BA83" s="71">
        <v>0</v>
      </c>
      <c r="BB83" s="53">
        <v>0</v>
      </c>
      <c r="BC83" s="45">
        <v>0</v>
      </c>
      <c r="BD83" s="45">
        <v>0</v>
      </c>
      <c r="BE83" s="54">
        <v>0</v>
      </c>
      <c r="BF83" s="71">
        <v>136.957471529</v>
      </c>
      <c r="BG83" s="53">
        <v>14.895773613000001</v>
      </c>
      <c r="BH83" s="45">
        <v>0</v>
      </c>
      <c r="BI83" s="45">
        <v>0</v>
      </c>
      <c r="BJ83" s="54">
        <v>53.069608251</v>
      </c>
      <c r="BK83" s="49">
        <v>2020.7623854360002</v>
      </c>
      <c r="BM83" s="104"/>
    </row>
    <row r="84" spans="1:65" ht="12.75">
      <c r="A84" s="11"/>
      <c r="B84" s="24" t="s">
        <v>178</v>
      </c>
      <c r="C84" s="71">
        <v>0</v>
      </c>
      <c r="D84" s="53">
        <v>0.50597742</v>
      </c>
      <c r="E84" s="45">
        <v>0</v>
      </c>
      <c r="F84" s="45">
        <v>0</v>
      </c>
      <c r="G84" s="54">
        <v>0</v>
      </c>
      <c r="H84" s="71">
        <v>3.4974572960000003</v>
      </c>
      <c r="I84" s="45">
        <v>8.851959993000001</v>
      </c>
      <c r="J84" s="45">
        <v>4.882066958</v>
      </c>
      <c r="K84" s="45">
        <v>0</v>
      </c>
      <c r="L84" s="54">
        <v>4.7884679310000005</v>
      </c>
      <c r="M84" s="71">
        <v>0</v>
      </c>
      <c r="N84" s="53">
        <v>0</v>
      </c>
      <c r="O84" s="45">
        <v>0</v>
      </c>
      <c r="P84" s="45">
        <v>0</v>
      </c>
      <c r="Q84" s="54">
        <v>0</v>
      </c>
      <c r="R84" s="71">
        <v>1.301864698</v>
      </c>
      <c r="S84" s="45">
        <v>0.083356482</v>
      </c>
      <c r="T84" s="45">
        <v>0</v>
      </c>
      <c r="U84" s="45">
        <v>0</v>
      </c>
      <c r="V84" s="54">
        <v>5.224320832</v>
      </c>
      <c r="W84" s="71">
        <v>0</v>
      </c>
      <c r="X84" s="45">
        <v>0</v>
      </c>
      <c r="Y84" s="45">
        <v>0</v>
      </c>
      <c r="Z84" s="45">
        <v>0</v>
      </c>
      <c r="AA84" s="54">
        <v>0</v>
      </c>
      <c r="AB84" s="71">
        <v>0.002732652</v>
      </c>
      <c r="AC84" s="45">
        <v>0</v>
      </c>
      <c r="AD84" s="45">
        <v>0</v>
      </c>
      <c r="AE84" s="45">
        <v>0</v>
      </c>
      <c r="AF84" s="54">
        <v>0</v>
      </c>
      <c r="AG84" s="71">
        <v>0</v>
      </c>
      <c r="AH84" s="45">
        <v>0</v>
      </c>
      <c r="AI84" s="45">
        <v>0</v>
      </c>
      <c r="AJ84" s="45">
        <v>0</v>
      </c>
      <c r="AK84" s="54">
        <v>0</v>
      </c>
      <c r="AL84" s="71">
        <v>0.007574985</v>
      </c>
      <c r="AM84" s="45">
        <v>0</v>
      </c>
      <c r="AN84" s="45">
        <v>0</v>
      </c>
      <c r="AO84" s="45">
        <v>0</v>
      </c>
      <c r="AP84" s="54">
        <v>0</v>
      </c>
      <c r="AQ84" s="71">
        <v>0</v>
      </c>
      <c r="AR84" s="53">
        <v>0</v>
      </c>
      <c r="AS84" s="45">
        <v>0</v>
      </c>
      <c r="AT84" s="45">
        <v>0</v>
      </c>
      <c r="AU84" s="54">
        <v>0</v>
      </c>
      <c r="AV84" s="71">
        <v>48.36677717600001</v>
      </c>
      <c r="AW84" s="45">
        <v>15.271150102</v>
      </c>
      <c r="AX84" s="45">
        <v>0</v>
      </c>
      <c r="AY84" s="45">
        <v>0</v>
      </c>
      <c r="AZ84" s="54">
        <v>53.75306097</v>
      </c>
      <c r="BA84" s="71">
        <v>0</v>
      </c>
      <c r="BB84" s="53">
        <v>0</v>
      </c>
      <c r="BC84" s="45">
        <v>0</v>
      </c>
      <c r="BD84" s="45">
        <v>0</v>
      </c>
      <c r="BE84" s="54">
        <v>0</v>
      </c>
      <c r="BF84" s="71">
        <v>24.053998588</v>
      </c>
      <c r="BG84" s="53">
        <v>1.537214512</v>
      </c>
      <c r="BH84" s="45">
        <v>0</v>
      </c>
      <c r="BI84" s="45">
        <v>0</v>
      </c>
      <c r="BJ84" s="54">
        <v>19.897424034</v>
      </c>
      <c r="BK84" s="49">
        <v>192.025404629</v>
      </c>
      <c r="BM84" s="104"/>
    </row>
    <row r="85" spans="1:65" ht="12.75">
      <c r="A85" s="11"/>
      <c r="B85" s="24" t="s">
        <v>153</v>
      </c>
      <c r="C85" s="71">
        <v>0</v>
      </c>
      <c r="D85" s="53">
        <v>0.8695704759999999</v>
      </c>
      <c r="E85" s="45">
        <v>0</v>
      </c>
      <c r="F85" s="45">
        <v>0</v>
      </c>
      <c r="G85" s="54">
        <v>0</v>
      </c>
      <c r="H85" s="71">
        <v>298.482106548</v>
      </c>
      <c r="I85" s="45">
        <v>102.946055705</v>
      </c>
      <c r="J85" s="45">
        <v>6.264221369</v>
      </c>
      <c r="K85" s="45">
        <v>0</v>
      </c>
      <c r="L85" s="54">
        <v>297.39563837700007</v>
      </c>
      <c r="M85" s="71">
        <v>0</v>
      </c>
      <c r="N85" s="53">
        <v>0</v>
      </c>
      <c r="O85" s="45">
        <v>0</v>
      </c>
      <c r="P85" s="45">
        <v>0</v>
      </c>
      <c r="Q85" s="54">
        <v>0</v>
      </c>
      <c r="R85" s="71">
        <v>106.02878296200001</v>
      </c>
      <c r="S85" s="45">
        <v>1.8221193740000001</v>
      </c>
      <c r="T85" s="45">
        <v>0</v>
      </c>
      <c r="U85" s="45">
        <v>0</v>
      </c>
      <c r="V85" s="54">
        <v>23.356740609000003</v>
      </c>
      <c r="W85" s="71">
        <v>0</v>
      </c>
      <c r="X85" s="45">
        <v>0</v>
      </c>
      <c r="Y85" s="45">
        <v>0</v>
      </c>
      <c r="Z85" s="45">
        <v>0</v>
      </c>
      <c r="AA85" s="54">
        <v>0</v>
      </c>
      <c r="AB85" s="71">
        <v>1.590004062</v>
      </c>
      <c r="AC85" s="45">
        <v>0</v>
      </c>
      <c r="AD85" s="45">
        <v>0</v>
      </c>
      <c r="AE85" s="45">
        <v>0</v>
      </c>
      <c r="AF85" s="54">
        <v>0.07729921799999999</v>
      </c>
      <c r="AG85" s="71">
        <v>0</v>
      </c>
      <c r="AH85" s="45">
        <v>0</v>
      </c>
      <c r="AI85" s="45">
        <v>0</v>
      </c>
      <c r="AJ85" s="45">
        <v>0</v>
      </c>
      <c r="AK85" s="54">
        <v>0</v>
      </c>
      <c r="AL85" s="71">
        <v>1.093629139</v>
      </c>
      <c r="AM85" s="45">
        <v>0</v>
      </c>
      <c r="AN85" s="45">
        <v>0</v>
      </c>
      <c r="AO85" s="45">
        <v>0</v>
      </c>
      <c r="AP85" s="54">
        <v>0</v>
      </c>
      <c r="AQ85" s="71">
        <v>0</v>
      </c>
      <c r="AR85" s="53">
        <v>0</v>
      </c>
      <c r="AS85" s="45">
        <v>0</v>
      </c>
      <c r="AT85" s="45">
        <v>0</v>
      </c>
      <c r="AU85" s="54">
        <v>0</v>
      </c>
      <c r="AV85" s="71">
        <v>2656.7100901030003</v>
      </c>
      <c r="AW85" s="45">
        <v>239.215463078</v>
      </c>
      <c r="AX85" s="45">
        <v>0</v>
      </c>
      <c r="AY85" s="45">
        <v>0</v>
      </c>
      <c r="AZ85" s="54">
        <v>1294.994048513</v>
      </c>
      <c r="BA85" s="71">
        <v>0</v>
      </c>
      <c r="BB85" s="53">
        <v>0</v>
      </c>
      <c r="BC85" s="45">
        <v>0</v>
      </c>
      <c r="BD85" s="45">
        <v>0</v>
      </c>
      <c r="BE85" s="54">
        <v>0</v>
      </c>
      <c r="BF85" s="71">
        <v>810.112900021</v>
      </c>
      <c r="BG85" s="53">
        <v>39.151493505</v>
      </c>
      <c r="BH85" s="45">
        <v>0</v>
      </c>
      <c r="BI85" s="45">
        <v>0</v>
      </c>
      <c r="BJ85" s="54">
        <v>164.88075461800003</v>
      </c>
      <c r="BK85" s="49">
        <v>6044.990917677</v>
      </c>
      <c r="BL85" s="27"/>
      <c r="BM85" s="104"/>
    </row>
    <row r="86" spans="1:65" ht="12" customHeight="1">
      <c r="A86" s="11"/>
      <c r="B86" s="24" t="s">
        <v>154</v>
      </c>
      <c r="C86" s="71">
        <v>0</v>
      </c>
      <c r="D86" s="53">
        <v>0.887006643</v>
      </c>
      <c r="E86" s="45">
        <v>0</v>
      </c>
      <c r="F86" s="45">
        <v>0</v>
      </c>
      <c r="G86" s="54">
        <v>0</v>
      </c>
      <c r="H86" s="71">
        <v>78.35877603600002</v>
      </c>
      <c r="I86" s="45">
        <v>2.757379403</v>
      </c>
      <c r="J86" s="45">
        <v>0</v>
      </c>
      <c r="K86" s="45">
        <v>0</v>
      </c>
      <c r="L86" s="54">
        <v>38.933680700000004</v>
      </c>
      <c r="M86" s="71">
        <v>0</v>
      </c>
      <c r="N86" s="53">
        <v>0</v>
      </c>
      <c r="O86" s="45">
        <v>0</v>
      </c>
      <c r="P86" s="45">
        <v>0</v>
      </c>
      <c r="Q86" s="54">
        <v>0</v>
      </c>
      <c r="R86" s="71">
        <v>31.343667445</v>
      </c>
      <c r="S86" s="45">
        <v>0.001909325</v>
      </c>
      <c r="T86" s="45">
        <v>0</v>
      </c>
      <c r="U86" s="45">
        <v>0</v>
      </c>
      <c r="V86" s="54">
        <v>3.270753655</v>
      </c>
      <c r="W86" s="71">
        <v>0</v>
      </c>
      <c r="X86" s="45">
        <v>0</v>
      </c>
      <c r="Y86" s="45">
        <v>0</v>
      </c>
      <c r="Z86" s="45">
        <v>0</v>
      </c>
      <c r="AA86" s="54">
        <v>0</v>
      </c>
      <c r="AB86" s="71">
        <v>0.09968834099999999</v>
      </c>
      <c r="AC86" s="45">
        <v>0</v>
      </c>
      <c r="AD86" s="45">
        <v>0</v>
      </c>
      <c r="AE86" s="45">
        <v>0</v>
      </c>
      <c r="AF86" s="54">
        <v>0</v>
      </c>
      <c r="AG86" s="71">
        <v>0</v>
      </c>
      <c r="AH86" s="45">
        <v>0</v>
      </c>
      <c r="AI86" s="45">
        <v>0</v>
      </c>
      <c r="AJ86" s="45">
        <v>0</v>
      </c>
      <c r="AK86" s="54">
        <v>0</v>
      </c>
      <c r="AL86" s="71">
        <v>0.049447648999999996</v>
      </c>
      <c r="AM86" s="45">
        <v>0</v>
      </c>
      <c r="AN86" s="45">
        <v>0</v>
      </c>
      <c r="AO86" s="45">
        <v>0</v>
      </c>
      <c r="AP86" s="54">
        <v>0</v>
      </c>
      <c r="AQ86" s="71">
        <v>0</v>
      </c>
      <c r="AR86" s="53">
        <v>0</v>
      </c>
      <c r="AS86" s="45">
        <v>0</v>
      </c>
      <c r="AT86" s="45">
        <v>0</v>
      </c>
      <c r="AU86" s="54">
        <v>0</v>
      </c>
      <c r="AV86" s="71">
        <v>137.341748859</v>
      </c>
      <c r="AW86" s="45">
        <v>6.188388979</v>
      </c>
      <c r="AX86" s="45">
        <v>0</v>
      </c>
      <c r="AY86" s="45">
        <v>0</v>
      </c>
      <c r="AZ86" s="54">
        <v>38.038230434</v>
      </c>
      <c r="BA86" s="71">
        <v>0</v>
      </c>
      <c r="BB86" s="53">
        <v>0</v>
      </c>
      <c r="BC86" s="45">
        <v>0</v>
      </c>
      <c r="BD86" s="45">
        <v>0</v>
      </c>
      <c r="BE86" s="54">
        <v>0</v>
      </c>
      <c r="BF86" s="71">
        <v>51.112791402</v>
      </c>
      <c r="BG86" s="53">
        <v>0.8773276600000001</v>
      </c>
      <c r="BH86" s="45">
        <v>0</v>
      </c>
      <c r="BI86" s="45">
        <v>0</v>
      </c>
      <c r="BJ86" s="54">
        <v>7.426001026</v>
      </c>
      <c r="BK86" s="49">
        <v>396.6867975570001</v>
      </c>
      <c r="BL86" s="27"/>
      <c r="BM86" s="104"/>
    </row>
    <row r="87" spans="1:65" ht="12" customHeight="1">
      <c r="A87" s="11"/>
      <c r="B87" s="24" t="s">
        <v>175</v>
      </c>
      <c r="C87" s="71">
        <v>0</v>
      </c>
      <c r="D87" s="53">
        <v>0.536837258</v>
      </c>
      <c r="E87" s="45">
        <v>0</v>
      </c>
      <c r="F87" s="45">
        <v>0</v>
      </c>
      <c r="G87" s="54">
        <v>0</v>
      </c>
      <c r="H87" s="71">
        <v>1.675639668</v>
      </c>
      <c r="I87" s="45">
        <v>2.7494988780000003</v>
      </c>
      <c r="J87" s="45">
        <v>0</v>
      </c>
      <c r="K87" s="45">
        <v>0</v>
      </c>
      <c r="L87" s="54">
        <v>3.1970948790000002</v>
      </c>
      <c r="M87" s="71">
        <v>0</v>
      </c>
      <c r="N87" s="53">
        <v>0</v>
      </c>
      <c r="O87" s="45">
        <v>0</v>
      </c>
      <c r="P87" s="45">
        <v>0</v>
      </c>
      <c r="Q87" s="54">
        <v>0</v>
      </c>
      <c r="R87" s="71">
        <v>0.587398648</v>
      </c>
      <c r="S87" s="45">
        <v>0.251889575</v>
      </c>
      <c r="T87" s="45">
        <v>0</v>
      </c>
      <c r="U87" s="45">
        <v>0</v>
      </c>
      <c r="V87" s="54">
        <v>1.239326648</v>
      </c>
      <c r="W87" s="71">
        <v>0</v>
      </c>
      <c r="X87" s="45">
        <v>0</v>
      </c>
      <c r="Y87" s="45">
        <v>0</v>
      </c>
      <c r="Z87" s="45">
        <v>0</v>
      </c>
      <c r="AA87" s="54">
        <v>0</v>
      </c>
      <c r="AB87" s="71">
        <v>0</v>
      </c>
      <c r="AC87" s="45">
        <v>0</v>
      </c>
      <c r="AD87" s="45">
        <v>0</v>
      </c>
      <c r="AE87" s="45">
        <v>0</v>
      </c>
      <c r="AF87" s="54">
        <v>0</v>
      </c>
      <c r="AG87" s="71">
        <v>0</v>
      </c>
      <c r="AH87" s="45">
        <v>0</v>
      </c>
      <c r="AI87" s="45">
        <v>0</v>
      </c>
      <c r="AJ87" s="45">
        <v>0</v>
      </c>
      <c r="AK87" s="54">
        <v>0</v>
      </c>
      <c r="AL87" s="71">
        <v>0</v>
      </c>
      <c r="AM87" s="45">
        <v>0</v>
      </c>
      <c r="AN87" s="45">
        <v>0</v>
      </c>
      <c r="AO87" s="45">
        <v>0</v>
      </c>
      <c r="AP87" s="54">
        <v>0</v>
      </c>
      <c r="AQ87" s="71">
        <v>0</v>
      </c>
      <c r="AR87" s="53">
        <v>0</v>
      </c>
      <c r="AS87" s="45">
        <v>0</v>
      </c>
      <c r="AT87" s="45">
        <v>0</v>
      </c>
      <c r="AU87" s="54">
        <v>0</v>
      </c>
      <c r="AV87" s="71">
        <v>2.4996372829999998</v>
      </c>
      <c r="AW87" s="45">
        <v>0.9855559500000001</v>
      </c>
      <c r="AX87" s="45">
        <v>0</v>
      </c>
      <c r="AY87" s="45">
        <v>0</v>
      </c>
      <c r="AZ87" s="54">
        <v>2.8431875740000003</v>
      </c>
      <c r="BA87" s="71">
        <v>0</v>
      </c>
      <c r="BB87" s="53">
        <v>0</v>
      </c>
      <c r="BC87" s="45">
        <v>0</v>
      </c>
      <c r="BD87" s="45">
        <v>0</v>
      </c>
      <c r="BE87" s="54">
        <v>0</v>
      </c>
      <c r="BF87" s="71">
        <v>0.867471817</v>
      </c>
      <c r="BG87" s="53">
        <v>0.000899575</v>
      </c>
      <c r="BH87" s="45">
        <v>0</v>
      </c>
      <c r="BI87" s="45">
        <v>0</v>
      </c>
      <c r="BJ87" s="54">
        <v>0.395150016</v>
      </c>
      <c r="BK87" s="49">
        <v>17.829587768999996</v>
      </c>
      <c r="BL87" s="27"/>
      <c r="BM87" s="104"/>
    </row>
    <row r="88" spans="1:65" ht="12" customHeight="1">
      <c r="A88" s="11"/>
      <c r="B88" s="24" t="s">
        <v>176</v>
      </c>
      <c r="C88" s="71">
        <v>0</v>
      </c>
      <c r="D88" s="53">
        <v>0.520410968</v>
      </c>
      <c r="E88" s="45">
        <v>0</v>
      </c>
      <c r="F88" s="45">
        <v>0</v>
      </c>
      <c r="G88" s="54">
        <v>0</v>
      </c>
      <c r="H88" s="71">
        <v>2.23511894</v>
      </c>
      <c r="I88" s="45">
        <v>0.8545366109999999</v>
      </c>
      <c r="J88" s="45">
        <v>0</v>
      </c>
      <c r="K88" s="45">
        <v>0</v>
      </c>
      <c r="L88" s="54">
        <v>5.062806320999999</v>
      </c>
      <c r="M88" s="71">
        <v>0</v>
      </c>
      <c r="N88" s="53">
        <v>0</v>
      </c>
      <c r="O88" s="45">
        <v>0</v>
      </c>
      <c r="P88" s="45">
        <v>0</v>
      </c>
      <c r="Q88" s="54">
        <v>0</v>
      </c>
      <c r="R88" s="71">
        <v>0.5271884510000001</v>
      </c>
      <c r="S88" s="45">
        <v>0.208164387</v>
      </c>
      <c r="T88" s="45">
        <v>0</v>
      </c>
      <c r="U88" s="45">
        <v>0</v>
      </c>
      <c r="V88" s="54">
        <v>0.811513493</v>
      </c>
      <c r="W88" s="71">
        <v>0</v>
      </c>
      <c r="X88" s="45">
        <v>0</v>
      </c>
      <c r="Y88" s="45">
        <v>0</v>
      </c>
      <c r="Z88" s="45">
        <v>0</v>
      </c>
      <c r="AA88" s="54">
        <v>0</v>
      </c>
      <c r="AB88" s="71">
        <v>0.0005764359999999999</v>
      </c>
      <c r="AC88" s="45">
        <v>0</v>
      </c>
      <c r="AD88" s="45">
        <v>0</v>
      </c>
      <c r="AE88" s="45">
        <v>0</v>
      </c>
      <c r="AF88" s="54">
        <v>0</v>
      </c>
      <c r="AG88" s="71">
        <v>0</v>
      </c>
      <c r="AH88" s="45">
        <v>0</v>
      </c>
      <c r="AI88" s="45">
        <v>0</v>
      </c>
      <c r="AJ88" s="45">
        <v>0</v>
      </c>
      <c r="AK88" s="54">
        <v>0</v>
      </c>
      <c r="AL88" s="71">
        <v>0.000154284</v>
      </c>
      <c r="AM88" s="45">
        <v>0</v>
      </c>
      <c r="AN88" s="45">
        <v>0</v>
      </c>
      <c r="AO88" s="45">
        <v>0</v>
      </c>
      <c r="AP88" s="54">
        <v>0</v>
      </c>
      <c r="AQ88" s="71">
        <v>0</v>
      </c>
      <c r="AR88" s="53">
        <v>0</v>
      </c>
      <c r="AS88" s="45">
        <v>0</v>
      </c>
      <c r="AT88" s="45">
        <v>0</v>
      </c>
      <c r="AU88" s="54">
        <v>0</v>
      </c>
      <c r="AV88" s="71">
        <v>2.6304280629999996</v>
      </c>
      <c r="AW88" s="45">
        <v>8.665713255</v>
      </c>
      <c r="AX88" s="45">
        <v>0</v>
      </c>
      <c r="AY88" s="45">
        <v>0</v>
      </c>
      <c r="AZ88" s="54">
        <v>6.873289311</v>
      </c>
      <c r="BA88" s="71">
        <v>0</v>
      </c>
      <c r="BB88" s="53">
        <v>0</v>
      </c>
      <c r="BC88" s="45">
        <v>0</v>
      </c>
      <c r="BD88" s="45">
        <v>0</v>
      </c>
      <c r="BE88" s="54">
        <v>0</v>
      </c>
      <c r="BF88" s="71">
        <v>0.7546281069999999</v>
      </c>
      <c r="BG88" s="53">
        <v>0.7289688480000001</v>
      </c>
      <c r="BH88" s="45">
        <v>0</v>
      </c>
      <c r="BI88" s="45">
        <v>0</v>
      </c>
      <c r="BJ88" s="54">
        <v>0.208235291</v>
      </c>
      <c r="BK88" s="49">
        <v>30.081732766</v>
      </c>
      <c r="BL88" s="27"/>
      <c r="BM88" s="104"/>
    </row>
    <row r="89" spans="1:65" ht="12.75">
      <c r="A89" s="11"/>
      <c r="B89" s="24" t="s">
        <v>155</v>
      </c>
      <c r="C89" s="71">
        <v>0</v>
      </c>
      <c r="D89" s="53">
        <v>0.736930492</v>
      </c>
      <c r="E89" s="45">
        <v>0</v>
      </c>
      <c r="F89" s="45">
        <v>0</v>
      </c>
      <c r="G89" s="54">
        <v>0</v>
      </c>
      <c r="H89" s="71">
        <v>496.053011257</v>
      </c>
      <c r="I89" s="45">
        <v>16.659094762000002</v>
      </c>
      <c r="J89" s="45">
        <v>0</v>
      </c>
      <c r="K89" s="45">
        <v>0</v>
      </c>
      <c r="L89" s="54">
        <v>123.79854036</v>
      </c>
      <c r="M89" s="71">
        <v>0</v>
      </c>
      <c r="N89" s="53">
        <v>0</v>
      </c>
      <c r="O89" s="45">
        <v>0</v>
      </c>
      <c r="P89" s="45">
        <v>0</v>
      </c>
      <c r="Q89" s="54">
        <v>0</v>
      </c>
      <c r="R89" s="71">
        <v>151.80781109800003</v>
      </c>
      <c r="S89" s="45">
        <v>0.716211487</v>
      </c>
      <c r="T89" s="45">
        <v>0</v>
      </c>
      <c r="U89" s="45">
        <v>0</v>
      </c>
      <c r="V89" s="54">
        <v>13.685390368</v>
      </c>
      <c r="W89" s="71">
        <v>0</v>
      </c>
      <c r="X89" s="45">
        <v>0</v>
      </c>
      <c r="Y89" s="45">
        <v>0</v>
      </c>
      <c r="Z89" s="45">
        <v>0</v>
      </c>
      <c r="AA89" s="54">
        <v>0</v>
      </c>
      <c r="AB89" s="71">
        <v>2.5723183670000003</v>
      </c>
      <c r="AC89" s="45">
        <v>0</v>
      </c>
      <c r="AD89" s="45">
        <v>0</v>
      </c>
      <c r="AE89" s="45">
        <v>0</v>
      </c>
      <c r="AF89" s="54">
        <v>0.00852466</v>
      </c>
      <c r="AG89" s="71">
        <v>0</v>
      </c>
      <c r="AH89" s="45">
        <v>0</v>
      </c>
      <c r="AI89" s="45">
        <v>0</v>
      </c>
      <c r="AJ89" s="45">
        <v>0</v>
      </c>
      <c r="AK89" s="54">
        <v>0</v>
      </c>
      <c r="AL89" s="71">
        <v>1.835579035</v>
      </c>
      <c r="AM89" s="45">
        <v>0</v>
      </c>
      <c r="AN89" s="45">
        <v>0</v>
      </c>
      <c r="AO89" s="45">
        <v>0</v>
      </c>
      <c r="AP89" s="54">
        <v>0</v>
      </c>
      <c r="AQ89" s="71">
        <v>0</v>
      </c>
      <c r="AR89" s="53">
        <v>5.429641935</v>
      </c>
      <c r="AS89" s="45">
        <v>0</v>
      </c>
      <c r="AT89" s="45">
        <v>0</v>
      </c>
      <c r="AU89" s="54">
        <v>0</v>
      </c>
      <c r="AV89" s="71">
        <v>2645.810682233</v>
      </c>
      <c r="AW89" s="45">
        <v>99.00314919399999</v>
      </c>
      <c r="AX89" s="45">
        <v>0</v>
      </c>
      <c r="AY89" s="45">
        <v>0</v>
      </c>
      <c r="AZ89" s="54">
        <v>599.622066202</v>
      </c>
      <c r="BA89" s="71">
        <v>0</v>
      </c>
      <c r="BB89" s="53">
        <v>0</v>
      </c>
      <c r="BC89" s="45">
        <v>0</v>
      </c>
      <c r="BD89" s="45">
        <v>0</v>
      </c>
      <c r="BE89" s="54">
        <v>0</v>
      </c>
      <c r="BF89" s="71">
        <v>847.790059252</v>
      </c>
      <c r="BG89" s="53">
        <v>10.934136149</v>
      </c>
      <c r="BH89" s="45">
        <v>0</v>
      </c>
      <c r="BI89" s="45">
        <v>0</v>
      </c>
      <c r="BJ89" s="54">
        <v>52.17431195299999</v>
      </c>
      <c r="BK89" s="49">
        <v>5068.637458804</v>
      </c>
      <c r="BL89" s="27"/>
      <c r="BM89" s="104"/>
    </row>
    <row r="90" spans="1:65" ht="12.75">
      <c r="A90" s="11"/>
      <c r="B90" s="24" t="s">
        <v>156</v>
      </c>
      <c r="C90" s="71">
        <v>0</v>
      </c>
      <c r="D90" s="53">
        <v>10.4392407</v>
      </c>
      <c r="E90" s="45">
        <v>0</v>
      </c>
      <c r="F90" s="45">
        <v>0</v>
      </c>
      <c r="G90" s="54">
        <v>0</v>
      </c>
      <c r="H90" s="71">
        <v>33.111607012</v>
      </c>
      <c r="I90" s="45">
        <v>2.4117280240000003</v>
      </c>
      <c r="J90" s="45">
        <v>0</v>
      </c>
      <c r="K90" s="45">
        <v>0</v>
      </c>
      <c r="L90" s="54">
        <v>49.697299114</v>
      </c>
      <c r="M90" s="71">
        <v>0</v>
      </c>
      <c r="N90" s="53">
        <v>0</v>
      </c>
      <c r="O90" s="45">
        <v>0</v>
      </c>
      <c r="P90" s="45">
        <v>0</v>
      </c>
      <c r="Q90" s="54">
        <v>0</v>
      </c>
      <c r="R90" s="71">
        <v>7.426011527</v>
      </c>
      <c r="S90" s="45">
        <v>0.978592126</v>
      </c>
      <c r="T90" s="45">
        <v>0</v>
      </c>
      <c r="U90" s="45">
        <v>0</v>
      </c>
      <c r="V90" s="54">
        <v>0.909273841</v>
      </c>
      <c r="W90" s="71">
        <v>0</v>
      </c>
      <c r="X90" s="45">
        <v>0</v>
      </c>
      <c r="Y90" s="45">
        <v>0</v>
      </c>
      <c r="Z90" s="45">
        <v>0</v>
      </c>
      <c r="AA90" s="54">
        <v>0</v>
      </c>
      <c r="AB90" s="71">
        <v>0.786190862</v>
      </c>
      <c r="AC90" s="45">
        <v>0</v>
      </c>
      <c r="AD90" s="45">
        <v>0</v>
      </c>
      <c r="AE90" s="45">
        <v>0</v>
      </c>
      <c r="AF90" s="54">
        <v>0</v>
      </c>
      <c r="AG90" s="71">
        <v>0</v>
      </c>
      <c r="AH90" s="45">
        <v>0</v>
      </c>
      <c r="AI90" s="45">
        <v>0</v>
      </c>
      <c r="AJ90" s="45">
        <v>0</v>
      </c>
      <c r="AK90" s="54">
        <v>0</v>
      </c>
      <c r="AL90" s="71">
        <v>0.264654538</v>
      </c>
      <c r="AM90" s="45">
        <v>0</v>
      </c>
      <c r="AN90" s="45">
        <v>0</v>
      </c>
      <c r="AO90" s="45">
        <v>0</v>
      </c>
      <c r="AP90" s="54">
        <v>0</v>
      </c>
      <c r="AQ90" s="71">
        <v>0</v>
      </c>
      <c r="AR90" s="53">
        <v>0</v>
      </c>
      <c r="AS90" s="45">
        <v>0</v>
      </c>
      <c r="AT90" s="45">
        <v>0</v>
      </c>
      <c r="AU90" s="54">
        <v>0</v>
      </c>
      <c r="AV90" s="71">
        <v>646.5747656887207</v>
      </c>
      <c r="AW90" s="45">
        <v>44.177995484</v>
      </c>
      <c r="AX90" s="45">
        <v>0</v>
      </c>
      <c r="AY90" s="45">
        <v>0</v>
      </c>
      <c r="AZ90" s="54">
        <v>205.436189408</v>
      </c>
      <c r="BA90" s="71">
        <v>0</v>
      </c>
      <c r="BB90" s="53">
        <v>0</v>
      </c>
      <c r="BC90" s="45">
        <v>0</v>
      </c>
      <c r="BD90" s="45">
        <v>0</v>
      </c>
      <c r="BE90" s="54">
        <v>0</v>
      </c>
      <c r="BF90" s="71">
        <v>116.69766972500001</v>
      </c>
      <c r="BG90" s="53">
        <v>6.1762808289999995</v>
      </c>
      <c r="BH90" s="45">
        <v>0.020454194000000002</v>
      </c>
      <c r="BI90" s="45">
        <v>0</v>
      </c>
      <c r="BJ90" s="54">
        <v>28.756353267999998</v>
      </c>
      <c r="BK90" s="49">
        <v>1153.8643063407208</v>
      </c>
      <c r="BL90" s="27"/>
      <c r="BM90" s="104"/>
    </row>
    <row r="91" spans="1:65" ht="12.75">
      <c r="A91" s="11"/>
      <c r="B91" s="24" t="s">
        <v>157</v>
      </c>
      <c r="C91" s="71">
        <v>0</v>
      </c>
      <c r="D91" s="53">
        <v>83.035316266</v>
      </c>
      <c r="E91" s="45">
        <v>0</v>
      </c>
      <c r="F91" s="45">
        <v>0</v>
      </c>
      <c r="G91" s="54">
        <v>0</v>
      </c>
      <c r="H91" s="71">
        <v>103.030340379</v>
      </c>
      <c r="I91" s="45">
        <v>31.180691102999997</v>
      </c>
      <c r="J91" s="45">
        <v>0</v>
      </c>
      <c r="K91" s="45">
        <v>0</v>
      </c>
      <c r="L91" s="54">
        <v>186.384727927</v>
      </c>
      <c r="M91" s="71">
        <v>0</v>
      </c>
      <c r="N91" s="53">
        <v>0</v>
      </c>
      <c r="O91" s="45">
        <v>0</v>
      </c>
      <c r="P91" s="45">
        <v>0</v>
      </c>
      <c r="Q91" s="54">
        <v>0</v>
      </c>
      <c r="R91" s="71">
        <v>28.063216381</v>
      </c>
      <c r="S91" s="45">
        <v>3.037359475</v>
      </c>
      <c r="T91" s="45">
        <v>0</v>
      </c>
      <c r="U91" s="45">
        <v>0</v>
      </c>
      <c r="V91" s="54">
        <v>2.120690393</v>
      </c>
      <c r="W91" s="71">
        <v>0</v>
      </c>
      <c r="X91" s="45">
        <v>0</v>
      </c>
      <c r="Y91" s="45">
        <v>0</v>
      </c>
      <c r="Z91" s="45">
        <v>0</v>
      </c>
      <c r="AA91" s="54">
        <v>0</v>
      </c>
      <c r="AB91" s="71">
        <v>0.773072764</v>
      </c>
      <c r="AC91" s="45">
        <v>0</v>
      </c>
      <c r="AD91" s="45">
        <v>0</v>
      </c>
      <c r="AE91" s="45">
        <v>0</v>
      </c>
      <c r="AF91" s="54">
        <v>0.009414507</v>
      </c>
      <c r="AG91" s="71">
        <v>0</v>
      </c>
      <c r="AH91" s="45">
        <v>0</v>
      </c>
      <c r="AI91" s="45">
        <v>0</v>
      </c>
      <c r="AJ91" s="45">
        <v>0</v>
      </c>
      <c r="AK91" s="54">
        <v>0</v>
      </c>
      <c r="AL91" s="71">
        <v>0.280928229</v>
      </c>
      <c r="AM91" s="45">
        <v>0</v>
      </c>
      <c r="AN91" s="45">
        <v>0</v>
      </c>
      <c r="AO91" s="45">
        <v>0</v>
      </c>
      <c r="AP91" s="54">
        <v>0</v>
      </c>
      <c r="AQ91" s="71">
        <v>0</v>
      </c>
      <c r="AR91" s="53">
        <v>58.96591548399999</v>
      </c>
      <c r="AS91" s="45">
        <v>0</v>
      </c>
      <c r="AT91" s="45">
        <v>0</v>
      </c>
      <c r="AU91" s="54">
        <v>0</v>
      </c>
      <c r="AV91" s="71">
        <v>1425.31481799</v>
      </c>
      <c r="AW91" s="45">
        <v>82.040526722</v>
      </c>
      <c r="AX91" s="45">
        <v>0.098824456</v>
      </c>
      <c r="AY91" s="45">
        <v>0</v>
      </c>
      <c r="AZ91" s="54">
        <v>431.875647875</v>
      </c>
      <c r="BA91" s="71">
        <v>0</v>
      </c>
      <c r="BB91" s="53">
        <v>0</v>
      </c>
      <c r="BC91" s="45">
        <v>0</v>
      </c>
      <c r="BD91" s="45">
        <v>0</v>
      </c>
      <c r="BE91" s="54">
        <v>0</v>
      </c>
      <c r="BF91" s="71">
        <v>282.4991075280001</v>
      </c>
      <c r="BG91" s="53">
        <v>11.076995114999999</v>
      </c>
      <c r="BH91" s="45">
        <v>0</v>
      </c>
      <c r="BI91" s="45">
        <v>0</v>
      </c>
      <c r="BJ91" s="54">
        <v>31.180683456999997</v>
      </c>
      <c r="BK91" s="49">
        <v>2760.9682760510004</v>
      </c>
      <c r="BL91" s="27"/>
      <c r="BM91" s="104"/>
    </row>
    <row r="92" spans="1:65" ht="12.75">
      <c r="A92" s="36"/>
      <c r="B92" s="37" t="s">
        <v>77</v>
      </c>
      <c r="C92" s="79">
        <f>SUM(C74:C91)</f>
        <v>0</v>
      </c>
      <c r="D92" s="79">
        <f>SUM(D74:D91)</f>
        <v>600.249392963</v>
      </c>
      <c r="E92" s="79">
        <f aca="true" t="shared" si="10" ref="E92:BJ92">SUM(E74:E91)</f>
        <v>0</v>
      </c>
      <c r="F92" s="79">
        <f t="shared" si="10"/>
        <v>0</v>
      </c>
      <c r="G92" s="79">
        <f t="shared" si="10"/>
        <v>0</v>
      </c>
      <c r="H92" s="79">
        <f t="shared" si="10"/>
        <v>1387.088592309</v>
      </c>
      <c r="I92" s="79">
        <f t="shared" si="10"/>
        <v>506.95063091000003</v>
      </c>
      <c r="J92" s="79">
        <f t="shared" si="10"/>
        <v>16.196201206</v>
      </c>
      <c r="K92" s="79">
        <f t="shared" si="10"/>
        <v>0</v>
      </c>
      <c r="L92" s="79">
        <f t="shared" si="10"/>
        <v>1556.3928767440002</v>
      </c>
      <c r="M92" s="79">
        <f t="shared" si="10"/>
        <v>0</v>
      </c>
      <c r="N92" s="79">
        <f t="shared" si="10"/>
        <v>0</v>
      </c>
      <c r="O92" s="79">
        <f t="shared" si="10"/>
        <v>0</v>
      </c>
      <c r="P92" s="79">
        <f t="shared" si="10"/>
        <v>0</v>
      </c>
      <c r="Q92" s="79">
        <f t="shared" si="10"/>
        <v>0</v>
      </c>
      <c r="R92" s="79">
        <f t="shared" si="10"/>
        <v>424.3833220050001</v>
      </c>
      <c r="S92" s="79">
        <f t="shared" si="10"/>
        <v>91.869964306</v>
      </c>
      <c r="T92" s="79">
        <f t="shared" si="10"/>
        <v>0</v>
      </c>
      <c r="U92" s="79">
        <f t="shared" si="10"/>
        <v>0</v>
      </c>
      <c r="V92" s="79">
        <f t="shared" si="10"/>
        <v>104.61836373800001</v>
      </c>
      <c r="W92" s="79">
        <f t="shared" si="10"/>
        <v>0</v>
      </c>
      <c r="X92" s="79">
        <f t="shared" si="10"/>
        <v>0</v>
      </c>
      <c r="Y92" s="79">
        <f t="shared" si="10"/>
        <v>0</v>
      </c>
      <c r="Z92" s="79">
        <f t="shared" si="10"/>
        <v>0</v>
      </c>
      <c r="AA92" s="79">
        <f t="shared" si="10"/>
        <v>0</v>
      </c>
      <c r="AB92" s="79">
        <f t="shared" si="10"/>
        <v>6.7618506279999995</v>
      </c>
      <c r="AC92" s="79">
        <f t="shared" si="10"/>
        <v>0</v>
      </c>
      <c r="AD92" s="79">
        <f t="shared" si="10"/>
        <v>0</v>
      </c>
      <c r="AE92" s="79">
        <f t="shared" si="10"/>
        <v>0</v>
      </c>
      <c r="AF92" s="79">
        <f t="shared" si="10"/>
        <v>0.10129440499999999</v>
      </c>
      <c r="AG92" s="79">
        <f t="shared" si="10"/>
        <v>0</v>
      </c>
      <c r="AH92" s="79">
        <f t="shared" si="10"/>
        <v>0</v>
      </c>
      <c r="AI92" s="79">
        <f t="shared" si="10"/>
        <v>0</v>
      </c>
      <c r="AJ92" s="79">
        <f t="shared" si="10"/>
        <v>0</v>
      </c>
      <c r="AK92" s="79">
        <f t="shared" si="10"/>
        <v>0</v>
      </c>
      <c r="AL92" s="79">
        <f t="shared" si="10"/>
        <v>4.059811495</v>
      </c>
      <c r="AM92" s="79">
        <f t="shared" si="10"/>
        <v>0</v>
      </c>
      <c r="AN92" s="79">
        <f t="shared" si="10"/>
        <v>0</v>
      </c>
      <c r="AO92" s="79">
        <f t="shared" si="10"/>
        <v>0</v>
      </c>
      <c r="AP92" s="79">
        <f t="shared" si="10"/>
        <v>0.074222237</v>
      </c>
      <c r="AQ92" s="79">
        <f t="shared" si="10"/>
        <v>0</v>
      </c>
      <c r="AR92" s="79">
        <f t="shared" si="10"/>
        <v>87.472635833</v>
      </c>
      <c r="AS92" s="79">
        <f t="shared" si="10"/>
        <v>0</v>
      </c>
      <c r="AT92" s="79">
        <f t="shared" si="10"/>
        <v>0</v>
      </c>
      <c r="AU92" s="79">
        <f t="shared" si="10"/>
        <v>0</v>
      </c>
      <c r="AV92" s="79">
        <f t="shared" si="10"/>
        <v>11544.354313845723</v>
      </c>
      <c r="AW92" s="79">
        <f t="shared" si="10"/>
        <v>1459.3427829269997</v>
      </c>
      <c r="AX92" s="79">
        <f t="shared" si="10"/>
        <v>0.098824456</v>
      </c>
      <c r="AY92" s="79">
        <f t="shared" si="10"/>
        <v>0</v>
      </c>
      <c r="AZ92" s="79">
        <f t="shared" si="10"/>
        <v>7039.490873797001</v>
      </c>
      <c r="BA92" s="79">
        <f t="shared" si="10"/>
        <v>0</v>
      </c>
      <c r="BB92" s="79">
        <f t="shared" si="10"/>
        <v>0</v>
      </c>
      <c r="BC92" s="79">
        <f t="shared" si="10"/>
        <v>0</v>
      </c>
      <c r="BD92" s="79">
        <f t="shared" si="10"/>
        <v>0</v>
      </c>
      <c r="BE92" s="79">
        <f t="shared" si="10"/>
        <v>0</v>
      </c>
      <c r="BF92" s="79">
        <f t="shared" si="10"/>
        <v>3162.028894894</v>
      </c>
      <c r="BG92" s="79">
        <f t="shared" si="10"/>
        <v>229.09127030799996</v>
      </c>
      <c r="BH92" s="79">
        <f t="shared" si="10"/>
        <v>0.020454194000000002</v>
      </c>
      <c r="BI92" s="79">
        <f t="shared" si="10"/>
        <v>0</v>
      </c>
      <c r="BJ92" s="79">
        <f t="shared" si="10"/>
        <v>879.0703235980002</v>
      </c>
      <c r="BK92" s="100">
        <f>SUM(C92:BJ92)</f>
        <v>29099.71689679872</v>
      </c>
      <c r="BL92" s="27"/>
      <c r="BM92" s="104"/>
    </row>
    <row r="93" spans="1:65" ht="12.75">
      <c r="A93" s="36"/>
      <c r="B93" s="38" t="s">
        <v>75</v>
      </c>
      <c r="C93" s="50">
        <f aca="true" t="shared" si="11" ref="C93:AH93">+C92+C72</f>
        <v>0</v>
      </c>
      <c r="D93" s="70">
        <f t="shared" si="11"/>
        <v>601.087071727</v>
      </c>
      <c r="E93" s="70">
        <f t="shared" si="11"/>
        <v>0</v>
      </c>
      <c r="F93" s="70">
        <f t="shared" si="11"/>
        <v>0</v>
      </c>
      <c r="G93" s="69">
        <f t="shared" si="11"/>
        <v>0</v>
      </c>
      <c r="H93" s="50">
        <f t="shared" si="11"/>
        <v>1883.369542085</v>
      </c>
      <c r="I93" s="70">
        <f t="shared" si="11"/>
        <v>507.20236414500005</v>
      </c>
      <c r="J93" s="70">
        <f t="shared" si="11"/>
        <v>16.196201206</v>
      </c>
      <c r="K93" s="70">
        <f t="shared" si="11"/>
        <v>0</v>
      </c>
      <c r="L93" s="69">
        <f t="shared" si="11"/>
        <v>1577.3901267390002</v>
      </c>
      <c r="M93" s="50">
        <f t="shared" si="11"/>
        <v>0</v>
      </c>
      <c r="N93" s="70">
        <f t="shared" si="11"/>
        <v>0</v>
      </c>
      <c r="O93" s="70">
        <f t="shared" si="11"/>
        <v>0</v>
      </c>
      <c r="P93" s="70">
        <f t="shared" si="11"/>
        <v>0</v>
      </c>
      <c r="Q93" s="69">
        <f t="shared" si="11"/>
        <v>0</v>
      </c>
      <c r="R93" s="50">
        <f t="shared" si="11"/>
        <v>687.023589427</v>
      </c>
      <c r="S93" s="70">
        <f t="shared" si="11"/>
        <v>91.874302089</v>
      </c>
      <c r="T93" s="70">
        <f t="shared" si="11"/>
        <v>0</v>
      </c>
      <c r="U93" s="70">
        <f t="shared" si="11"/>
        <v>0</v>
      </c>
      <c r="V93" s="69">
        <f t="shared" si="11"/>
        <v>109.06362087900001</v>
      </c>
      <c r="W93" s="50">
        <f t="shared" si="11"/>
        <v>0</v>
      </c>
      <c r="X93" s="70">
        <f t="shared" si="11"/>
        <v>0</v>
      </c>
      <c r="Y93" s="70">
        <f t="shared" si="11"/>
        <v>0</v>
      </c>
      <c r="Z93" s="70">
        <f t="shared" si="11"/>
        <v>0</v>
      </c>
      <c r="AA93" s="69">
        <f t="shared" si="11"/>
        <v>0</v>
      </c>
      <c r="AB93" s="50">
        <f t="shared" si="11"/>
        <v>8.711190192</v>
      </c>
      <c r="AC93" s="70">
        <f t="shared" si="11"/>
        <v>0</v>
      </c>
      <c r="AD93" s="70">
        <f t="shared" si="11"/>
        <v>0</v>
      </c>
      <c r="AE93" s="70">
        <f t="shared" si="11"/>
        <v>0</v>
      </c>
      <c r="AF93" s="69">
        <f t="shared" si="11"/>
        <v>0.10129440499999999</v>
      </c>
      <c r="AG93" s="50">
        <f t="shared" si="11"/>
        <v>0</v>
      </c>
      <c r="AH93" s="70">
        <f t="shared" si="11"/>
        <v>0</v>
      </c>
      <c r="AI93" s="70">
        <f aca="true" t="shared" si="12" ref="AI93:BK93">+AI92+AI72</f>
        <v>0</v>
      </c>
      <c r="AJ93" s="70">
        <f t="shared" si="12"/>
        <v>0</v>
      </c>
      <c r="AK93" s="69">
        <f t="shared" si="12"/>
        <v>0</v>
      </c>
      <c r="AL93" s="50">
        <f t="shared" si="12"/>
        <v>4.847692313</v>
      </c>
      <c r="AM93" s="70">
        <f t="shared" si="12"/>
        <v>0</v>
      </c>
      <c r="AN93" s="70">
        <f t="shared" si="12"/>
        <v>0</v>
      </c>
      <c r="AO93" s="70">
        <f t="shared" si="12"/>
        <v>0</v>
      </c>
      <c r="AP93" s="69">
        <f t="shared" si="12"/>
        <v>0.074222237</v>
      </c>
      <c r="AQ93" s="50">
        <f t="shared" si="12"/>
        <v>0</v>
      </c>
      <c r="AR93" s="70">
        <f t="shared" si="12"/>
        <v>87.472635833</v>
      </c>
      <c r="AS93" s="70">
        <f t="shared" si="12"/>
        <v>0</v>
      </c>
      <c r="AT93" s="70">
        <f t="shared" si="12"/>
        <v>0</v>
      </c>
      <c r="AU93" s="69">
        <f t="shared" si="12"/>
        <v>0</v>
      </c>
      <c r="AV93" s="50">
        <f t="shared" si="12"/>
        <v>14550.214996406723</v>
      </c>
      <c r="AW93" s="70">
        <f t="shared" si="12"/>
        <v>1471.9191111849998</v>
      </c>
      <c r="AX93" s="70">
        <f t="shared" si="12"/>
        <v>1.8572320549999999</v>
      </c>
      <c r="AY93" s="70">
        <f t="shared" si="12"/>
        <v>0</v>
      </c>
      <c r="AZ93" s="69">
        <f t="shared" si="12"/>
        <v>7450.575452292001</v>
      </c>
      <c r="BA93" s="50">
        <f t="shared" si="12"/>
        <v>0</v>
      </c>
      <c r="BB93" s="70">
        <f t="shared" si="12"/>
        <v>0</v>
      </c>
      <c r="BC93" s="70">
        <f t="shared" si="12"/>
        <v>0</v>
      </c>
      <c r="BD93" s="70">
        <f t="shared" si="12"/>
        <v>0</v>
      </c>
      <c r="BE93" s="69">
        <f t="shared" si="12"/>
        <v>0</v>
      </c>
      <c r="BF93" s="50">
        <f t="shared" si="12"/>
        <v>4299.673530795</v>
      </c>
      <c r="BG93" s="70">
        <f t="shared" si="12"/>
        <v>232.53789947899998</v>
      </c>
      <c r="BH93" s="70">
        <f t="shared" si="12"/>
        <v>0.020454194000000002</v>
      </c>
      <c r="BI93" s="70">
        <f t="shared" si="12"/>
        <v>0</v>
      </c>
      <c r="BJ93" s="69">
        <f t="shared" si="12"/>
        <v>958.4588303426499</v>
      </c>
      <c r="BK93" s="52">
        <f t="shared" si="12"/>
        <v>34539.67136002637</v>
      </c>
      <c r="BL93" s="27"/>
      <c r="BM93" s="104"/>
    </row>
    <row r="94" spans="1:65" ht="3" customHeight="1">
      <c r="A94" s="11"/>
      <c r="B94" s="18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4"/>
      <c r="BM94" s="104"/>
    </row>
    <row r="95" spans="1:65" ht="12.75">
      <c r="A95" s="11" t="s">
        <v>16</v>
      </c>
      <c r="B95" s="17" t="s">
        <v>8</v>
      </c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4"/>
      <c r="BM95" s="104"/>
    </row>
    <row r="96" spans="1:65" ht="12.75">
      <c r="A96" s="11" t="s">
        <v>67</v>
      </c>
      <c r="B96" s="18" t="s">
        <v>17</v>
      </c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4"/>
      <c r="BM96" s="104"/>
    </row>
    <row r="97" spans="1:65" ht="12.75">
      <c r="A97" s="11"/>
      <c r="B97" s="24" t="s">
        <v>169</v>
      </c>
      <c r="C97" s="71">
        <v>0</v>
      </c>
      <c r="D97" s="53">
        <v>84.15020171</v>
      </c>
      <c r="E97" s="45">
        <v>0</v>
      </c>
      <c r="F97" s="45">
        <v>0</v>
      </c>
      <c r="G97" s="54">
        <v>0</v>
      </c>
      <c r="H97" s="71">
        <v>72.390834753</v>
      </c>
      <c r="I97" s="45">
        <v>80.66913388799999</v>
      </c>
      <c r="J97" s="45">
        <v>0.021511571</v>
      </c>
      <c r="K97" s="45">
        <v>0</v>
      </c>
      <c r="L97" s="54">
        <v>197.232190304</v>
      </c>
      <c r="M97" s="71">
        <v>0</v>
      </c>
      <c r="N97" s="53">
        <v>0</v>
      </c>
      <c r="O97" s="45">
        <v>0</v>
      </c>
      <c r="P97" s="45">
        <v>0</v>
      </c>
      <c r="Q97" s="54">
        <v>0</v>
      </c>
      <c r="R97" s="71">
        <v>18.616810904999998</v>
      </c>
      <c r="S97" s="45">
        <v>0.7479157940000001</v>
      </c>
      <c r="T97" s="45">
        <v>0</v>
      </c>
      <c r="U97" s="45">
        <v>0</v>
      </c>
      <c r="V97" s="54">
        <v>14.556282173</v>
      </c>
      <c r="W97" s="71">
        <v>0</v>
      </c>
      <c r="X97" s="45">
        <v>0</v>
      </c>
      <c r="Y97" s="45">
        <v>0</v>
      </c>
      <c r="Z97" s="45">
        <v>0</v>
      </c>
      <c r="AA97" s="54">
        <v>0</v>
      </c>
      <c r="AB97" s="71">
        <v>0.316008827</v>
      </c>
      <c r="AC97" s="45">
        <v>0</v>
      </c>
      <c r="AD97" s="45">
        <v>0</v>
      </c>
      <c r="AE97" s="45">
        <v>0</v>
      </c>
      <c r="AF97" s="54">
        <v>0.798172264</v>
      </c>
      <c r="AG97" s="71">
        <v>0</v>
      </c>
      <c r="AH97" s="45">
        <v>0</v>
      </c>
      <c r="AI97" s="45">
        <v>0</v>
      </c>
      <c r="AJ97" s="45">
        <v>0</v>
      </c>
      <c r="AK97" s="54">
        <v>0</v>
      </c>
      <c r="AL97" s="71">
        <v>0.041765369000000004</v>
      </c>
      <c r="AM97" s="45">
        <v>0</v>
      </c>
      <c r="AN97" s="45">
        <v>0</v>
      </c>
      <c r="AO97" s="45">
        <v>0</v>
      </c>
      <c r="AP97" s="54">
        <v>0</v>
      </c>
      <c r="AQ97" s="71">
        <v>0</v>
      </c>
      <c r="AR97" s="53">
        <v>0</v>
      </c>
      <c r="AS97" s="45">
        <v>0</v>
      </c>
      <c r="AT97" s="45">
        <v>0</v>
      </c>
      <c r="AU97" s="54">
        <v>0</v>
      </c>
      <c r="AV97" s="71">
        <v>1472.030453068268</v>
      </c>
      <c r="AW97" s="45">
        <v>380.621608023</v>
      </c>
      <c r="AX97" s="45">
        <v>0</v>
      </c>
      <c r="AY97" s="45">
        <v>0</v>
      </c>
      <c r="AZ97" s="54">
        <v>2944.0143238269998</v>
      </c>
      <c r="BA97" s="71">
        <v>0</v>
      </c>
      <c r="BB97" s="53">
        <v>0</v>
      </c>
      <c r="BC97" s="45">
        <v>0</v>
      </c>
      <c r="BD97" s="45">
        <v>0</v>
      </c>
      <c r="BE97" s="54">
        <v>0</v>
      </c>
      <c r="BF97" s="71">
        <v>446.10534126600004</v>
      </c>
      <c r="BG97" s="53">
        <v>44.202849229</v>
      </c>
      <c r="BH97" s="45">
        <v>4.42842205</v>
      </c>
      <c r="BI97" s="45">
        <v>0</v>
      </c>
      <c r="BJ97" s="54">
        <v>464.955158008</v>
      </c>
      <c r="BK97" s="61">
        <v>6225.898983029268</v>
      </c>
      <c r="BL97" s="27"/>
      <c r="BM97" s="104"/>
    </row>
    <row r="98" spans="1:65" ht="12.75">
      <c r="A98" s="36"/>
      <c r="B98" s="38" t="s">
        <v>74</v>
      </c>
      <c r="C98" s="50">
        <f aca="true" t="shared" si="13" ref="C98:AH98">SUM(C97:C97)</f>
        <v>0</v>
      </c>
      <c r="D98" s="70">
        <f t="shared" si="13"/>
        <v>84.15020171</v>
      </c>
      <c r="E98" s="70">
        <f t="shared" si="13"/>
        <v>0</v>
      </c>
      <c r="F98" s="70">
        <f t="shared" si="13"/>
        <v>0</v>
      </c>
      <c r="G98" s="69">
        <f t="shared" si="13"/>
        <v>0</v>
      </c>
      <c r="H98" s="50">
        <f t="shared" si="13"/>
        <v>72.390834753</v>
      </c>
      <c r="I98" s="70">
        <f t="shared" si="13"/>
        <v>80.66913388799999</v>
      </c>
      <c r="J98" s="70">
        <f t="shared" si="13"/>
        <v>0.021511571</v>
      </c>
      <c r="K98" s="70">
        <f t="shared" si="13"/>
        <v>0</v>
      </c>
      <c r="L98" s="69">
        <f t="shared" si="13"/>
        <v>197.232190304</v>
      </c>
      <c r="M98" s="50">
        <f t="shared" si="13"/>
        <v>0</v>
      </c>
      <c r="N98" s="70">
        <f t="shared" si="13"/>
        <v>0</v>
      </c>
      <c r="O98" s="70">
        <f t="shared" si="13"/>
        <v>0</v>
      </c>
      <c r="P98" s="70">
        <f t="shared" si="13"/>
        <v>0</v>
      </c>
      <c r="Q98" s="69">
        <f t="shared" si="13"/>
        <v>0</v>
      </c>
      <c r="R98" s="50">
        <f t="shared" si="13"/>
        <v>18.616810904999998</v>
      </c>
      <c r="S98" s="70">
        <f t="shared" si="13"/>
        <v>0.7479157940000001</v>
      </c>
      <c r="T98" s="70">
        <f t="shared" si="13"/>
        <v>0</v>
      </c>
      <c r="U98" s="70">
        <f t="shared" si="13"/>
        <v>0</v>
      </c>
      <c r="V98" s="69">
        <f t="shared" si="13"/>
        <v>14.556282173</v>
      </c>
      <c r="W98" s="50">
        <f t="shared" si="13"/>
        <v>0</v>
      </c>
      <c r="X98" s="70">
        <f t="shared" si="13"/>
        <v>0</v>
      </c>
      <c r="Y98" s="70">
        <f t="shared" si="13"/>
        <v>0</v>
      </c>
      <c r="Z98" s="70">
        <f t="shared" si="13"/>
        <v>0</v>
      </c>
      <c r="AA98" s="69">
        <f t="shared" si="13"/>
        <v>0</v>
      </c>
      <c r="AB98" s="50">
        <f t="shared" si="13"/>
        <v>0.316008827</v>
      </c>
      <c r="AC98" s="70">
        <f t="shared" si="13"/>
        <v>0</v>
      </c>
      <c r="AD98" s="70">
        <f t="shared" si="13"/>
        <v>0</v>
      </c>
      <c r="AE98" s="70">
        <f t="shared" si="13"/>
        <v>0</v>
      </c>
      <c r="AF98" s="69">
        <f t="shared" si="13"/>
        <v>0.798172264</v>
      </c>
      <c r="AG98" s="50">
        <f t="shared" si="13"/>
        <v>0</v>
      </c>
      <c r="AH98" s="70">
        <f t="shared" si="13"/>
        <v>0</v>
      </c>
      <c r="AI98" s="70">
        <f aca="true" t="shared" si="14" ref="AI98:BJ98">SUM(AI97:AI97)</f>
        <v>0</v>
      </c>
      <c r="AJ98" s="70">
        <f t="shared" si="14"/>
        <v>0</v>
      </c>
      <c r="AK98" s="69">
        <f t="shared" si="14"/>
        <v>0</v>
      </c>
      <c r="AL98" s="50">
        <f t="shared" si="14"/>
        <v>0.041765369000000004</v>
      </c>
      <c r="AM98" s="70">
        <f t="shared" si="14"/>
        <v>0</v>
      </c>
      <c r="AN98" s="70">
        <f t="shared" si="14"/>
        <v>0</v>
      </c>
      <c r="AO98" s="70">
        <f t="shared" si="14"/>
        <v>0</v>
      </c>
      <c r="AP98" s="69">
        <f t="shared" si="14"/>
        <v>0</v>
      </c>
      <c r="AQ98" s="50">
        <f t="shared" si="14"/>
        <v>0</v>
      </c>
      <c r="AR98" s="70">
        <f>SUM(AR97:AR97)</f>
        <v>0</v>
      </c>
      <c r="AS98" s="70">
        <f t="shared" si="14"/>
        <v>0</v>
      </c>
      <c r="AT98" s="70">
        <f t="shared" si="14"/>
        <v>0</v>
      </c>
      <c r="AU98" s="69">
        <f t="shared" si="14"/>
        <v>0</v>
      </c>
      <c r="AV98" s="50">
        <f t="shared" si="14"/>
        <v>1472.030453068268</v>
      </c>
      <c r="AW98" s="70">
        <f t="shared" si="14"/>
        <v>380.621608023</v>
      </c>
      <c r="AX98" s="70">
        <f t="shared" si="14"/>
        <v>0</v>
      </c>
      <c r="AY98" s="70">
        <f t="shared" si="14"/>
        <v>0</v>
      </c>
      <c r="AZ98" s="69">
        <f t="shared" si="14"/>
        <v>2944.0143238269998</v>
      </c>
      <c r="BA98" s="50">
        <f t="shared" si="14"/>
        <v>0</v>
      </c>
      <c r="BB98" s="70">
        <f t="shared" si="14"/>
        <v>0</v>
      </c>
      <c r="BC98" s="70">
        <f t="shared" si="14"/>
        <v>0</v>
      </c>
      <c r="BD98" s="70">
        <f t="shared" si="14"/>
        <v>0</v>
      </c>
      <c r="BE98" s="69">
        <f t="shared" si="14"/>
        <v>0</v>
      </c>
      <c r="BF98" s="50">
        <f t="shared" si="14"/>
        <v>446.10534126600004</v>
      </c>
      <c r="BG98" s="70">
        <f t="shared" si="14"/>
        <v>44.202849229</v>
      </c>
      <c r="BH98" s="70">
        <f t="shared" si="14"/>
        <v>4.42842205</v>
      </c>
      <c r="BI98" s="70">
        <f t="shared" si="14"/>
        <v>0</v>
      </c>
      <c r="BJ98" s="69">
        <f t="shared" si="14"/>
        <v>464.955158008</v>
      </c>
      <c r="BK98" s="97">
        <f>SUM(BK97:BK97)</f>
        <v>6225.898983029268</v>
      </c>
      <c r="BM98" s="104"/>
    </row>
    <row r="99" spans="1:65" ht="2.25" customHeight="1">
      <c r="A99" s="11"/>
      <c r="B99" s="18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4"/>
      <c r="BM99" s="104"/>
    </row>
    <row r="100" spans="1:65" ht="12.75">
      <c r="A100" s="11" t="s">
        <v>4</v>
      </c>
      <c r="B100" s="17" t="s">
        <v>9</v>
      </c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4"/>
      <c r="BM100" s="104"/>
    </row>
    <row r="101" spans="1:65" ht="12.75">
      <c r="A101" s="11" t="s">
        <v>67</v>
      </c>
      <c r="B101" s="18" t="s">
        <v>18</v>
      </c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4"/>
      <c r="BM101" s="104"/>
    </row>
    <row r="102" spans="1:65" ht="12.75">
      <c r="A102" s="11"/>
      <c r="B102" s="19" t="s">
        <v>31</v>
      </c>
      <c r="C102" s="57"/>
      <c r="D102" s="58"/>
      <c r="E102" s="59"/>
      <c r="F102" s="59"/>
      <c r="G102" s="60"/>
      <c r="H102" s="57"/>
      <c r="I102" s="59"/>
      <c r="J102" s="59"/>
      <c r="K102" s="59"/>
      <c r="L102" s="60"/>
      <c r="M102" s="57"/>
      <c r="N102" s="58"/>
      <c r="O102" s="59"/>
      <c r="P102" s="59"/>
      <c r="Q102" s="60"/>
      <c r="R102" s="57"/>
      <c r="S102" s="59"/>
      <c r="T102" s="59"/>
      <c r="U102" s="59"/>
      <c r="V102" s="60"/>
      <c r="W102" s="57"/>
      <c r="X102" s="59"/>
      <c r="Y102" s="59"/>
      <c r="Z102" s="59"/>
      <c r="AA102" s="60"/>
      <c r="AB102" s="57"/>
      <c r="AC102" s="59"/>
      <c r="AD102" s="59"/>
      <c r="AE102" s="59"/>
      <c r="AF102" s="60"/>
      <c r="AG102" s="57"/>
      <c r="AH102" s="59"/>
      <c r="AI102" s="59"/>
      <c r="AJ102" s="59"/>
      <c r="AK102" s="60"/>
      <c r="AL102" s="57"/>
      <c r="AM102" s="59"/>
      <c r="AN102" s="59"/>
      <c r="AO102" s="59"/>
      <c r="AP102" s="60"/>
      <c r="AQ102" s="57"/>
      <c r="AR102" s="58"/>
      <c r="AS102" s="59"/>
      <c r="AT102" s="59"/>
      <c r="AU102" s="60"/>
      <c r="AV102" s="57"/>
      <c r="AW102" s="59"/>
      <c r="AX102" s="59"/>
      <c r="AY102" s="59"/>
      <c r="AZ102" s="60"/>
      <c r="BA102" s="57"/>
      <c r="BB102" s="58"/>
      <c r="BC102" s="59"/>
      <c r="BD102" s="59"/>
      <c r="BE102" s="60"/>
      <c r="BF102" s="57"/>
      <c r="BG102" s="58"/>
      <c r="BH102" s="59"/>
      <c r="BI102" s="59"/>
      <c r="BJ102" s="60"/>
      <c r="BK102" s="61"/>
      <c r="BM102" s="104"/>
    </row>
    <row r="103" spans="1:255" s="39" customFormat="1" ht="12.75">
      <c r="A103" s="36"/>
      <c r="B103" s="37" t="s">
        <v>76</v>
      </c>
      <c r="C103" s="62"/>
      <c r="D103" s="63"/>
      <c r="E103" s="63"/>
      <c r="F103" s="63"/>
      <c r="G103" s="64"/>
      <c r="H103" s="62"/>
      <c r="I103" s="63"/>
      <c r="J103" s="63"/>
      <c r="K103" s="63"/>
      <c r="L103" s="64"/>
      <c r="M103" s="62"/>
      <c r="N103" s="63"/>
      <c r="O103" s="63"/>
      <c r="P103" s="63"/>
      <c r="Q103" s="64"/>
      <c r="R103" s="62"/>
      <c r="S103" s="63"/>
      <c r="T103" s="63"/>
      <c r="U103" s="63"/>
      <c r="V103" s="64"/>
      <c r="W103" s="62"/>
      <c r="X103" s="63"/>
      <c r="Y103" s="63"/>
      <c r="Z103" s="63"/>
      <c r="AA103" s="64"/>
      <c r="AB103" s="62"/>
      <c r="AC103" s="63"/>
      <c r="AD103" s="63"/>
      <c r="AE103" s="63"/>
      <c r="AF103" s="64"/>
      <c r="AG103" s="62"/>
      <c r="AH103" s="63"/>
      <c r="AI103" s="63"/>
      <c r="AJ103" s="63"/>
      <c r="AK103" s="64"/>
      <c r="AL103" s="62"/>
      <c r="AM103" s="63"/>
      <c r="AN103" s="63"/>
      <c r="AO103" s="63"/>
      <c r="AP103" s="64"/>
      <c r="AQ103" s="62"/>
      <c r="AR103" s="63"/>
      <c r="AS103" s="63"/>
      <c r="AT103" s="63"/>
      <c r="AU103" s="64"/>
      <c r="AV103" s="62"/>
      <c r="AW103" s="63"/>
      <c r="AX103" s="63"/>
      <c r="AY103" s="63"/>
      <c r="AZ103" s="64"/>
      <c r="BA103" s="62"/>
      <c r="BB103" s="63"/>
      <c r="BC103" s="63"/>
      <c r="BD103" s="63"/>
      <c r="BE103" s="64"/>
      <c r="BF103" s="62"/>
      <c r="BG103" s="63"/>
      <c r="BH103" s="63"/>
      <c r="BI103" s="63"/>
      <c r="BJ103" s="64"/>
      <c r="BK103" s="65"/>
      <c r="BL103" s="2"/>
      <c r="BM103" s="104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65" ht="12.75">
      <c r="A104" s="11" t="s">
        <v>68</v>
      </c>
      <c r="B104" s="18" t="s">
        <v>19</v>
      </c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4"/>
      <c r="BM104" s="104"/>
    </row>
    <row r="105" spans="1:65" ht="12.75">
      <c r="A105" s="11"/>
      <c r="B105" s="110" t="s">
        <v>170</v>
      </c>
      <c r="C105" s="57">
        <v>0</v>
      </c>
      <c r="D105" s="58">
        <v>0</v>
      </c>
      <c r="E105" s="59">
        <v>0</v>
      </c>
      <c r="F105" s="59">
        <v>0</v>
      </c>
      <c r="G105" s="60">
        <v>0</v>
      </c>
      <c r="H105" s="57">
        <v>0</v>
      </c>
      <c r="I105" s="59">
        <v>0</v>
      </c>
      <c r="J105" s="59">
        <v>0</v>
      </c>
      <c r="K105" s="59">
        <v>0</v>
      </c>
      <c r="L105" s="60">
        <v>0</v>
      </c>
      <c r="M105" s="57">
        <v>0</v>
      </c>
      <c r="N105" s="58">
        <v>0</v>
      </c>
      <c r="O105" s="59">
        <v>0</v>
      </c>
      <c r="P105" s="59">
        <v>0</v>
      </c>
      <c r="Q105" s="60">
        <v>0</v>
      </c>
      <c r="R105" s="57">
        <v>0</v>
      </c>
      <c r="S105" s="59">
        <v>0</v>
      </c>
      <c r="T105" s="59">
        <v>0</v>
      </c>
      <c r="U105" s="59">
        <v>0</v>
      </c>
      <c r="V105" s="60">
        <v>0</v>
      </c>
      <c r="W105" s="57">
        <v>0</v>
      </c>
      <c r="X105" s="59">
        <v>0</v>
      </c>
      <c r="Y105" s="59">
        <v>0</v>
      </c>
      <c r="Z105" s="59">
        <v>0</v>
      </c>
      <c r="AA105" s="60">
        <v>0</v>
      </c>
      <c r="AB105" s="57">
        <v>0</v>
      </c>
      <c r="AC105" s="59">
        <v>0</v>
      </c>
      <c r="AD105" s="59">
        <v>0</v>
      </c>
      <c r="AE105" s="59">
        <v>0</v>
      </c>
      <c r="AF105" s="60">
        <v>0</v>
      </c>
      <c r="AG105" s="57">
        <v>0</v>
      </c>
      <c r="AH105" s="59">
        <v>0</v>
      </c>
      <c r="AI105" s="59">
        <v>0</v>
      </c>
      <c r="AJ105" s="59">
        <v>0</v>
      </c>
      <c r="AK105" s="60">
        <v>0</v>
      </c>
      <c r="AL105" s="57">
        <v>0</v>
      </c>
      <c r="AM105" s="59">
        <v>0</v>
      </c>
      <c r="AN105" s="59">
        <v>0</v>
      </c>
      <c r="AO105" s="59">
        <v>0</v>
      </c>
      <c r="AP105" s="60">
        <v>0</v>
      </c>
      <c r="AQ105" s="57">
        <v>0</v>
      </c>
      <c r="AR105" s="58">
        <v>0</v>
      </c>
      <c r="AS105" s="59">
        <v>0</v>
      </c>
      <c r="AT105" s="59">
        <v>0</v>
      </c>
      <c r="AU105" s="60">
        <v>0</v>
      </c>
      <c r="AV105" s="57">
        <v>0</v>
      </c>
      <c r="AW105" s="59">
        <v>25.021692348</v>
      </c>
      <c r="AX105" s="59">
        <v>0</v>
      </c>
      <c r="AY105" s="59">
        <v>0</v>
      </c>
      <c r="AZ105" s="60">
        <v>69.64393111319355</v>
      </c>
      <c r="BA105" s="57">
        <v>0</v>
      </c>
      <c r="BB105" s="58">
        <v>0</v>
      </c>
      <c r="BC105" s="59">
        <v>0</v>
      </c>
      <c r="BD105" s="59">
        <v>0</v>
      </c>
      <c r="BE105" s="60">
        <v>0</v>
      </c>
      <c r="BF105" s="57">
        <v>0</v>
      </c>
      <c r="BG105" s="58">
        <v>0</v>
      </c>
      <c r="BH105" s="59">
        <v>0</v>
      </c>
      <c r="BI105" s="59">
        <v>0</v>
      </c>
      <c r="BJ105" s="60">
        <v>1.213E-06</v>
      </c>
      <c r="BK105" s="61">
        <v>94.66562467419355</v>
      </c>
      <c r="BM105" s="104"/>
    </row>
    <row r="106" spans="1:255" s="39" customFormat="1" ht="12.75">
      <c r="A106" s="36"/>
      <c r="B106" s="38" t="s">
        <v>77</v>
      </c>
      <c r="C106" s="50">
        <f aca="true" t="shared" si="15" ref="C106:BJ106">SUM(C105:C105)</f>
        <v>0</v>
      </c>
      <c r="D106" s="70">
        <f t="shared" si="15"/>
        <v>0</v>
      </c>
      <c r="E106" s="70">
        <f t="shared" si="15"/>
        <v>0</v>
      </c>
      <c r="F106" s="70">
        <f t="shared" si="15"/>
        <v>0</v>
      </c>
      <c r="G106" s="69">
        <f t="shared" si="15"/>
        <v>0</v>
      </c>
      <c r="H106" s="50">
        <f t="shared" si="15"/>
        <v>0</v>
      </c>
      <c r="I106" s="70">
        <f t="shared" si="15"/>
        <v>0</v>
      </c>
      <c r="J106" s="70">
        <f t="shared" si="15"/>
        <v>0</v>
      </c>
      <c r="K106" s="70">
        <f t="shared" si="15"/>
        <v>0</v>
      </c>
      <c r="L106" s="69">
        <f t="shared" si="15"/>
        <v>0</v>
      </c>
      <c r="M106" s="50">
        <f t="shared" si="15"/>
        <v>0</v>
      </c>
      <c r="N106" s="70">
        <f t="shared" si="15"/>
        <v>0</v>
      </c>
      <c r="O106" s="70">
        <f t="shared" si="15"/>
        <v>0</v>
      </c>
      <c r="P106" s="70">
        <f t="shared" si="15"/>
        <v>0</v>
      </c>
      <c r="Q106" s="69">
        <f t="shared" si="15"/>
        <v>0</v>
      </c>
      <c r="R106" s="50">
        <f t="shared" si="15"/>
        <v>0</v>
      </c>
      <c r="S106" s="70">
        <f t="shared" si="15"/>
        <v>0</v>
      </c>
      <c r="T106" s="70">
        <f t="shared" si="15"/>
        <v>0</v>
      </c>
      <c r="U106" s="70">
        <f t="shared" si="15"/>
        <v>0</v>
      </c>
      <c r="V106" s="69">
        <f t="shared" si="15"/>
        <v>0</v>
      </c>
      <c r="W106" s="50">
        <f t="shared" si="15"/>
        <v>0</v>
      </c>
      <c r="X106" s="70">
        <f t="shared" si="15"/>
        <v>0</v>
      </c>
      <c r="Y106" s="70">
        <f t="shared" si="15"/>
        <v>0</v>
      </c>
      <c r="Z106" s="70">
        <f t="shared" si="15"/>
        <v>0</v>
      </c>
      <c r="AA106" s="69">
        <f t="shared" si="15"/>
        <v>0</v>
      </c>
      <c r="AB106" s="50">
        <f t="shared" si="15"/>
        <v>0</v>
      </c>
      <c r="AC106" s="70">
        <f t="shared" si="15"/>
        <v>0</v>
      </c>
      <c r="AD106" s="70">
        <f t="shared" si="15"/>
        <v>0</v>
      </c>
      <c r="AE106" s="70">
        <f t="shared" si="15"/>
        <v>0</v>
      </c>
      <c r="AF106" s="69">
        <f t="shared" si="15"/>
        <v>0</v>
      </c>
      <c r="AG106" s="50">
        <f t="shared" si="15"/>
        <v>0</v>
      </c>
      <c r="AH106" s="70">
        <f t="shared" si="15"/>
        <v>0</v>
      </c>
      <c r="AI106" s="70">
        <f t="shared" si="15"/>
        <v>0</v>
      </c>
      <c r="AJ106" s="70">
        <f t="shared" si="15"/>
        <v>0</v>
      </c>
      <c r="AK106" s="69">
        <f t="shared" si="15"/>
        <v>0</v>
      </c>
      <c r="AL106" s="50">
        <f t="shared" si="15"/>
        <v>0</v>
      </c>
      <c r="AM106" s="70">
        <f t="shared" si="15"/>
        <v>0</v>
      </c>
      <c r="AN106" s="70">
        <f t="shared" si="15"/>
        <v>0</v>
      </c>
      <c r="AO106" s="70">
        <f t="shared" si="15"/>
        <v>0</v>
      </c>
      <c r="AP106" s="69">
        <f t="shared" si="15"/>
        <v>0</v>
      </c>
      <c r="AQ106" s="50">
        <f t="shared" si="15"/>
        <v>0</v>
      </c>
      <c r="AR106" s="70">
        <f>SUM(AR105:AR105)</f>
        <v>0</v>
      </c>
      <c r="AS106" s="70">
        <f t="shared" si="15"/>
        <v>0</v>
      </c>
      <c r="AT106" s="70">
        <f t="shared" si="15"/>
        <v>0</v>
      </c>
      <c r="AU106" s="69">
        <f t="shared" si="15"/>
        <v>0</v>
      </c>
      <c r="AV106" s="50">
        <f t="shared" si="15"/>
        <v>0</v>
      </c>
      <c r="AW106" s="70">
        <f t="shared" si="15"/>
        <v>25.021692348</v>
      </c>
      <c r="AX106" s="70">
        <f t="shared" si="15"/>
        <v>0</v>
      </c>
      <c r="AY106" s="70">
        <f t="shared" si="15"/>
        <v>0</v>
      </c>
      <c r="AZ106" s="69">
        <f t="shared" si="15"/>
        <v>69.64393111319355</v>
      </c>
      <c r="BA106" s="50">
        <f t="shared" si="15"/>
        <v>0</v>
      </c>
      <c r="BB106" s="70">
        <f t="shared" si="15"/>
        <v>0</v>
      </c>
      <c r="BC106" s="70">
        <f t="shared" si="15"/>
        <v>0</v>
      </c>
      <c r="BD106" s="70">
        <f t="shared" si="15"/>
        <v>0</v>
      </c>
      <c r="BE106" s="69">
        <f t="shared" si="15"/>
        <v>0</v>
      </c>
      <c r="BF106" s="50">
        <f t="shared" si="15"/>
        <v>0</v>
      </c>
      <c r="BG106" s="70">
        <f t="shared" si="15"/>
        <v>0</v>
      </c>
      <c r="BH106" s="70">
        <f t="shared" si="15"/>
        <v>0</v>
      </c>
      <c r="BI106" s="70">
        <f t="shared" si="15"/>
        <v>0</v>
      </c>
      <c r="BJ106" s="69">
        <f t="shared" si="15"/>
        <v>1.213E-06</v>
      </c>
      <c r="BK106" s="97">
        <f>SUM(BK105:BK105)</f>
        <v>94.66562467419355</v>
      </c>
      <c r="BL106" s="2"/>
      <c r="BM106" s="104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39" customFormat="1" ht="12.75">
      <c r="A107" s="36"/>
      <c r="B107" s="38" t="s">
        <v>75</v>
      </c>
      <c r="C107" s="50">
        <f aca="true" t="shared" si="16" ref="C107:AR107">SUM(C106,C103)</f>
        <v>0</v>
      </c>
      <c r="D107" s="70">
        <f t="shared" si="16"/>
        <v>0</v>
      </c>
      <c r="E107" s="70">
        <f t="shared" si="16"/>
        <v>0</v>
      </c>
      <c r="F107" s="70">
        <f t="shared" si="16"/>
        <v>0</v>
      </c>
      <c r="G107" s="69">
        <f t="shared" si="16"/>
        <v>0</v>
      </c>
      <c r="H107" s="50">
        <f t="shared" si="16"/>
        <v>0</v>
      </c>
      <c r="I107" s="70">
        <f t="shared" si="16"/>
        <v>0</v>
      </c>
      <c r="J107" s="70">
        <f t="shared" si="16"/>
        <v>0</v>
      </c>
      <c r="K107" s="70">
        <f t="shared" si="16"/>
        <v>0</v>
      </c>
      <c r="L107" s="69">
        <f t="shared" si="16"/>
        <v>0</v>
      </c>
      <c r="M107" s="50">
        <f t="shared" si="16"/>
        <v>0</v>
      </c>
      <c r="N107" s="70">
        <f t="shared" si="16"/>
        <v>0</v>
      </c>
      <c r="O107" s="70">
        <f t="shared" si="16"/>
        <v>0</v>
      </c>
      <c r="P107" s="70">
        <f t="shared" si="16"/>
        <v>0</v>
      </c>
      <c r="Q107" s="69">
        <f t="shared" si="16"/>
        <v>0</v>
      </c>
      <c r="R107" s="50">
        <f t="shared" si="16"/>
        <v>0</v>
      </c>
      <c r="S107" s="70">
        <f t="shared" si="16"/>
        <v>0</v>
      </c>
      <c r="T107" s="70">
        <f t="shared" si="16"/>
        <v>0</v>
      </c>
      <c r="U107" s="70">
        <f t="shared" si="16"/>
        <v>0</v>
      </c>
      <c r="V107" s="69">
        <f t="shared" si="16"/>
        <v>0</v>
      </c>
      <c r="W107" s="50">
        <f t="shared" si="16"/>
        <v>0</v>
      </c>
      <c r="X107" s="70">
        <f t="shared" si="16"/>
        <v>0</v>
      </c>
      <c r="Y107" s="70">
        <f t="shared" si="16"/>
        <v>0</v>
      </c>
      <c r="Z107" s="70">
        <f t="shared" si="16"/>
        <v>0</v>
      </c>
      <c r="AA107" s="69">
        <f t="shared" si="16"/>
        <v>0</v>
      </c>
      <c r="AB107" s="50">
        <f t="shared" si="16"/>
        <v>0</v>
      </c>
      <c r="AC107" s="70">
        <f t="shared" si="16"/>
        <v>0</v>
      </c>
      <c r="AD107" s="70">
        <f t="shared" si="16"/>
        <v>0</v>
      </c>
      <c r="AE107" s="70">
        <f t="shared" si="16"/>
        <v>0</v>
      </c>
      <c r="AF107" s="69">
        <f t="shared" si="16"/>
        <v>0</v>
      </c>
      <c r="AG107" s="50">
        <f t="shared" si="16"/>
        <v>0</v>
      </c>
      <c r="AH107" s="70">
        <f t="shared" si="16"/>
        <v>0</v>
      </c>
      <c r="AI107" s="70">
        <f t="shared" si="16"/>
        <v>0</v>
      </c>
      <c r="AJ107" s="70">
        <f t="shared" si="16"/>
        <v>0</v>
      </c>
      <c r="AK107" s="69">
        <f t="shared" si="16"/>
        <v>0</v>
      </c>
      <c r="AL107" s="50">
        <f t="shared" si="16"/>
        <v>0</v>
      </c>
      <c r="AM107" s="70">
        <f t="shared" si="16"/>
        <v>0</v>
      </c>
      <c r="AN107" s="70">
        <f t="shared" si="16"/>
        <v>0</v>
      </c>
      <c r="AO107" s="70">
        <f t="shared" si="16"/>
        <v>0</v>
      </c>
      <c r="AP107" s="69">
        <f t="shared" si="16"/>
        <v>0</v>
      </c>
      <c r="AQ107" s="50">
        <f t="shared" si="16"/>
        <v>0</v>
      </c>
      <c r="AR107" s="70">
        <f t="shared" si="16"/>
        <v>0</v>
      </c>
      <c r="AS107" s="70">
        <f aca="true" t="shared" si="17" ref="AS107:BK107">SUM(AS106,AS103)</f>
        <v>0</v>
      </c>
      <c r="AT107" s="70">
        <f t="shared" si="17"/>
        <v>0</v>
      </c>
      <c r="AU107" s="69">
        <f t="shared" si="17"/>
        <v>0</v>
      </c>
      <c r="AV107" s="50">
        <f t="shared" si="17"/>
        <v>0</v>
      </c>
      <c r="AW107" s="70">
        <f t="shared" si="17"/>
        <v>25.021692348</v>
      </c>
      <c r="AX107" s="70">
        <f t="shared" si="17"/>
        <v>0</v>
      </c>
      <c r="AY107" s="70">
        <f t="shared" si="17"/>
        <v>0</v>
      </c>
      <c r="AZ107" s="69">
        <f t="shared" si="17"/>
        <v>69.64393111319355</v>
      </c>
      <c r="BA107" s="50">
        <f t="shared" si="17"/>
        <v>0</v>
      </c>
      <c r="BB107" s="70">
        <f t="shared" si="17"/>
        <v>0</v>
      </c>
      <c r="BC107" s="70">
        <f t="shared" si="17"/>
        <v>0</v>
      </c>
      <c r="BD107" s="70">
        <f t="shared" si="17"/>
        <v>0</v>
      </c>
      <c r="BE107" s="69">
        <f t="shared" si="17"/>
        <v>0</v>
      </c>
      <c r="BF107" s="50">
        <f t="shared" si="17"/>
        <v>0</v>
      </c>
      <c r="BG107" s="70">
        <f t="shared" si="17"/>
        <v>0</v>
      </c>
      <c r="BH107" s="70">
        <f t="shared" si="17"/>
        <v>0</v>
      </c>
      <c r="BI107" s="70">
        <f t="shared" si="17"/>
        <v>0</v>
      </c>
      <c r="BJ107" s="69">
        <f t="shared" si="17"/>
        <v>1.213E-06</v>
      </c>
      <c r="BK107" s="97">
        <f t="shared" si="17"/>
        <v>94.66562467419355</v>
      </c>
      <c r="BL107" s="2"/>
      <c r="BM107" s="104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65" ht="4.5" customHeight="1">
      <c r="A108" s="11"/>
      <c r="B108" s="18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4"/>
      <c r="BM108" s="104"/>
    </row>
    <row r="109" spans="1:65" ht="12.75">
      <c r="A109" s="11" t="s">
        <v>20</v>
      </c>
      <c r="B109" s="17" t="s">
        <v>21</v>
      </c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4"/>
      <c r="BM109" s="104"/>
    </row>
    <row r="110" spans="1:65" ht="12.75">
      <c r="A110" s="11" t="s">
        <v>67</v>
      </c>
      <c r="B110" s="18" t="s">
        <v>22</v>
      </c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4"/>
      <c r="BM110" s="104"/>
    </row>
    <row r="111" spans="1:65" ht="12.75">
      <c r="A111" s="11"/>
      <c r="B111" s="24" t="s">
        <v>158</v>
      </c>
      <c r="C111" s="71">
        <v>0</v>
      </c>
      <c r="D111" s="53">
        <v>81.271299098</v>
      </c>
      <c r="E111" s="45">
        <v>0</v>
      </c>
      <c r="F111" s="45">
        <v>0</v>
      </c>
      <c r="G111" s="54">
        <v>0</v>
      </c>
      <c r="H111" s="71">
        <v>12.941238318</v>
      </c>
      <c r="I111" s="45">
        <v>4.685257012</v>
      </c>
      <c r="J111" s="45">
        <v>0</v>
      </c>
      <c r="K111" s="45">
        <v>0</v>
      </c>
      <c r="L111" s="54">
        <v>11.358821954000001</v>
      </c>
      <c r="M111" s="71">
        <v>0</v>
      </c>
      <c r="N111" s="53">
        <v>0</v>
      </c>
      <c r="O111" s="45">
        <v>0</v>
      </c>
      <c r="P111" s="45">
        <v>0</v>
      </c>
      <c r="Q111" s="54">
        <v>0</v>
      </c>
      <c r="R111" s="71">
        <v>3.3169281429999997</v>
      </c>
      <c r="S111" s="45">
        <v>0</v>
      </c>
      <c r="T111" s="45">
        <v>0</v>
      </c>
      <c r="U111" s="45">
        <v>0</v>
      </c>
      <c r="V111" s="54">
        <v>0.11657448799999999</v>
      </c>
      <c r="W111" s="71">
        <v>0</v>
      </c>
      <c r="X111" s="45">
        <v>0</v>
      </c>
      <c r="Y111" s="45">
        <v>0</v>
      </c>
      <c r="Z111" s="45">
        <v>0</v>
      </c>
      <c r="AA111" s="54">
        <v>0</v>
      </c>
      <c r="AB111" s="71">
        <v>0</v>
      </c>
      <c r="AC111" s="45">
        <v>0</v>
      </c>
      <c r="AD111" s="45">
        <v>0</v>
      </c>
      <c r="AE111" s="45">
        <v>0</v>
      </c>
      <c r="AF111" s="54">
        <v>0</v>
      </c>
      <c r="AG111" s="71">
        <v>0</v>
      </c>
      <c r="AH111" s="45">
        <v>0</v>
      </c>
      <c r="AI111" s="45">
        <v>0</v>
      </c>
      <c r="AJ111" s="45">
        <v>0</v>
      </c>
      <c r="AK111" s="54">
        <v>0</v>
      </c>
      <c r="AL111" s="71">
        <v>0.001840218</v>
      </c>
      <c r="AM111" s="45">
        <v>0</v>
      </c>
      <c r="AN111" s="45">
        <v>0</v>
      </c>
      <c r="AO111" s="45">
        <v>0</v>
      </c>
      <c r="AP111" s="54">
        <v>0</v>
      </c>
      <c r="AQ111" s="71">
        <v>0</v>
      </c>
      <c r="AR111" s="53">
        <v>0</v>
      </c>
      <c r="AS111" s="45">
        <v>0</v>
      </c>
      <c r="AT111" s="45">
        <v>0</v>
      </c>
      <c r="AU111" s="54">
        <v>0</v>
      </c>
      <c r="AV111" s="71">
        <v>18.339041508999998</v>
      </c>
      <c r="AW111" s="45">
        <v>45.777107137</v>
      </c>
      <c r="AX111" s="45">
        <v>0</v>
      </c>
      <c r="AY111" s="45">
        <v>0</v>
      </c>
      <c r="AZ111" s="54">
        <v>41.901982165</v>
      </c>
      <c r="BA111" s="71">
        <v>0</v>
      </c>
      <c r="BB111" s="53">
        <v>0</v>
      </c>
      <c r="BC111" s="45">
        <v>0</v>
      </c>
      <c r="BD111" s="45">
        <v>0</v>
      </c>
      <c r="BE111" s="54">
        <v>0</v>
      </c>
      <c r="BF111" s="71">
        <v>2.773088339</v>
      </c>
      <c r="BG111" s="53">
        <v>1.5113711380000001</v>
      </c>
      <c r="BH111" s="45">
        <v>0</v>
      </c>
      <c r="BI111" s="45">
        <v>0</v>
      </c>
      <c r="BJ111" s="54">
        <v>1.8409974639999998</v>
      </c>
      <c r="BK111" s="61">
        <v>225.83554698299997</v>
      </c>
      <c r="BL111" s="27"/>
      <c r="BM111" s="104"/>
    </row>
    <row r="112" spans="1:65" ht="12.75">
      <c r="A112" s="11"/>
      <c r="B112" s="24" t="s">
        <v>159</v>
      </c>
      <c r="C112" s="71">
        <v>0</v>
      </c>
      <c r="D112" s="53">
        <v>0.424679583</v>
      </c>
      <c r="E112" s="45">
        <v>0</v>
      </c>
      <c r="F112" s="45">
        <v>0</v>
      </c>
      <c r="G112" s="54">
        <v>0</v>
      </c>
      <c r="H112" s="71">
        <v>0.7534845429999999</v>
      </c>
      <c r="I112" s="45">
        <v>1.389874868</v>
      </c>
      <c r="J112" s="45">
        <v>0</v>
      </c>
      <c r="K112" s="45">
        <v>0</v>
      </c>
      <c r="L112" s="54">
        <v>0.407395946</v>
      </c>
      <c r="M112" s="71">
        <v>0</v>
      </c>
      <c r="N112" s="53">
        <v>0</v>
      </c>
      <c r="O112" s="45">
        <v>0</v>
      </c>
      <c r="P112" s="45">
        <v>0</v>
      </c>
      <c r="Q112" s="54">
        <v>0</v>
      </c>
      <c r="R112" s="71">
        <v>0.217222481</v>
      </c>
      <c r="S112" s="45">
        <v>0</v>
      </c>
      <c r="T112" s="45">
        <v>0</v>
      </c>
      <c r="U112" s="45">
        <v>0</v>
      </c>
      <c r="V112" s="54">
        <v>0.109472754</v>
      </c>
      <c r="W112" s="71">
        <v>0</v>
      </c>
      <c r="X112" s="45">
        <v>0</v>
      </c>
      <c r="Y112" s="45">
        <v>0</v>
      </c>
      <c r="Z112" s="45">
        <v>0</v>
      </c>
      <c r="AA112" s="54">
        <v>0</v>
      </c>
      <c r="AB112" s="71">
        <v>0</v>
      </c>
      <c r="AC112" s="45">
        <v>0</v>
      </c>
      <c r="AD112" s="45">
        <v>0</v>
      </c>
      <c r="AE112" s="45">
        <v>0</v>
      </c>
      <c r="AF112" s="54">
        <v>0</v>
      </c>
      <c r="AG112" s="71">
        <v>0</v>
      </c>
      <c r="AH112" s="45">
        <v>0</v>
      </c>
      <c r="AI112" s="45">
        <v>0</v>
      </c>
      <c r="AJ112" s="45">
        <v>0</v>
      </c>
      <c r="AK112" s="54">
        <v>0</v>
      </c>
      <c r="AL112" s="71">
        <v>0</v>
      </c>
      <c r="AM112" s="45">
        <v>0</v>
      </c>
      <c r="AN112" s="45">
        <v>0</v>
      </c>
      <c r="AO112" s="45">
        <v>0</v>
      </c>
      <c r="AP112" s="54">
        <v>0</v>
      </c>
      <c r="AQ112" s="71">
        <v>0</v>
      </c>
      <c r="AR112" s="53">
        <v>12.211572578</v>
      </c>
      <c r="AS112" s="45">
        <v>0</v>
      </c>
      <c r="AT112" s="45">
        <v>0</v>
      </c>
      <c r="AU112" s="54">
        <v>0</v>
      </c>
      <c r="AV112" s="71">
        <v>2.4026171069999998</v>
      </c>
      <c r="AW112" s="45">
        <v>1.146235958</v>
      </c>
      <c r="AX112" s="45">
        <v>0</v>
      </c>
      <c r="AY112" s="45">
        <v>0</v>
      </c>
      <c r="AZ112" s="54">
        <v>9.912171396</v>
      </c>
      <c r="BA112" s="71">
        <v>0</v>
      </c>
      <c r="BB112" s="53">
        <v>0</v>
      </c>
      <c r="BC112" s="45">
        <v>0</v>
      </c>
      <c r="BD112" s="45">
        <v>0</v>
      </c>
      <c r="BE112" s="54">
        <v>0</v>
      </c>
      <c r="BF112" s="71">
        <v>0.478240433</v>
      </c>
      <c r="BG112" s="53">
        <v>0</v>
      </c>
      <c r="BH112" s="45">
        <v>0</v>
      </c>
      <c r="BI112" s="45">
        <v>0</v>
      </c>
      <c r="BJ112" s="54">
        <v>0.076119807</v>
      </c>
      <c r="BK112" s="61">
        <v>29.529087454</v>
      </c>
      <c r="BL112" s="27"/>
      <c r="BM112" s="104"/>
    </row>
    <row r="113" spans="1:65" ht="12.75">
      <c r="A113" s="11"/>
      <c r="B113" s="24" t="s">
        <v>160</v>
      </c>
      <c r="C113" s="71">
        <v>0</v>
      </c>
      <c r="D113" s="53">
        <v>0.482327736</v>
      </c>
      <c r="E113" s="45">
        <v>0</v>
      </c>
      <c r="F113" s="45">
        <v>0</v>
      </c>
      <c r="G113" s="54">
        <v>0</v>
      </c>
      <c r="H113" s="71">
        <v>1.7559573229999998</v>
      </c>
      <c r="I113" s="45">
        <v>0.0024660479999999998</v>
      </c>
      <c r="J113" s="45">
        <v>0</v>
      </c>
      <c r="K113" s="45">
        <v>0</v>
      </c>
      <c r="L113" s="54">
        <v>1.530597214</v>
      </c>
      <c r="M113" s="71">
        <v>0</v>
      </c>
      <c r="N113" s="53">
        <v>0</v>
      </c>
      <c r="O113" s="45">
        <v>0</v>
      </c>
      <c r="P113" s="45">
        <v>0</v>
      </c>
      <c r="Q113" s="54">
        <v>0</v>
      </c>
      <c r="R113" s="71">
        <v>0.532430851</v>
      </c>
      <c r="S113" s="45">
        <v>0</v>
      </c>
      <c r="T113" s="45">
        <v>0</v>
      </c>
      <c r="U113" s="45">
        <v>0</v>
      </c>
      <c r="V113" s="54">
        <v>0.11496233400000001</v>
      </c>
      <c r="W113" s="71">
        <v>0</v>
      </c>
      <c r="X113" s="45">
        <v>0</v>
      </c>
      <c r="Y113" s="45">
        <v>0</v>
      </c>
      <c r="Z113" s="45">
        <v>0</v>
      </c>
      <c r="AA113" s="54">
        <v>0</v>
      </c>
      <c r="AB113" s="71">
        <v>0</v>
      </c>
      <c r="AC113" s="45">
        <v>0</v>
      </c>
      <c r="AD113" s="45">
        <v>0</v>
      </c>
      <c r="AE113" s="45">
        <v>0</v>
      </c>
      <c r="AF113" s="54">
        <v>0</v>
      </c>
      <c r="AG113" s="71">
        <v>0</v>
      </c>
      <c r="AH113" s="45">
        <v>0</v>
      </c>
      <c r="AI113" s="45">
        <v>0</v>
      </c>
      <c r="AJ113" s="45">
        <v>0</v>
      </c>
      <c r="AK113" s="54">
        <v>0</v>
      </c>
      <c r="AL113" s="71">
        <v>0.000632046</v>
      </c>
      <c r="AM113" s="45">
        <v>0</v>
      </c>
      <c r="AN113" s="45">
        <v>0</v>
      </c>
      <c r="AO113" s="45">
        <v>0</v>
      </c>
      <c r="AP113" s="54">
        <v>0</v>
      </c>
      <c r="AQ113" s="71">
        <v>0</v>
      </c>
      <c r="AR113" s="53">
        <v>0</v>
      </c>
      <c r="AS113" s="45">
        <v>0</v>
      </c>
      <c r="AT113" s="45">
        <v>0</v>
      </c>
      <c r="AU113" s="54">
        <v>0</v>
      </c>
      <c r="AV113" s="71">
        <v>6.799152625</v>
      </c>
      <c r="AW113" s="45">
        <v>0.699059822</v>
      </c>
      <c r="AX113" s="45">
        <v>0</v>
      </c>
      <c r="AY113" s="45">
        <v>0</v>
      </c>
      <c r="AZ113" s="54">
        <v>5.037090235</v>
      </c>
      <c r="BA113" s="71">
        <v>0</v>
      </c>
      <c r="BB113" s="53">
        <v>0</v>
      </c>
      <c r="BC113" s="45">
        <v>0</v>
      </c>
      <c r="BD113" s="45">
        <v>0</v>
      </c>
      <c r="BE113" s="54">
        <v>0</v>
      </c>
      <c r="BF113" s="71">
        <v>1.359155805</v>
      </c>
      <c r="BG113" s="53">
        <v>0.012627803000000002</v>
      </c>
      <c r="BH113" s="45">
        <v>0</v>
      </c>
      <c r="BI113" s="45">
        <v>0</v>
      </c>
      <c r="BJ113" s="54">
        <v>0.304165492</v>
      </c>
      <c r="BK113" s="61">
        <v>18.630625334</v>
      </c>
      <c r="BL113" s="27"/>
      <c r="BM113" s="104"/>
    </row>
    <row r="114" spans="1:65" ht="12.75">
      <c r="A114" s="11"/>
      <c r="B114" s="24" t="s">
        <v>161</v>
      </c>
      <c r="C114" s="71">
        <v>0</v>
      </c>
      <c r="D114" s="53">
        <v>0.594198774</v>
      </c>
      <c r="E114" s="45">
        <v>0</v>
      </c>
      <c r="F114" s="45">
        <v>0</v>
      </c>
      <c r="G114" s="54">
        <v>0</v>
      </c>
      <c r="H114" s="71">
        <v>10.974408686999999</v>
      </c>
      <c r="I114" s="45">
        <v>9.387046977</v>
      </c>
      <c r="J114" s="45">
        <v>0</v>
      </c>
      <c r="K114" s="45">
        <v>0</v>
      </c>
      <c r="L114" s="54">
        <v>25.894924121000003</v>
      </c>
      <c r="M114" s="71">
        <v>0</v>
      </c>
      <c r="N114" s="53">
        <v>0</v>
      </c>
      <c r="O114" s="45">
        <v>0</v>
      </c>
      <c r="P114" s="45">
        <v>0</v>
      </c>
      <c r="Q114" s="54">
        <v>0</v>
      </c>
      <c r="R114" s="71">
        <v>1.598826516</v>
      </c>
      <c r="S114" s="45">
        <v>0</v>
      </c>
      <c r="T114" s="45">
        <v>0</v>
      </c>
      <c r="U114" s="45">
        <v>0</v>
      </c>
      <c r="V114" s="54">
        <v>0.47961552700000004</v>
      </c>
      <c r="W114" s="71">
        <v>0</v>
      </c>
      <c r="X114" s="45">
        <v>0</v>
      </c>
      <c r="Y114" s="45">
        <v>0</v>
      </c>
      <c r="Z114" s="45">
        <v>0</v>
      </c>
      <c r="AA114" s="54">
        <v>0</v>
      </c>
      <c r="AB114" s="71">
        <v>0.074402466</v>
      </c>
      <c r="AC114" s="45">
        <v>0</v>
      </c>
      <c r="AD114" s="45">
        <v>0</v>
      </c>
      <c r="AE114" s="45">
        <v>0</v>
      </c>
      <c r="AF114" s="54">
        <v>0</v>
      </c>
      <c r="AG114" s="71">
        <v>0</v>
      </c>
      <c r="AH114" s="45">
        <v>0</v>
      </c>
      <c r="AI114" s="45">
        <v>0</v>
      </c>
      <c r="AJ114" s="45">
        <v>0</v>
      </c>
      <c r="AK114" s="54">
        <v>0</v>
      </c>
      <c r="AL114" s="71">
        <v>0.037788599</v>
      </c>
      <c r="AM114" s="45">
        <v>0</v>
      </c>
      <c r="AN114" s="45">
        <v>0</v>
      </c>
      <c r="AO114" s="45">
        <v>0</v>
      </c>
      <c r="AP114" s="54">
        <v>0</v>
      </c>
      <c r="AQ114" s="71">
        <v>0</v>
      </c>
      <c r="AR114" s="53">
        <v>0</v>
      </c>
      <c r="AS114" s="45">
        <v>0</v>
      </c>
      <c r="AT114" s="45">
        <v>0</v>
      </c>
      <c r="AU114" s="54">
        <v>0</v>
      </c>
      <c r="AV114" s="71">
        <v>54.650389632</v>
      </c>
      <c r="AW114" s="45">
        <v>6.467937926815021</v>
      </c>
      <c r="AX114" s="45">
        <v>0</v>
      </c>
      <c r="AY114" s="45">
        <v>0</v>
      </c>
      <c r="AZ114" s="54">
        <v>83.433740724</v>
      </c>
      <c r="BA114" s="71">
        <v>0</v>
      </c>
      <c r="BB114" s="53">
        <v>0</v>
      </c>
      <c r="BC114" s="45">
        <v>0</v>
      </c>
      <c r="BD114" s="45">
        <v>0</v>
      </c>
      <c r="BE114" s="54">
        <v>0</v>
      </c>
      <c r="BF114" s="71">
        <v>10.431523254000002</v>
      </c>
      <c r="BG114" s="53">
        <v>0.9556555250000001</v>
      </c>
      <c r="BH114" s="45">
        <v>0</v>
      </c>
      <c r="BI114" s="45">
        <v>0</v>
      </c>
      <c r="BJ114" s="54">
        <v>2.263175682</v>
      </c>
      <c r="BK114" s="61">
        <v>207.24363441081505</v>
      </c>
      <c r="BL114" s="27"/>
      <c r="BM114" s="104"/>
    </row>
    <row r="115" spans="1:65" ht="12.75">
      <c r="A115" s="11"/>
      <c r="B115" s="24" t="s">
        <v>162</v>
      </c>
      <c r="C115" s="71">
        <v>0</v>
      </c>
      <c r="D115" s="53">
        <v>7.990507992</v>
      </c>
      <c r="E115" s="45">
        <v>0</v>
      </c>
      <c r="F115" s="45">
        <v>0</v>
      </c>
      <c r="G115" s="54">
        <v>0</v>
      </c>
      <c r="H115" s="71">
        <v>2.226645283</v>
      </c>
      <c r="I115" s="45">
        <v>0.029213571999999997</v>
      </c>
      <c r="J115" s="45">
        <v>0</v>
      </c>
      <c r="K115" s="45">
        <v>0</v>
      </c>
      <c r="L115" s="54">
        <v>6.081973891</v>
      </c>
      <c r="M115" s="71">
        <v>0</v>
      </c>
      <c r="N115" s="53">
        <v>0</v>
      </c>
      <c r="O115" s="45">
        <v>0</v>
      </c>
      <c r="P115" s="45">
        <v>0</v>
      </c>
      <c r="Q115" s="54">
        <v>0</v>
      </c>
      <c r="R115" s="71">
        <v>0.890117799</v>
      </c>
      <c r="S115" s="45">
        <v>0</v>
      </c>
      <c r="T115" s="45">
        <v>0</v>
      </c>
      <c r="U115" s="45">
        <v>0</v>
      </c>
      <c r="V115" s="54">
        <v>0.107908287</v>
      </c>
      <c r="W115" s="71">
        <v>0</v>
      </c>
      <c r="X115" s="45">
        <v>0</v>
      </c>
      <c r="Y115" s="45">
        <v>0</v>
      </c>
      <c r="Z115" s="45">
        <v>0</v>
      </c>
      <c r="AA115" s="54">
        <v>0</v>
      </c>
      <c r="AB115" s="71">
        <v>0</v>
      </c>
      <c r="AC115" s="45">
        <v>0</v>
      </c>
      <c r="AD115" s="45">
        <v>0</v>
      </c>
      <c r="AE115" s="45">
        <v>0</v>
      </c>
      <c r="AF115" s="54">
        <v>0</v>
      </c>
      <c r="AG115" s="71">
        <v>0</v>
      </c>
      <c r="AH115" s="45">
        <v>0</v>
      </c>
      <c r="AI115" s="45">
        <v>0</v>
      </c>
      <c r="AJ115" s="45">
        <v>0</v>
      </c>
      <c r="AK115" s="54">
        <v>0</v>
      </c>
      <c r="AL115" s="71">
        <v>0.000191653</v>
      </c>
      <c r="AM115" s="45">
        <v>0</v>
      </c>
      <c r="AN115" s="45">
        <v>0</v>
      </c>
      <c r="AO115" s="45">
        <v>0</v>
      </c>
      <c r="AP115" s="54">
        <v>0</v>
      </c>
      <c r="AQ115" s="71">
        <v>0</v>
      </c>
      <c r="AR115" s="53">
        <v>0</v>
      </c>
      <c r="AS115" s="45">
        <v>0</v>
      </c>
      <c r="AT115" s="45">
        <v>0</v>
      </c>
      <c r="AU115" s="54">
        <v>0</v>
      </c>
      <c r="AV115" s="71">
        <v>5.298581401</v>
      </c>
      <c r="AW115" s="45">
        <v>0.033205966</v>
      </c>
      <c r="AX115" s="45">
        <v>0</v>
      </c>
      <c r="AY115" s="45">
        <v>0</v>
      </c>
      <c r="AZ115" s="54">
        <v>6.60163444</v>
      </c>
      <c r="BA115" s="71">
        <v>0</v>
      </c>
      <c r="BB115" s="53">
        <v>0</v>
      </c>
      <c r="BC115" s="45">
        <v>0</v>
      </c>
      <c r="BD115" s="45">
        <v>0</v>
      </c>
      <c r="BE115" s="54">
        <v>0</v>
      </c>
      <c r="BF115" s="71">
        <v>1.383542048</v>
      </c>
      <c r="BG115" s="53">
        <v>0.0007851560000000001</v>
      </c>
      <c r="BH115" s="45">
        <v>0</v>
      </c>
      <c r="BI115" s="45">
        <v>0</v>
      </c>
      <c r="BJ115" s="54">
        <v>0.172582094</v>
      </c>
      <c r="BK115" s="61">
        <v>30.816889581999998</v>
      </c>
      <c r="BL115" s="27"/>
      <c r="BM115" s="104"/>
    </row>
    <row r="116" spans="1:65" ht="12.75">
      <c r="A116" s="11"/>
      <c r="B116" s="24" t="s">
        <v>163</v>
      </c>
      <c r="C116" s="71">
        <v>0</v>
      </c>
      <c r="D116" s="53">
        <v>6.7929009670000005</v>
      </c>
      <c r="E116" s="45">
        <v>0</v>
      </c>
      <c r="F116" s="45">
        <v>0</v>
      </c>
      <c r="G116" s="54">
        <v>0</v>
      </c>
      <c r="H116" s="71">
        <v>1.138503012</v>
      </c>
      <c r="I116" s="45">
        <v>0.720892348</v>
      </c>
      <c r="J116" s="45">
        <v>0</v>
      </c>
      <c r="K116" s="45">
        <v>0</v>
      </c>
      <c r="L116" s="54">
        <v>0.534341384</v>
      </c>
      <c r="M116" s="71">
        <v>0</v>
      </c>
      <c r="N116" s="53">
        <v>0</v>
      </c>
      <c r="O116" s="45">
        <v>0</v>
      </c>
      <c r="P116" s="45">
        <v>0</v>
      </c>
      <c r="Q116" s="54">
        <v>0</v>
      </c>
      <c r="R116" s="71">
        <v>0.136837139</v>
      </c>
      <c r="S116" s="45">
        <v>0</v>
      </c>
      <c r="T116" s="45">
        <v>0</v>
      </c>
      <c r="U116" s="45">
        <v>0</v>
      </c>
      <c r="V116" s="54">
        <v>0.23977941800000002</v>
      </c>
      <c r="W116" s="71">
        <v>0</v>
      </c>
      <c r="X116" s="45">
        <v>0</v>
      </c>
      <c r="Y116" s="45">
        <v>0</v>
      </c>
      <c r="Z116" s="45">
        <v>0</v>
      </c>
      <c r="AA116" s="54">
        <v>0</v>
      </c>
      <c r="AB116" s="71">
        <v>0</v>
      </c>
      <c r="AC116" s="45">
        <v>0</v>
      </c>
      <c r="AD116" s="45">
        <v>0</v>
      </c>
      <c r="AE116" s="45">
        <v>0</v>
      </c>
      <c r="AF116" s="54">
        <v>0</v>
      </c>
      <c r="AG116" s="71">
        <v>0</v>
      </c>
      <c r="AH116" s="45">
        <v>0</v>
      </c>
      <c r="AI116" s="45">
        <v>0</v>
      </c>
      <c r="AJ116" s="45">
        <v>0</v>
      </c>
      <c r="AK116" s="54">
        <v>0</v>
      </c>
      <c r="AL116" s="71">
        <v>0</v>
      </c>
      <c r="AM116" s="45">
        <v>0</v>
      </c>
      <c r="AN116" s="45">
        <v>0</v>
      </c>
      <c r="AO116" s="45">
        <v>0</v>
      </c>
      <c r="AP116" s="54">
        <v>0</v>
      </c>
      <c r="AQ116" s="71">
        <v>0</v>
      </c>
      <c r="AR116" s="53">
        <v>0</v>
      </c>
      <c r="AS116" s="45">
        <v>0</v>
      </c>
      <c r="AT116" s="45">
        <v>0</v>
      </c>
      <c r="AU116" s="54">
        <v>0</v>
      </c>
      <c r="AV116" s="71">
        <v>3.823418864</v>
      </c>
      <c r="AW116" s="45">
        <v>1.1001597570000001</v>
      </c>
      <c r="AX116" s="45">
        <v>0</v>
      </c>
      <c r="AY116" s="45">
        <v>0</v>
      </c>
      <c r="AZ116" s="54">
        <v>11.404477890999999</v>
      </c>
      <c r="BA116" s="71">
        <v>0</v>
      </c>
      <c r="BB116" s="53">
        <v>0</v>
      </c>
      <c r="BC116" s="45">
        <v>0</v>
      </c>
      <c r="BD116" s="45">
        <v>0</v>
      </c>
      <c r="BE116" s="54">
        <v>0</v>
      </c>
      <c r="BF116" s="71">
        <v>0.409556444</v>
      </c>
      <c r="BG116" s="53">
        <v>0</v>
      </c>
      <c r="BH116" s="45">
        <v>0</v>
      </c>
      <c r="BI116" s="45">
        <v>0</v>
      </c>
      <c r="BJ116" s="54">
        <v>0.075066479</v>
      </c>
      <c r="BK116" s="61">
        <v>26.375933702999998</v>
      </c>
      <c r="BL116" s="27"/>
      <c r="BM116" s="104"/>
    </row>
    <row r="117" spans="1:65" ht="12.75">
      <c r="A117" s="36"/>
      <c r="B117" s="38" t="s">
        <v>74</v>
      </c>
      <c r="C117" s="79">
        <f aca="true" t="shared" si="18" ref="C117:AH117">SUM(C111:C116)</f>
        <v>0</v>
      </c>
      <c r="D117" s="79">
        <f t="shared" si="18"/>
        <v>97.55591415</v>
      </c>
      <c r="E117" s="79">
        <f t="shared" si="18"/>
        <v>0</v>
      </c>
      <c r="F117" s="79">
        <f t="shared" si="18"/>
        <v>0</v>
      </c>
      <c r="G117" s="79">
        <f t="shared" si="18"/>
        <v>0</v>
      </c>
      <c r="H117" s="79">
        <f t="shared" si="18"/>
        <v>29.790237166</v>
      </c>
      <c r="I117" s="79">
        <f t="shared" si="18"/>
        <v>16.214750825</v>
      </c>
      <c r="J117" s="79">
        <f t="shared" si="18"/>
        <v>0</v>
      </c>
      <c r="K117" s="79">
        <f t="shared" si="18"/>
        <v>0</v>
      </c>
      <c r="L117" s="79">
        <f t="shared" si="18"/>
        <v>45.80805451</v>
      </c>
      <c r="M117" s="79">
        <f t="shared" si="18"/>
        <v>0</v>
      </c>
      <c r="N117" s="79">
        <f t="shared" si="18"/>
        <v>0</v>
      </c>
      <c r="O117" s="79">
        <f t="shared" si="18"/>
        <v>0</v>
      </c>
      <c r="P117" s="79">
        <f t="shared" si="18"/>
        <v>0</v>
      </c>
      <c r="Q117" s="79">
        <f t="shared" si="18"/>
        <v>0</v>
      </c>
      <c r="R117" s="79">
        <f t="shared" si="18"/>
        <v>6.692362928999999</v>
      </c>
      <c r="S117" s="79">
        <f t="shared" si="18"/>
        <v>0</v>
      </c>
      <c r="T117" s="79">
        <f t="shared" si="18"/>
        <v>0</v>
      </c>
      <c r="U117" s="79">
        <f t="shared" si="18"/>
        <v>0</v>
      </c>
      <c r="V117" s="79">
        <f t="shared" si="18"/>
        <v>1.168312808</v>
      </c>
      <c r="W117" s="79">
        <f t="shared" si="18"/>
        <v>0</v>
      </c>
      <c r="X117" s="79">
        <f t="shared" si="18"/>
        <v>0</v>
      </c>
      <c r="Y117" s="79">
        <f t="shared" si="18"/>
        <v>0</v>
      </c>
      <c r="Z117" s="79">
        <f t="shared" si="18"/>
        <v>0</v>
      </c>
      <c r="AA117" s="79">
        <f t="shared" si="18"/>
        <v>0</v>
      </c>
      <c r="AB117" s="79">
        <f t="shared" si="18"/>
        <v>0.074402466</v>
      </c>
      <c r="AC117" s="79">
        <f t="shared" si="18"/>
        <v>0</v>
      </c>
      <c r="AD117" s="79">
        <f t="shared" si="18"/>
        <v>0</v>
      </c>
      <c r="AE117" s="79">
        <f t="shared" si="18"/>
        <v>0</v>
      </c>
      <c r="AF117" s="79">
        <f t="shared" si="18"/>
        <v>0</v>
      </c>
      <c r="AG117" s="79">
        <f t="shared" si="18"/>
        <v>0</v>
      </c>
      <c r="AH117" s="79">
        <f t="shared" si="18"/>
        <v>0</v>
      </c>
      <c r="AI117" s="79">
        <f aca="true" t="shared" si="19" ref="AI117:BK117">SUM(AI111:AI116)</f>
        <v>0</v>
      </c>
      <c r="AJ117" s="79">
        <f t="shared" si="19"/>
        <v>0</v>
      </c>
      <c r="AK117" s="79">
        <f t="shared" si="19"/>
        <v>0</v>
      </c>
      <c r="AL117" s="79">
        <f t="shared" si="19"/>
        <v>0.040452516</v>
      </c>
      <c r="AM117" s="79">
        <f t="shared" si="19"/>
        <v>0</v>
      </c>
      <c r="AN117" s="79">
        <f t="shared" si="19"/>
        <v>0</v>
      </c>
      <c r="AO117" s="79">
        <f t="shared" si="19"/>
        <v>0</v>
      </c>
      <c r="AP117" s="79">
        <f t="shared" si="19"/>
        <v>0</v>
      </c>
      <c r="AQ117" s="79">
        <f t="shared" si="19"/>
        <v>0</v>
      </c>
      <c r="AR117" s="79">
        <f t="shared" si="19"/>
        <v>12.211572578</v>
      </c>
      <c r="AS117" s="79">
        <f t="shared" si="19"/>
        <v>0</v>
      </c>
      <c r="AT117" s="79">
        <f t="shared" si="19"/>
        <v>0</v>
      </c>
      <c r="AU117" s="79">
        <f t="shared" si="19"/>
        <v>0</v>
      </c>
      <c r="AV117" s="79">
        <f t="shared" si="19"/>
        <v>91.313201138</v>
      </c>
      <c r="AW117" s="79">
        <f t="shared" si="19"/>
        <v>55.22370656681502</v>
      </c>
      <c r="AX117" s="79">
        <f t="shared" si="19"/>
        <v>0</v>
      </c>
      <c r="AY117" s="79">
        <f t="shared" si="19"/>
        <v>0</v>
      </c>
      <c r="AZ117" s="79">
        <f t="shared" si="19"/>
        <v>158.291096851</v>
      </c>
      <c r="BA117" s="79">
        <f t="shared" si="19"/>
        <v>0</v>
      </c>
      <c r="BB117" s="79">
        <f t="shared" si="19"/>
        <v>0</v>
      </c>
      <c r="BC117" s="79">
        <f t="shared" si="19"/>
        <v>0</v>
      </c>
      <c r="BD117" s="79">
        <f t="shared" si="19"/>
        <v>0</v>
      </c>
      <c r="BE117" s="79">
        <f t="shared" si="19"/>
        <v>0</v>
      </c>
      <c r="BF117" s="79">
        <f t="shared" si="19"/>
        <v>16.835106323</v>
      </c>
      <c r="BG117" s="79">
        <f t="shared" si="19"/>
        <v>2.4804396220000005</v>
      </c>
      <c r="BH117" s="79">
        <f t="shared" si="19"/>
        <v>0</v>
      </c>
      <c r="BI117" s="79">
        <f t="shared" si="19"/>
        <v>0</v>
      </c>
      <c r="BJ117" s="79">
        <f t="shared" si="19"/>
        <v>4.732107018</v>
      </c>
      <c r="BK117" s="94">
        <f t="shared" si="19"/>
        <v>538.431717466815</v>
      </c>
      <c r="BL117" s="27"/>
      <c r="BM117" s="104"/>
    </row>
    <row r="118" spans="1:65" ht="4.5" customHeight="1">
      <c r="A118" s="11"/>
      <c r="B118" s="21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4"/>
      <c r="BM118" s="104"/>
    </row>
    <row r="119" spans="1:65" ht="12.75">
      <c r="A119" s="36"/>
      <c r="B119" s="81" t="s">
        <v>88</v>
      </c>
      <c r="C119" s="82">
        <f aca="true" t="shared" si="20" ref="C119:AH119">+C117++C98+C93+C66+C107</f>
        <v>0</v>
      </c>
      <c r="D119" s="82">
        <f t="shared" si="20"/>
        <v>3230.3054257000003</v>
      </c>
      <c r="E119" s="82">
        <f t="shared" si="20"/>
        <v>0</v>
      </c>
      <c r="F119" s="82">
        <f t="shared" si="20"/>
        <v>0</v>
      </c>
      <c r="G119" s="82">
        <f t="shared" si="20"/>
        <v>0</v>
      </c>
      <c r="H119" s="82">
        <f t="shared" si="20"/>
        <v>2203.828198666</v>
      </c>
      <c r="I119" s="82">
        <f t="shared" si="20"/>
        <v>12759.357139097001</v>
      </c>
      <c r="J119" s="82">
        <f t="shared" si="20"/>
        <v>1651.68798031</v>
      </c>
      <c r="K119" s="82">
        <f t="shared" si="20"/>
        <v>3.692278825</v>
      </c>
      <c r="L119" s="82">
        <f t="shared" si="20"/>
        <v>5716.869018381001</v>
      </c>
      <c r="M119" s="82">
        <f t="shared" si="20"/>
        <v>0</v>
      </c>
      <c r="N119" s="82">
        <f t="shared" si="20"/>
        <v>0</v>
      </c>
      <c r="O119" s="82">
        <f t="shared" si="20"/>
        <v>0</v>
      </c>
      <c r="P119" s="82">
        <f t="shared" si="20"/>
        <v>0</v>
      </c>
      <c r="Q119" s="82">
        <f t="shared" si="20"/>
        <v>0</v>
      </c>
      <c r="R119" s="82">
        <f t="shared" si="20"/>
        <v>780.4939316880001</v>
      </c>
      <c r="S119" s="82">
        <f t="shared" si="20"/>
        <v>284.42731744599996</v>
      </c>
      <c r="T119" s="82">
        <f t="shared" si="20"/>
        <v>57.543190656</v>
      </c>
      <c r="U119" s="82">
        <f t="shared" si="20"/>
        <v>0</v>
      </c>
      <c r="V119" s="82">
        <f t="shared" si="20"/>
        <v>331.198305455</v>
      </c>
      <c r="W119" s="82">
        <f t="shared" si="20"/>
        <v>0</v>
      </c>
      <c r="X119" s="82">
        <f t="shared" si="20"/>
        <v>0</v>
      </c>
      <c r="Y119" s="82">
        <f t="shared" si="20"/>
        <v>0</v>
      </c>
      <c r="Z119" s="82">
        <f t="shared" si="20"/>
        <v>0</v>
      </c>
      <c r="AA119" s="82">
        <f t="shared" si="20"/>
        <v>0</v>
      </c>
      <c r="AB119" s="82">
        <f t="shared" si="20"/>
        <v>9.341278925</v>
      </c>
      <c r="AC119" s="82">
        <f t="shared" si="20"/>
        <v>0.002081053</v>
      </c>
      <c r="AD119" s="82">
        <f t="shared" si="20"/>
        <v>0</v>
      </c>
      <c r="AE119" s="82">
        <f t="shared" si="20"/>
        <v>0</v>
      </c>
      <c r="AF119" s="82">
        <f t="shared" si="20"/>
        <v>1.28081141</v>
      </c>
      <c r="AG119" s="82">
        <f t="shared" si="20"/>
        <v>0</v>
      </c>
      <c r="AH119" s="82">
        <f t="shared" si="20"/>
        <v>0</v>
      </c>
      <c r="AI119" s="82">
        <f aca="true" t="shared" si="21" ref="AI119:BK119">+AI117++AI98+AI93+AI66+AI107</f>
        <v>0</v>
      </c>
      <c r="AJ119" s="82">
        <f t="shared" si="21"/>
        <v>0</v>
      </c>
      <c r="AK119" s="82">
        <f t="shared" si="21"/>
        <v>0</v>
      </c>
      <c r="AL119" s="82">
        <f t="shared" si="21"/>
        <v>5.016265981</v>
      </c>
      <c r="AM119" s="82">
        <f t="shared" si="21"/>
        <v>0</v>
      </c>
      <c r="AN119" s="82">
        <f t="shared" si="21"/>
        <v>0</v>
      </c>
      <c r="AO119" s="82">
        <f t="shared" si="21"/>
        <v>0</v>
      </c>
      <c r="AP119" s="82">
        <f t="shared" si="21"/>
        <v>0.074222237</v>
      </c>
      <c r="AQ119" s="82">
        <f t="shared" si="21"/>
        <v>0</v>
      </c>
      <c r="AR119" s="82">
        <f t="shared" si="21"/>
        <v>264.926093275</v>
      </c>
      <c r="AS119" s="82">
        <f t="shared" si="21"/>
        <v>0</v>
      </c>
      <c r="AT119" s="82">
        <f t="shared" si="21"/>
        <v>0</v>
      </c>
      <c r="AU119" s="82">
        <f t="shared" si="21"/>
        <v>0</v>
      </c>
      <c r="AV119" s="82">
        <f t="shared" si="21"/>
        <v>16904.38101740399</v>
      </c>
      <c r="AW119" s="82">
        <f t="shared" si="21"/>
        <v>8649.216909134815</v>
      </c>
      <c r="AX119" s="82">
        <f t="shared" si="21"/>
        <v>349.654483181</v>
      </c>
      <c r="AY119" s="82">
        <f t="shared" si="21"/>
        <v>0</v>
      </c>
      <c r="AZ119" s="82">
        <f t="shared" si="21"/>
        <v>16406.32597134929</v>
      </c>
      <c r="BA119" s="82">
        <f t="shared" si="21"/>
        <v>0</v>
      </c>
      <c r="BB119" s="82">
        <f t="shared" si="21"/>
        <v>0</v>
      </c>
      <c r="BC119" s="82">
        <f t="shared" si="21"/>
        <v>0</v>
      </c>
      <c r="BD119" s="82">
        <f t="shared" si="21"/>
        <v>0</v>
      </c>
      <c r="BE119" s="82">
        <f t="shared" si="21"/>
        <v>0</v>
      </c>
      <c r="BF119" s="82">
        <f t="shared" si="21"/>
        <v>4974.81381434601</v>
      </c>
      <c r="BG119" s="82">
        <f t="shared" si="21"/>
        <v>584.8086568829999</v>
      </c>
      <c r="BH119" s="82">
        <f t="shared" si="21"/>
        <v>97.503446791</v>
      </c>
      <c r="BI119" s="82">
        <f t="shared" si="21"/>
        <v>0</v>
      </c>
      <c r="BJ119" s="82">
        <f t="shared" si="21"/>
        <v>2032.1413711510268</v>
      </c>
      <c r="BK119" s="82">
        <f t="shared" si="21"/>
        <v>77298.88920934513</v>
      </c>
      <c r="BL119" s="27"/>
      <c r="BM119" s="104"/>
    </row>
    <row r="120" spans="1:63" ht="4.5" customHeight="1">
      <c r="A120" s="11"/>
      <c r="B120" s="22"/>
      <c r="C120" s="117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8"/>
    </row>
    <row r="121" spans="1:63" ht="14.25" customHeight="1">
      <c r="A121" s="11" t="s">
        <v>5</v>
      </c>
      <c r="B121" s="23" t="s">
        <v>24</v>
      </c>
      <c r="C121" s="117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8"/>
    </row>
    <row r="122" spans="1:64" ht="14.25" customHeight="1">
      <c r="A122" s="32"/>
      <c r="B122" s="28"/>
      <c r="C122" s="71">
        <v>0</v>
      </c>
      <c r="D122" s="53">
        <v>0</v>
      </c>
      <c r="E122" s="45">
        <v>0</v>
      </c>
      <c r="F122" s="45">
        <v>0</v>
      </c>
      <c r="G122" s="54">
        <v>0</v>
      </c>
      <c r="H122" s="71">
        <v>0</v>
      </c>
      <c r="I122" s="45">
        <v>0</v>
      </c>
      <c r="J122" s="45">
        <v>0</v>
      </c>
      <c r="K122" s="45">
        <v>0</v>
      </c>
      <c r="L122" s="54">
        <v>0</v>
      </c>
      <c r="M122" s="71">
        <v>0</v>
      </c>
      <c r="N122" s="53">
        <v>0</v>
      </c>
      <c r="O122" s="45">
        <v>0</v>
      </c>
      <c r="P122" s="45">
        <v>0</v>
      </c>
      <c r="Q122" s="54">
        <v>0</v>
      </c>
      <c r="R122" s="71">
        <v>0</v>
      </c>
      <c r="S122" s="45">
        <v>0</v>
      </c>
      <c r="T122" s="45">
        <v>0</v>
      </c>
      <c r="U122" s="45">
        <v>0</v>
      </c>
      <c r="V122" s="54">
        <v>0</v>
      </c>
      <c r="W122" s="71">
        <v>0</v>
      </c>
      <c r="X122" s="45">
        <v>0</v>
      </c>
      <c r="Y122" s="45">
        <v>0</v>
      </c>
      <c r="Z122" s="45">
        <v>0</v>
      </c>
      <c r="AA122" s="54">
        <v>0</v>
      </c>
      <c r="AB122" s="71">
        <v>0</v>
      </c>
      <c r="AC122" s="45">
        <v>0</v>
      </c>
      <c r="AD122" s="45">
        <v>0</v>
      </c>
      <c r="AE122" s="45">
        <v>0</v>
      </c>
      <c r="AF122" s="54">
        <v>0</v>
      </c>
      <c r="AG122" s="71">
        <v>0</v>
      </c>
      <c r="AH122" s="45">
        <v>0</v>
      </c>
      <c r="AI122" s="45">
        <v>0</v>
      </c>
      <c r="AJ122" s="45">
        <v>0</v>
      </c>
      <c r="AK122" s="54">
        <v>0</v>
      </c>
      <c r="AL122" s="71">
        <v>0</v>
      </c>
      <c r="AM122" s="45">
        <v>0</v>
      </c>
      <c r="AN122" s="45">
        <v>0</v>
      </c>
      <c r="AO122" s="45">
        <v>0</v>
      </c>
      <c r="AP122" s="54">
        <v>0</v>
      </c>
      <c r="AQ122" s="71">
        <v>0</v>
      </c>
      <c r="AR122" s="53">
        <v>0</v>
      </c>
      <c r="AS122" s="45">
        <v>0</v>
      </c>
      <c r="AT122" s="45">
        <v>0</v>
      </c>
      <c r="AU122" s="54">
        <v>0</v>
      </c>
      <c r="AV122" s="71">
        <v>0</v>
      </c>
      <c r="AW122" s="45">
        <v>0</v>
      </c>
      <c r="AX122" s="45">
        <v>0</v>
      </c>
      <c r="AY122" s="45">
        <v>0</v>
      </c>
      <c r="AZ122" s="54">
        <v>0</v>
      </c>
      <c r="BA122" s="43">
        <v>0</v>
      </c>
      <c r="BB122" s="44">
        <v>0</v>
      </c>
      <c r="BC122" s="43">
        <v>0</v>
      </c>
      <c r="BD122" s="43">
        <v>0</v>
      </c>
      <c r="BE122" s="48">
        <v>0</v>
      </c>
      <c r="BF122" s="43">
        <v>0</v>
      </c>
      <c r="BG122" s="44">
        <v>0</v>
      </c>
      <c r="BH122" s="43">
        <v>0</v>
      </c>
      <c r="BI122" s="43">
        <v>0</v>
      </c>
      <c r="BJ122" s="48">
        <v>0</v>
      </c>
      <c r="BK122" s="95">
        <f>SUM(C122:BJ122)</f>
        <v>0</v>
      </c>
      <c r="BL122" s="104"/>
    </row>
    <row r="123" spans="1:63" ht="13.5" thickBot="1">
      <c r="A123" s="40"/>
      <c r="B123" s="83" t="s">
        <v>74</v>
      </c>
      <c r="C123" s="50">
        <f>SUM(C122)</f>
        <v>0</v>
      </c>
      <c r="D123" s="70">
        <f aca="true" t="shared" si="22" ref="D123:BK123">SUM(D122)</f>
        <v>0</v>
      </c>
      <c r="E123" s="70">
        <f t="shared" si="22"/>
        <v>0</v>
      </c>
      <c r="F123" s="70">
        <f t="shared" si="22"/>
        <v>0</v>
      </c>
      <c r="G123" s="69">
        <f t="shared" si="22"/>
        <v>0</v>
      </c>
      <c r="H123" s="50">
        <f t="shared" si="22"/>
        <v>0</v>
      </c>
      <c r="I123" s="70">
        <f t="shared" si="22"/>
        <v>0</v>
      </c>
      <c r="J123" s="70">
        <f t="shared" si="22"/>
        <v>0</v>
      </c>
      <c r="K123" s="70">
        <f t="shared" si="22"/>
        <v>0</v>
      </c>
      <c r="L123" s="69">
        <f t="shared" si="22"/>
        <v>0</v>
      </c>
      <c r="M123" s="50">
        <f t="shared" si="22"/>
        <v>0</v>
      </c>
      <c r="N123" s="70">
        <f t="shared" si="22"/>
        <v>0</v>
      </c>
      <c r="O123" s="70">
        <f t="shared" si="22"/>
        <v>0</v>
      </c>
      <c r="P123" s="70">
        <f t="shared" si="22"/>
        <v>0</v>
      </c>
      <c r="Q123" s="69">
        <f t="shared" si="22"/>
        <v>0</v>
      </c>
      <c r="R123" s="50">
        <f t="shared" si="22"/>
        <v>0</v>
      </c>
      <c r="S123" s="70">
        <f t="shared" si="22"/>
        <v>0</v>
      </c>
      <c r="T123" s="70">
        <f t="shared" si="22"/>
        <v>0</v>
      </c>
      <c r="U123" s="70">
        <f t="shared" si="22"/>
        <v>0</v>
      </c>
      <c r="V123" s="69">
        <f t="shared" si="22"/>
        <v>0</v>
      </c>
      <c r="W123" s="50">
        <f t="shared" si="22"/>
        <v>0</v>
      </c>
      <c r="X123" s="70">
        <f t="shared" si="22"/>
        <v>0</v>
      </c>
      <c r="Y123" s="70">
        <f t="shared" si="22"/>
        <v>0</v>
      </c>
      <c r="Z123" s="70">
        <f t="shared" si="22"/>
        <v>0</v>
      </c>
      <c r="AA123" s="69">
        <f t="shared" si="22"/>
        <v>0</v>
      </c>
      <c r="AB123" s="50">
        <f t="shared" si="22"/>
        <v>0</v>
      </c>
      <c r="AC123" s="70">
        <f t="shared" si="22"/>
        <v>0</v>
      </c>
      <c r="AD123" s="70">
        <f t="shared" si="22"/>
        <v>0</v>
      </c>
      <c r="AE123" s="70">
        <f t="shared" si="22"/>
        <v>0</v>
      </c>
      <c r="AF123" s="69">
        <f t="shared" si="22"/>
        <v>0</v>
      </c>
      <c r="AG123" s="50">
        <f t="shared" si="22"/>
        <v>0</v>
      </c>
      <c r="AH123" s="70">
        <f t="shared" si="22"/>
        <v>0</v>
      </c>
      <c r="AI123" s="70">
        <f t="shared" si="22"/>
        <v>0</v>
      </c>
      <c r="AJ123" s="70">
        <f t="shared" si="22"/>
        <v>0</v>
      </c>
      <c r="AK123" s="69">
        <f t="shared" si="22"/>
        <v>0</v>
      </c>
      <c r="AL123" s="50">
        <f t="shared" si="22"/>
        <v>0</v>
      </c>
      <c r="AM123" s="70">
        <f t="shared" si="22"/>
        <v>0</v>
      </c>
      <c r="AN123" s="70">
        <f t="shared" si="22"/>
        <v>0</v>
      </c>
      <c r="AO123" s="70">
        <f t="shared" si="22"/>
        <v>0</v>
      </c>
      <c r="AP123" s="69">
        <f t="shared" si="22"/>
        <v>0</v>
      </c>
      <c r="AQ123" s="50">
        <f t="shared" si="22"/>
        <v>0</v>
      </c>
      <c r="AR123" s="70">
        <f t="shared" si="22"/>
        <v>0</v>
      </c>
      <c r="AS123" s="70">
        <f t="shared" si="22"/>
        <v>0</v>
      </c>
      <c r="AT123" s="70">
        <f t="shared" si="22"/>
        <v>0</v>
      </c>
      <c r="AU123" s="69">
        <f t="shared" si="22"/>
        <v>0</v>
      </c>
      <c r="AV123" s="50">
        <f t="shared" si="22"/>
        <v>0</v>
      </c>
      <c r="AW123" s="70">
        <f t="shared" si="22"/>
        <v>0</v>
      </c>
      <c r="AX123" s="70">
        <f t="shared" si="22"/>
        <v>0</v>
      </c>
      <c r="AY123" s="70">
        <f t="shared" si="22"/>
        <v>0</v>
      </c>
      <c r="AZ123" s="69">
        <f t="shared" si="22"/>
        <v>0</v>
      </c>
      <c r="BA123" s="51">
        <f t="shared" si="22"/>
        <v>0</v>
      </c>
      <c r="BB123" s="70">
        <f t="shared" si="22"/>
        <v>0</v>
      </c>
      <c r="BC123" s="70">
        <f t="shared" si="22"/>
        <v>0</v>
      </c>
      <c r="BD123" s="70">
        <f t="shared" si="22"/>
        <v>0</v>
      </c>
      <c r="BE123" s="84">
        <f t="shared" si="22"/>
        <v>0</v>
      </c>
      <c r="BF123" s="50">
        <f t="shared" si="22"/>
        <v>0</v>
      </c>
      <c r="BG123" s="70">
        <f t="shared" si="22"/>
        <v>0</v>
      </c>
      <c r="BH123" s="70">
        <f t="shared" si="22"/>
        <v>0</v>
      </c>
      <c r="BI123" s="70">
        <f t="shared" si="22"/>
        <v>0</v>
      </c>
      <c r="BJ123" s="69">
        <f t="shared" si="22"/>
        <v>0</v>
      </c>
      <c r="BK123" s="96">
        <f t="shared" si="22"/>
        <v>0</v>
      </c>
    </row>
    <row r="124" spans="1:63" ht="6" customHeight="1">
      <c r="A124" s="4"/>
      <c r="B124" s="16"/>
      <c r="C124" s="27"/>
      <c r="D124" s="34"/>
      <c r="E124" s="27"/>
      <c r="F124" s="27"/>
      <c r="G124" s="27"/>
      <c r="H124" s="27"/>
      <c r="I124" s="27"/>
      <c r="J124" s="27"/>
      <c r="K124" s="27"/>
      <c r="L124" s="27"/>
      <c r="M124" s="27"/>
      <c r="N124" s="34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34"/>
      <c r="AS124" s="27"/>
      <c r="AT124" s="27"/>
      <c r="AU124" s="27"/>
      <c r="AV124" s="27"/>
      <c r="AW124" s="27"/>
      <c r="AX124" s="27"/>
      <c r="AY124" s="27"/>
      <c r="AZ124" s="27"/>
      <c r="BA124" s="27"/>
      <c r="BB124" s="34"/>
      <c r="BC124" s="27"/>
      <c r="BD124" s="27"/>
      <c r="BE124" s="27"/>
      <c r="BF124" s="27"/>
      <c r="BG124" s="34"/>
      <c r="BH124" s="27"/>
      <c r="BI124" s="27"/>
      <c r="BJ124" s="27"/>
      <c r="BK124" s="30"/>
    </row>
    <row r="125" spans="1:63" ht="12.75">
      <c r="A125" s="4"/>
      <c r="B125" s="4" t="s">
        <v>104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41" t="s">
        <v>89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30"/>
    </row>
    <row r="126" spans="1:63" ht="12.75">
      <c r="A126" s="4"/>
      <c r="B126" s="4" t="s">
        <v>105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42" t="s">
        <v>90</v>
      </c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30"/>
    </row>
    <row r="127" spans="3:63" ht="12.75">
      <c r="C127" s="27"/>
      <c r="D127" s="27"/>
      <c r="E127" s="27"/>
      <c r="F127" s="27"/>
      <c r="G127" s="27"/>
      <c r="H127" s="27"/>
      <c r="I127" s="27"/>
      <c r="J127" s="27"/>
      <c r="K127" s="27"/>
      <c r="L127" s="42" t="s">
        <v>91</v>
      </c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30"/>
    </row>
    <row r="128" spans="2:63" ht="12.75">
      <c r="B128" s="4" t="s">
        <v>96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42" t="s">
        <v>92</v>
      </c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30"/>
    </row>
    <row r="129" spans="2:63" ht="12.75">
      <c r="B129" s="4" t="s">
        <v>97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42" t="s">
        <v>93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30"/>
    </row>
    <row r="130" spans="2:63" ht="12.75">
      <c r="B130" s="4"/>
      <c r="C130" s="27"/>
      <c r="D130" s="27"/>
      <c r="E130" s="27"/>
      <c r="F130" s="27"/>
      <c r="G130" s="27"/>
      <c r="H130" s="27"/>
      <c r="I130" s="27"/>
      <c r="J130" s="27"/>
      <c r="K130" s="27"/>
      <c r="L130" s="42" t="s">
        <v>94</v>
      </c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30"/>
    </row>
    <row r="138" spans="3:63" ht="12.75"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52:BK52"/>
    <mergeCell ref="C55:BK55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69:BK69"/>
    <mergeCell ref="M3:V3"/>
    <mergeCell ref="C12:BK12"/>
    <mergeCell ref="C16:BK16"/>
    <mergeCell ref="C49:BK49"/>
    <mergeCell ref="C110:BK110"/>
    <mergeCell ref="C70:BK70"/>
    <mergeCell ref="C67:BK67"/>
    <mergeCell ref="C73:BK73"/>
    <mergeCell ref="C94:BK94"/>
    <mergeCell ref="C95:BK95"/>
    <mergeCell ref="C99:BK99"/>
    <mergeCell ref="C118:BK118"/>
    <mergeCell ref="A1:A5"/>
    <mergeCell ref="C96:BK96"/>
    <mergeCell ref="C120:BK120"/>
    <mergeCell ref="C121:BK121"/>
    <mergeCell ref="C100:BK100"/>
    <mergeCell ref="C101:BK101"/>
    <mergeCell ref="C104:BK104"/>
    <mergeCell ref="C108:BK108"/>
    <mergeCell ref="C109:BK109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0" t="s">
        <v>180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171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109" t="s">
        <v>66</v>
      </c>
      <c r="C4" s="15" t="s">
        <v>32</v>
      </c>
      <c r="D4" s="15" t="s">
        <v>78</v>
      </c>
      <c r="E4" s="15" t="s">
        <v>79</v>
      </c>
      <c r="F4" s="15" t="s">
        <v>7</v>
      </c>
      <c r="G4" s="15" t="s">
        <v>8</v>
      </c>
      <c r="H4" s="15" t="s">
        <v>21</v>
      </c>
      <c r="I4" s="15" t="s">
        <v>84</v>
      </c>
      <c r="J4" s="15" t="s">
        <v>85</v>
      </c>
      <c r="K4" s="15" t="s">
        <v>65</v>
      </c>
      <c r="L4" s="15" t="s">
        <v>86</v>
      </c>
    </row>
    <row r="5" spans="2:12" ht="12.75">
      <c r="B5" s="12">
        <v>1</v>
      </c>
      <c r="C5" s="13" t="s">
        <v>33</v>
      </c>
      <c r="D5" s="108">
        <v>0.039909963</v>
      </c>
      <c r="E5" s="102">
        <v>0.713006668</v>
      </c>
      <c r="F5" s="102">
        <v>3.078568973</v>
      </c>
      <c r="G5" s="102">
        <v>0.163540198</v>
      </c>
      <c r="H5" s="102">
        <v>0.006933405</v>
      </c>
      <c r="I5" s="102">
        <v>0</v>
      </c>
      <c r="J5" s="85">
        <v>0</v>
      </c>
      <c r="K5" s="91">
        <f>SUM(D5:J5)</f>
        <v>4.0019592070000005</v>
      </c>
      <c r="L5" s="102">
        <v>0</v>
      </c>
    </row>
    <row r="6" spans="2:12" ht="12.75">
      <c r="B6" s="12">
        <v>2</v>
      </c>
      <c r="C6" s="14" t="s">
        <v>34</v>
      </c>
      <c r="D6" s="102">
        <v>159.823042252</v>
      </c>
      <c r="E6" s="102">
        <v>119.02300590000002</v>
      </c>
      <c r="F6" s="102">
        <v>773.850876528</v>
      </c>
      <c r="G6" s="102">
        <v>98.94733882</v>
      </c>
      <c r="H6" s="102">
        <v>5.501774498</v>
      </c>
      <c r="I6" s="102">
        <v>0</v>
      </c>
      <c r="J6" s="85">
        <v>2.9961201599113987</v>
      </c>
      <c r="K6" s="91">
        <f aca="true" t="shared" si="0" ref="K6:K41">SUM(D6:J6)</f>
        <v>1160.1421581579114</v>
      </c>
      <c r="L6" s="102">
        <v>0</v>
      </c>
    </row>
    <row r="7" spans="2:12" ht="12.75">
      <c r="B7" s="12">
        <v>3</v>
      </c>
      <c r="C7" s="13" t="s">
        <v>35</v>
      </c>
      <c r="D7" s="102">
        <v>0.591911712</v>
      </c>
      <c r="E7" s="102">
        <v>0.06880302299999999</v>
      </c>
      <c r="F7" s="102">
        <v>4.468203698</v>
      </c>
      <c r="G7" s="102">
        <v>0.123633176</v>
      </c>
      <c r="H7" s="102">
        <v>0.024531046</v>
      </c>
      <c r="I7" s="102">
        <v>0</v>
      </c>
      <c r="J7" s="85">
        <v>0</v>
      </c>
      <c r="K7" s="91">
        <f t="shared" si="0"/>
        <v>5.277082655</v>
      </c>
      <c r="L7" s="102">
        <v>0</v>
      </c>
    </row>
    <row r="8" spans="2:12" ht="12.75">
      <c r="B8" s="12">
        <v>4</v>
      </c>
      <c r="C8" s="14" t="s">
        <v>36</v>
      </c>
      <c r="D8" s="102">
        <v>75.209099214</v>
      </c>
      <c r="E8" s="102">
        <v>48.995325878</v>
      </c>
      <c r="F8" s="102">
        <v>236.41975732</v>
      </c>
      <c r="G8" s="102">
        <v>25.288689381</v>
      </c>
      <c r="H8" s="102">
        <v>0.779062521</v>
      </c>
      <c r="I8" s="102">
        <v>0</v>
      </c>
      <c r="J8" s="85">
        <v>0.008896333899659777</v>
      </c>
      <c r="K8" s="91">
        <f t="shared" si="0"/>
        <v>386.70083064789964</v>
      </c>
      <c r="L8" s="102">
        <v>0</v>
      </c>
    </row>
    <row r="9" spans="2:12" ht="12.75">
      <c r="B9" s="12">
        <v>5</v>
      </c>
      <c r="C9" s="14" t="s">
        <v>37</v>
      </c>
      <c r="D9" s="102">
        <v>42.379387623</v>
      </c>
      <c r="E9" s="102">
        <v>39.187050945</v>
      </c>
      <c r="F9" s="102">
        <v>335.563868317</v>
      </c>
      <c r="G9" s="102">
        <v>46.34786478</v>
      </c>
      <c r="H9" s="102">
        <v>1.223297591</v>
      </c>
      <c r="I9" s="102">
        <v>0</v>
      </c>
      <c r="J9" s="85">
        <v>0.03601580336797749</v>
      </c>
      <c r="K9" s="91">
        <f t="shared" si="0"/>
        <v>464.737485059368</v>
      </c>
      <c r="L9" s="102">
        <v>0</v>
      </c>
    </row>
    <row r="10" spans="2:12" ht="12.75">
      <c r="B10" s="12">
        <v>6</v>
      </c>
      <c r="C10" s="14" t="s">
        <v>38</v>
      </c>
      <c r="D10" s="102">
        <v>3.9855978880000005</v>
      </c>
      <c r="E10" s="102">
        <v>36.221888729</v>
      </c>
      <c r="F10" s="102">
        <v>162.26018943999998</v>
      </c>
      <c r="G10" s="102">
        <v>31.232019088999998</v>
      </c>
      <c r="H10" s="102">
        <v>1.330939155</v>
      </c>
      <c r="I10" s="102">
        <v>0</v>
      </c>
      <c r="J10" s="85">
        <v>0.003044102891845561</v>
      </c>
      <c r="K10" s="91">
        <f t="shared" si="0"/>
        <v>235.03367840389183</v>
      </c>
      <c r="L10" s="102">
        <v>0</v>
      </c>
    </row>
    <row r="11" spans="2:12" ht="12.75">
      <c r="B11" s="12">
        <v>7</v>
      </c>
      <c r="C11" s="14" t="s">
        <v>39</v>
      </c>
      <c r="D11" s="102">
        <v>13.192110121999999</v>
      </c>
      <c r="E11" s="102">
        <v>81.696227226</v>
      </c>
      <c r="F11" s="102">
        <v>234.354758512</v>
      </c>
      <c r="G11" s="102">
        <v>37.580291042</v>
      </c>
      <c r="H11" s="102">
        <v>2.3150469670000002</v>
      </c>
      <c r="I11" s="102">
        <v>0</v>
      </c>
      <c r="J11" s="85">
        <v>0.008803188442781478</v>
      </c>
      <c r="K11" s="91">
        <f t="shared" si="0"/>
        <v>369.14723705744274</v>
      </c>
      <c r="L11" s="102">
        <v>0</v>
      </c>
    </row>
    <row r="12" spans="2:12" ht="12.75">
      <c r="B12" s="12">
        <v>8</v>
      </c>
      <c r="C12" s="13" t="s">
        <v>40</v>
      </c>
      <c r="D12" s="102">
        <v>0.025583856</v>
      </c>
      <c r="E12" s="102">
        <v>0.103717323</v>
      </c>
      <c r="F12" s="102">
        <v>11.954422965</v>
      </c>
      <c r="G12" s="102">
        <v>1.037860392</v>
      </c>
      <c r="H12" s="102">
        <v>0.005365891</v>
      </c>
      <c r="I12" s="102">
        <v>0</v>
      </c>
      <c r="J12" s="85">
        <v>0</v>
      </c>
      <c r="K12" s="91">
        <f t="shared" si="0"/>
        <v>13.126950427</v>
      </c>
      <c r="L12" s="102">
        <v>0</v>
      </c>
    </row>
    <row r="13" spans="2:12" ht="12.75">
      <c r="B13" s="12">
        <v>9</v>
      </c>
      <c r="C13" s="13" t="s">
        <v>41</v>
      </c>
      <c r="D13" s="102">
        <v>0.41732493</v>
      </c>
      <c r="E13" s="102">
        <v>0.306122116</v>
      </c>
      <c r="F13" s="102">
        <v>6.959430504</v>
      </c>
      <c r="G13" s="102">
        <v>0.5888148759999999</v>
      </c>
      <c r="H13" s="102">
        <v>0.01758779</v>
      </c>
      <c r="I13" s="102">
        <v>0</v>
      </c>
      <c r="J13" s="85">
        <v>0</v>
      </c>
      <c r="K13" s="91">
        <f t="shared" si="0"/>
        <v>8.289280216000002</v>
      </c>
      <c r="L13" s="102">
        <v>0</v>
      </c>
    </row>
    <row r="14" spans="2:12" ht="12.75">
      <c r="B14" s="12">
        <v>10</v>
      </c>
      <c r="C14" s="14" t="s">
        <v>42</v>
      </c>
      <c r="D14" s="102">
        <v>32.860732108</v>
      </c>
      <c r="E14" s="102">
        <v>195.357132003</v>
      </c>
      <c r="F14" s="102">
        <v>374.381106177</v>
      </c>
      <c r="G14" s="102">
        <v>90.53005554500001</v>
      </c>
      <c r="H14" s="102">
        <v>1.519858631</v>
      </c>
      <c r="I14" s="102">
        <v>0</v>
      </c>
      <c r="J14" s="85">
        <v>0.0038018053583748056</v>
      </c>
      <c r="K14" s="91">
        <f t="shared" si="0"/>
        <v>694.6526862693585</v>
      </c>
      <c r="L14" s="102">
        <v>0</v>
      </c>
    </row>
    <row r="15" spans="2:12" ht="12.75">
      <c r="B15" s="12">
        <v>11</v>
      </c>
      <c r="C15" s="14" t="s">
        <v>43</v>
      </c>
      <c r="D15" s="102">
        <v>335.980901835</v>
      </c>
      <c r="E15" s="102">
        <v>599.8222129449999</v>
      </c>
      <c r="F15" s="102">
        <v>3254.7134566080003</v>
      </c>
      <c r="G15" s="102">
        <v>641.932765921</v>
      </c>
      <c r="H15" s="102">
        <v>20.856383483000002</v>
      </c>
      <c r="I15" s="102">
        <v>0</v>
      </c>
      <c r="J15" s="85">
        <v>2.8377856105833494</v>
      </c>
      <c r="K15" s="91">
        <f t="shared" si="0"/>
        <v>4856.1435064025845</v>
      </c>
      <c r="L15" s="102">
        <v>0</v>
      </c>
    </row>
    <row r="16" spans="2:12" ht="12.75">
      <c r="B16" s="12">
        <v>12</v>
      </c>
      <c r="C16" s="14" t="s">
        <v>44</v>
      </c>
      <c r="D16" s="102">
        <v>393.855807769</v>
      </c>
      <c r="E16" s="102">
        <v>1601.618093792</v>
      </c>
      <c r="F16" s="102">
        <v>935.5916401430001</v>
      </c>
      <c r="G16" s="102">
        <v>113.25938556700001</v>
      </c>
      <c r="H16" s="102">
        <v>9.533011897</v>
      </c>
      <c r="I16" s="102">
        <v>0</v>
      </c>
      <c r="J16" s="85">
        <v>0.3312692719146606</v>
      </c>
      <c r="K16" s="91">
        <f t="shared" si="0"/>
        <v>3054.189208439915</v>
      </c>
      <c r="L16" s="102">
        <v>0</v>
      </c>
    </row>
    <row r="17" spans="2:12" ht="12.75">
      <c r="B17" s="12">
        <v>13</v>
      </c>
      <c r="C17" s="14" t="s">
        <v>45</v>
      </c>
      <c r="D17" s="102">
        <v>1.748920375</v>
      </c>
      <c r="E17" s="102">
        <v>5.3771062039999995</v>
      </c>
      <c r="F17" s="102">
        <v>52.87829944799999</v>
      </c>
      <c r="G17" s="102">
        <v>6.217395638</v>
      </c>
      <c r="H17" s="102">
        <v>0.284291161</v>
      </c>
      <c r="I17" s="102">
        <v>0</v>
      </c>
      <c r="J17" s="85">
        <v>0</v>
      </c>
      <c r="K17" s="91">
        <f t="shared" si="0"/>
        <v>66.50601282599999</v>
      </c>
      <c r="L17" s="102">
        <v>0</v>
      </c>
    </row>
    <row r="18" spans="2:12" ht="12.75">
      <c r="B18" s="12">
        <v>14</v>
      </c>
      <c r="C18" s="14" t="s">
        <v>46</v>
      </c>
      <c r="D18" s="102">
        <v>0.5640915320000001</v>
      </c>
      <c r="E18" s="102">
        <v>1.765420454</v>
      </c>
      <c r="F18" s="102">
        <v>27.786390957000002</v>
      </c>
      <c r="G18" s="102">
        <v>1.052068232</v>
      </c>
      <c r="H18" s="102">
        <v>0.321655015</v>
      </c>
      <c r="I18" s="102">
        <v>0</v>
      </c>
      <c r="J18" s="85">
        <v>2.8283033465070717E-07</v>
      </c>
      <c r="K18" s="91">
        <f t="shared" si="0"/>
        <v>31.489626472830338</v>
      </c>
      <c r="L18" s="102">
        <v>0</v>
      </c>
    </row>
    <row r="19" spans="2:12" ht="12.75">
      <c r="B19" s="12">
        <v>15</v>
      </c>
      <c r="C19" s="14" t="s">
        <v>47</v>
      </c>
      <c r="D19" s="102">
        <v>16.885229343000002</v>
      </c>
      <c r="E19" s="102">
        <v>46.786712235</v>
      </c>
      <c r="F19" s="102">
        <v>388.791848224</v>
      </c>
      <c r="G19" s="102">
        <v>103.80968914099999</v>
      </c>
      <c r="H19" s="102">
        <v>1.7761659920000001</v>
      </c>
      <c r="I19" s="102">
        <v>0</v>
      </c>
      <c r="J19" s="85">
        <v>0.011675613321494058</v>
      </c>
      <c r="K19" s="91">
        <f t="shared" si="0"/>
        <v>558.0613205483214</v>
      </c>
      <c r="L19" s="102">
        <v>0</v>
      </c>
    </row>
    <row r="20" spans="2:12" ht="12.75">
      <c r="B20" s="12">
        <v>16</v>
      </c>
      <c r="C20" s="14" t="s">
        <v>48</v>
      </c>
      <c r="D20" s="102">
        <v>623.766737138</v>
      </c>
      <c r="E20" s="102">
        <v>1730.044553078</v>
      </c>
      <c r="F20" s="102">
        <v>2493.089046864</v>
      </c>
      <c r="G20" s="102">
        <v>308.89658089226725</v>
      </c>
      <c r="H20" s="102">
        <v>30.003743542814643</v>
      </c>
      <c r="I20" s="102">
        <v>0</v>
      </c>
      <c r="J20" s="85">
        <v>1.04376658894957</v>
      </c>
      <c r="K20" s="91">
        <f t="shared" si="0"/>
        <v>5186.844428104032</v>
      </c>
      <c r="L20" s="102">
        <v>0</v>
      </c>
    </row>
    <row r="21" spans="2:12" ht="12.75">
      <c r="B21" s="12">
        <v>17</v>
      </c>
      <c r="C21" s="14" t="s">
        <v>49</v>
      </c>
      <c r="D21" s="102">
        <v>67.547964639</v>
      </c>
      <c r="E21" s="102">
        <v>123.919225246</v>
      </c>
      <c r="F21" s="102">
        <v>608.341703533</v>
      </c>
      <c r="G21" s="102">
        <v>91.623694439</v>
      </c>
      <c r="H21" s="102">
        <v>5.231452475999999</v>
      </c>
      <c r="I21" s="102">
        <v>0</v>
      </c>
      <c r="J21" s="85">
        <v>0.33141549519767494</v>
      </c>
      <c r="K21" s="91">
        <f t="shared" si="0"/>
        <v>896.9954558281977</v>
      </c>
      <c r="L21" s="102">
        <v>0</v>
      </c>
    </row>
    <row r="22" spans="2:12" ht="12.75">
      <c r="B22" s="12">
        <v>18</v>
      </c>
      <c r="C22" s="13" t="s">
        <v>50</v>
      </c>
      <c r="D22" s="102">
        <v>6.970299999999999E-05</v>
      </c>
      <c r="E22" s="102">
        <v>0.006621604</v>
      </c>
      <c r="F22" s="102">
        <v>0.24616053899999998</v>
      </c>
      <c r="G22" s="102">
        <v>0</v>
      </c>
      <c r="H22" s="102">
        <v>0</v>
      </c>
      <c r="I22" s="102">
        <v>0</v>
      </c>
      <c r="J22" s="85">
        <v>0</v>
      </c>
      <c r="K22" s="91">
        <f t="shared" si="0"/>
        <v>0.252851846</v>
      </c>
      <c r="L22" s="102">
        <v>0</v>
      </c>
    </row>
    <row r="23" spans="2:12" ht="12.75">
      <c r="B23" s="12">
        <v>19</v>
      </c>
      <c r="C23" s="14" t="s">
        <v>51</v>
      </c>
      <c r="D23" s="102">
        <v>27.236153550999997</v>
      </c>
      <c r="E23" s="102">
        <v>92.430048855</v>
      </c>
      <c r="F23" s="102">
        <v>668.719139201</v>
      </c>
      <c r="G23" s="102">
        <v>102.37548388200001</v>
      </c>
      <c r="H23" s="102">
        <v>3.4725006659999997</v>
      </c>
      <c r="I23" s="102">
        <v>0</v>
      </c>
      <c r="J23" s="85">
        <v>0.20714210879483141</v>
      </c>
      <c r="K23" s="91">
        <f t="shared" si="0"/>
        <v>894.4404682637949</v>
      </c>
      <c r="L23" s="102">
        <v>0</v>
      </c>
    </row>
    <row r="24" spans="2:12" ht="12.75">
      <c r="B24" s="12">
        <v>20</v>
      </c>
      <c r="C24" s="14" t="s">
        <v>52</v>
      </c>
      <c r="D24" s="102">
        <v>8237.526643084</v>
      </c>
      <c r="E24" s="102">
        <v>11772.144787073</v>
      </c>
      <c r="F24" s="102">
        <v>11619.65918252337</v>
      </c>
      <c r="G24" s="102">
        <v>2534.0037075669998</v>
      </c>
      <c r="H24" s="102">
        <v>310.54085160799997</v>
      </c>
      <c r="I24" s="102">
        <v>0</v>
      </c>
      <c r="J24" s="85">
        <v>70.6769626593887</v>
      </c>
      <c r="K24" s="91">
        <f t="shared" si="0"/>
        <v>34544.55213451476</v>
      </c>
      <c r="L24" s="102">
        <v>0</v>
      </c>
    </row>
    <row r="25" spans="2:12" ht="12.75">
      <c r="B25" s="12">
        <v>21</v>
      </c>
      <c r="C25" s="13" t="s">
        <v>53</v>
      </c>
      <c r="D25" s="102">
        <v>0.280844902</v>
      </c>
      <c r="E25" s="102">
        <v>0.35446646200000004</v>
      </c>
      <c r="F25" s="102">
        <v>4.0286878889999995</v>
      </c>
      <c r="G25" s="102">
        <v>0.27077626800000004</v>
      </c>
      <c r="H25" s="102">
        <v>0.057789661</v>
      </c>
      <c r="I25" s="102">
        <v>0</v>
      </c>
      <c r="J25" s="85">
        <v>0</v>
      </c>
      <c r="K25" s="91">
        <f t="shared" si="0"/>
        <v>4.992565182</v>
      </c>
      <c r="L25" s="102">
        <v>0</v>
      </c>
    </row>
    <row r="26" spans="2:12" ht="12.75">
      <c r="B26" s="12">
        <v>22</v>
      </c>
      <c r="C26" s="14" t="s">
        <v>54</v>
      </c>
      <c r="D26" s="102">
        <v>0.459820653</v>
      </c>
      <c r="E26" s="102">
        <v>5.4384395990000005</v>
      </c>
      <c r="F26" s="102">
        <v>11.521568180000001</v>
      </c>
      <c r="G26" s="102">
        <v>0.45238209900000004</v>
      </c>
      <c r="H26" s="102">
        <v>0.127968949</v>
      </c>
      <c r="I26" s="102">
        <v>0</v>
      </c>
      <c r="J26" s="85">
        <v>0.00644344068401241</v>
      </c>
      <c r="K26" s="91">
        <f t="shared" si="0"/>
        <v>18.006622920684016</v>
      </c>
      <c r="L26" s="102">
        <v>0</v>
      </c>
    </row>
    <row r="27" spans="2:12" ht="12.75">
      <c r="B27" s="12">
        <v>23</v>
      </c>
      <c r="C27" s="13" t="s">
        <v>55</v>
      </c>
      <c r="D27" s="102">
        <v>0.010260822999999999</v>
      </c>
      <c r="E27" s="102">
        <v>0.288582843</v>
      </c>
      <c r="F27" s="102">
        <v>1.890895913</v>
      </c>
      <c r="G27" s="102">
        <v>0.21667361499999999</v>
      </c>
      <c r="H27" s="102">
        <v>5.0787E-05</v>
      </c>
      <c r="I27" s="102">
        <v>0</v>
      </c>
      <c r="J27" s="85">
        <v>0</v>
      </c>
      <c r="K27" s="91">
        <f t="shared" si="0"/>
        <v>2.406463981</v>
      </c>
      <c r="L27" s="102">
        <v>0</v>
      </c>
    </row>
    <row r="28" spans="2:12" ht="12.75">
      <c r="B28" s="12">
        <v>24</v>
      </c>
      <c r="C28" s="13" t="s">
        <v>56</v>
      </c>
      <c r="D28" s="102">
        <v>0.033837835</v>
      </c>
      <c r="E28" s="102">
        <v>0.45660778399999996</v>
      </c>
      <c r="F28" s="102">
        <v>5.578005956</v>
      </c>
      <c r="G28" s="102">
        <v>0.138300806</v>
      </c>
      <c r="H28" s="102">
        <v>0.035107885</v>
      </c>
      <c r="I28" s="102">
        <v>0</v>
      </c>
      <c r="J28" s="85">
        <v>0.02614172500143021</v>
      </c>
      <c r="K28" s="91">
        <f t="shared" si="0"/>
        <v>6.268001991001431</v>
      </c>
      <c r="L28" s="102">
        <v>0</v>
      </c>
    </row>
    <row r="29" spans="2:12" ht="12.75">
      <c r="B29" s="12">
        <v>25</v>
      </c>
      <c r="C29" s="14" t="s">
        <v>99</v>
      </c>
      <c r="D29" s="102">
        <v>1291.9242561229999</v>
      </c>
      <c r="E29" s="102">
        <v>2175.8042830681156</v>
      </c>
      <c r="F29" s="102">
        <v>2580.018752087</v>
      </c>
      <c r="G29" s="102">
        <v>341.877541543</v>
      </c>
      <c r="H29" s="102">
        <v>45.733455096</v>
      </c>
      <c r="I29" s="102">
        <v>0</v>
      </c>
      <c r="J29" s="85">
        <v>3.5881971824691914</v>
      </c>
      <c r="K29" s="91">
        <f t="shared" si="0"/>
        <v>6438.9464850995855</v>
      </c>
      <c r="L29" s="102">
        <v>0</v>
      </c>
    </row>
    <row r="30" spans="2:12" ht="12.75">
      <c r="B30" s="12">
        <v>26</v>
      </c>
      <c r="C30" s="14" t="s">
        <v>100</v>
      </c>
      <c r="D30" s="102">
        <v>10.798041072</v>
      </c>
      <c r="E30" s="102">
        <v>53.623287001</v>
      </c>
      <c r="F30" s="102">
        <v>303.234998911</v>
      </c>
      <c r="G30" s="102">
        <v>68.096600394</v>
      </c>
      <c r="H30" s="102">
        <v>1.384587128</v>
      </c>
      <c r="I30" s="102">
        <v>0</v>
      </c>
      <c r="J30" s="85">
        <v>0.07818297796105143</v>
      </c>
      <c r="K30" s="91">
        <f t="shared" si="0"/>
        <v>437.21569748396104</v>
      </c>
      <c r="L30" s="102">
        <v>0</v>
      </c>
    </row>
    <row r="31" spans="2:12" ht="12.75">
      <c r="B31" s="12">
        <v>27</v>
      </c>
      <c r="C31" s="14" t="s">
        <v>15</v>
      </c>
      <c r="D31" s="102">
        <v>247.758067104</v>
      </c>
      <c r="E31" s="102">
        <v>943.7903129769999</v>
      </c>
      <c r="F31" s="102">
        <v>2070.084317882</v>
      </c>
      <c r="G31" s="102">
        <v>325.391186452</v>
      </c>
      <c r="H31" s="102">
        <v>20.273253261</v>
      </c>
      <c r="I31" s="102">
        <v>0</v>
      </c>
      <c r="J31" s="85">
        <v>0</v>
      </c>
      <c r="K31" s="91">
        <f t="shared" si="0"/>
        <v>3607.2971376759997</v>
      </c>
      <c r="L31" s="102">
        <v>0</v>
      </c>
    </row>
    <row r="32" spans="2:12" ht="12.75">
      <c r="B32" s="12">
        <v>28</v>
      </c>
      <c r="C32" s="14" t="s">
        <v>101</v>
      </c>
      <c r="D32" s="102">
        <v>0.24051182000000002</v>
      </c>
      <c r="E32" s="102">
        <v>3.9694640879999996</v>
      </c>
      <c r="F32" s="102">
        <v>20.159034304</v>
      </c>
      <c r="G32" s="102">
        <v>1.760623127</v>
      </c>
      <c r="H32" s="102">
        <v>1.112347199</v>
      </c>
      <c r="I32" s="102">
        <v>0</v>
      </c>
      <c r="J32" s="85">
        <v>0.10242417739040711</v>
      </c>
      <c r="K32" s="91">
        <f t="shared" si="0"/>
        <v>27.344404715390404</v>
      </c>
      <c r="L32" s="102">
        <v>0</v>
      </c>
    </row>
    <row r="33" spans="2:12" ht="12.75">
      <c r="B33" s="12">
        <v>29</v>
      </c>
      <c r="C33" s="14" t="s">
        <v>57</v>
      </c>
      <c r="D33" s="102">
        <v>20.689320337</v>
      </c>
      <c r="E33" s="102">
        <v>197.793421198</v>
      </c>
      <c r="F33" s="102">
        <v>634.127756807</v>
      </c>
      <c r="G33" s="102">
        <v>59.278779879999995</v>
      </c>
      <c r="H33" s="102">
        <v>4.091258934000001</v>
      </c>
      <c r="I33" s="102">
        <v>0</v>
      </c>
      <c r="J33" s="85">
        <v>0.020875707000568698</v>
      </c>
      <c r="K33" s="91">
        <f t="shared" si="0"/>
        <v>916.0014128630006</v>
      </c>
      <c r="L33" s="102">
        <v>0</v>
      </c>
    </row>
    <row r="34" spans="2:12" ht="12.75">
      <c r="B34" s="12">
        <v>30</v>
      </c>
      <c r="C34" s="14" t="s">
        <v>58</v>
      </c>
      <c r="D34" s="102">
        <v>49.05846817</v>
      </c>
      <c r="E34" s="102">
        <v>477.85530503300004</v>
      </c>
      <c r="F34" s="102">
        <v>961.740663939</v>
      </c>
      <c r="G34" s="102">
        <v>115.496856807</v>
      </c>
      <c r="H34" s="102">
        <v>3.1399507730000003</v>
      </c>
      <c r="I34" s="102">
        <v>0</v>
      </c>
      <c r="J34" s="85">
        <v>0.2511842599530832</v>
      </c>
      <c r="K34" s="91">
        <f t="shared" si="0"/>
        <v>1607.5424289819532</v>
      </c>
      <c r="L34" s="102">
        <v>0</v>
      </c>
    </row>
    <row r="35" spans="2:12" ht="12.75">
      <c r="B35" s="12">
        <v>31</v>
      </c>
      <c r="C35" s="13" t="s">
        <v>59</v>
      </c>
      <c r="D35" s="102">
        <v>1.447856325</v>
      </c>
      <c r="E35" s="102">
        <v>0.305839036</v>
      </c>
      <c r="F35" s="102">
        <v>24.251632623</v>
      </c>
      <c r="G35" s="102">
        <v>4.482836116</v>
      </c>
      <c r="H35" s="102">
        <v>0.019613509</v>
      </c>
      <c r="I35" s="102">
        <v>0</v>
      </c>
      <c r="J35" s="85">
        <v>0</v>
      </c>
      <c r="K35" s="91">
        <f t="shared" si="0"/>
        <v>30.507777608999998</v>
      </c>
      <c r="L35" s="102">
        <v>0</v>
      </c>
    </row>
    <row r="36" spans="2:12" ht="12.75">
      <c r="B36" s="12">
        <v>32</v>
      </c>
      <c r="C36" s="14" t="s">
        <v>60</v>
      </c>
      <c r="D36" s="102">
        <v>251.57241013937679</v>
      </c>
      <c r="E36" s="102">
        <v>587.6882507649999</v>
      </c>
      <c r="F36" s="102">
        <v>1605.224305575</v>
      </c>
      <c r="G36" s="102">
        <v>364.885689374</v>
      </c>
      <c r="H36" s="102">
        <v>28.794096316</v>
      </c>
      <c r="I36" s="102">
        <v>0</v>
      </c>
      <c r="J36" s="85">
        <v>1.138272176907205</v>
      </c>
      <c r="K36" s="91">
        <f t="shared" si="0"/>
        <v>2839.3030243462836</v>
      </c>
      <c r="L36" s="102">
        <v>0</v>
      </c>
    </row>
    <row r="37" spans="2:12" ht="12.75">
      <c r="B37" s="12">
        <v>33</v>
      </c>
      <c r="C37" s="14" t="s">
        <v>95</v>
      </c>
      <c r="D37" s="102">
        <v>10.804783215</v>
      </c>
      <c r="E37" s="102">
        <v>4.1194221849999995</v>
      </c>
      <c r="F37" s="102">
        <v>50.000067045</v>
      </c>
      <c r="G37" s="103">
        <v>5.339285818</v>
      </c>
      <c r="H37" s="103">
        <v>0.49271132199999995</v>
      </c>
      <c r="I37" s="102">
        <v>0</v>
      </c>
      <c r="J37" s="85">
        <v>8.170978832781307</v>
      </c>
      <c r="K37" s="91">
        <f t="shared" si="0"/>
        <v>78.9272484177813</v>
      </c>
      <c r="L37" s="102">
        <v>0</v>
      </c>
    </row>
    <row r="38" spans="2:12" ht="12.75">
      <c r="B38" s="12">
        <v>34</v>
      </c>
      <c r="C38" s="14" t="s">
        <v>61</v>
      </c>
      <c r="D38" s="102">
        <v>0.062581796</v>
      </c>
      <c r="E38" s="102">
        <v>0.17912530599999998</v>
      </c>
      <c r="F38" s="102">
        <v>4.13678943</v>
      </c>
      <c r="G38" s="102">
        <v>0.138398699</v>
      </c>
      <c r="H38" s="102">
        <v>0.011527349000000001</v>
      </c>
      <c r="I38" s="102">
        <v>0</v>
      </c>
      <c r="J38" s="85">
        <v>5.647179015192454E-05</v>
      </c>
      <c r="K38" s="91">
        <f t="shared" si="0"/>
        <v>4.528479051790152</v>
      </c>
      <c r="L38" s="102">
        <v>0</v>
      </c>
    </row>
    <row r="39" spans="2:12" ht="12.75">
      <c r="B39" s="12">
        <v>35</v>
      </c>
      <c r="C39" s="14" t="s">
        <v>62</v>
      </c>
      <c r="D39" s="102">
        <v>551.338286401</v>
      </c>
      <c r="E39" s="102">
        <v>546.388067414</v>
      </c>
      <c r="F39" s="102">
        <v>1883.0143267079998</v>
      </c>
      <c r="G39" s="102">
        <v>316.474146273</v>
      </c>
      <c r="H39" s="102">
        <v>10.900531406999999</v>
      </c>
      <c r="I39" s="102">
        <v>0</v>
      </c>
      <c r="J39" s="85">
        <v>0.506042485953279</v>
      </c>
      <c r="K39" s="91">
        <f t="shared" si="0"/>
        <v>3308.621400688953</v>
      </c>
      <c r="L39" s="102">
        <v>0</v>
      </c>
    </row>
    <row r="40" spans="2:12" ht="12.75">
      <c r="B40" s="12">
        <v>36</v>
      </c>
      <c r="C40" s="14" t="s">
        <v>63</v>
      </c>
      <c r="D40" s="102">
        <v>11.863232643</v>
      </c>
      <c r="E40" s="102">
        <v>66.23240725800001</v>
      </c>
      <c r="F40" s="102">
        <v>234.984920205</v>
      </c>
      <c r="G40" s="102">
        <v>29.39213607</v>
      </c>
      <c r="H40" s="102">
        <v>0.830580227</v>
      </c>
      <c r="I40" s="102">
        <v>0</v>
      </c>
      <c r="J40" s="85">
        <v>0.0156912384128648</v>
      </c>
      <c r="K40" s="91">
        <f t="shared" si="0"/>
        <v>343.3189676414128</v>
      </c>
      <c r="L40" s="102">
        <v>0</v>
      </c>
    </row>
    <row r="41" spans="2:12" ht="12.75">
      <c r="B41" s="12">
        <v>37</v>
      </c>
      <c r="C41" s="14" t="s">
        <v>64</v>
      </c>
      <c r="D41" s="102">
        <v>388.14101166300003</v>
      </c>
      <c r="E41" s="102">
        <v>1470.2263711760002</v>
      </c>
      <c r="F41" s="102">
        <v>1952.566586098</v>
      </c>
      <c r="G41" s="102">
        <v>357.19589111</v>
      </c>
      <c r="H41" s="102">
        <v>26.682434328</v>
      </c>
      <c r="I41" s="102">
        <v>0</v>
      </c>
      <c r="J41" s="85">
        <v>2.264434973036339</v>
      </c>
      <c r="K41" s="91">
        <f t="shared" si="0"/>
        <v>4197.076729348037</v>
      </c>
      <c r="L41" s="102">
        <v>0</v>
      </c>
    </row>
    <row r="42" spans="2:12" ht="15">
      <c r="B42" s="15" t="s">
        <v>11</v>
      </c>
      <c r="C42" s="86"/>
      <c r="D42" s="106">
        <f aca="true" t="shared" si="1" ref="D42:L42">SUM(D5:D41)</f>
        <v>12870.120809658378</v>
      </c>
      <c r="E42" s="106">
        <f t="shared" si="1"/>
        <v>23030.100714490105</v>
      </c>
      <c r="F42" s="106">
        <f t="shared" si="1"/>
        <v>34539.67136002636</v>
      </c>
      <c r="G42" s="106">
        <f t="shared" si="1"/>
        <v>6225.898983029267</v>
      </c>
      <c r="H42" s="106">
        <f t="shared" si="1"/>
        <v>538.4317174668147</v>
      </c>
      <c r="I42" s="106">
        <f t="shared" si="1"/>
        <v>0</v>
      </c>
      <c r="J42" s="106">
        <f t="shared" si="1"/>
        <v>94.66562467419352</v>
      </c>
      <c r="K42" s="106">
        <f t="shared" si="1"/>
        <v>77298.88920934513</v>
      </c>
      <c r="L42" s="106">
        <f t="shared" si="1"/>
        <v>0</v>
      </c>
    </row>
    <row r="43" spans="2:6" ht="12.75">
      <c r="B43" t="s">
        <v>80</v>
      </c>
      <c r="E43" s="2"/>
      <c r="F43" s="98"/>
    </row>
    <row r="44" spans="4:12" ht="12.75">
      <c r="D44" s="107"/>
      <c r="E44" s="107"/>
      <c r="F44" s="107"/>
      <c r="G44" s="107"/>
      <c r="H44" s="107"/>
      <c r="I44" s="107"/>
      <c r="J44" s="107"/>
      <c r="K44" s="107"/>
      <c r="L44" s="107"/>
    </row>
    <row r="45" spans="4:12" ht="12.75">
      <c r="D45" s="105"/>
      <c r="E45" s="105"/>
      <c r="F45" s="105"/>
      <c r="G45" s="105"/>
      <c r="H45" s="105"/>
      <c r="I45" s="105"/>
      <c r="J45" s="105"/>
      <c r="K45" s="105"/>
      <c r="L45" s="105"/>
    </row>
    <row r="46" spans="4:11" ht="12.75">
      <c r="D46" s="105"/>
      <c r="E46" s="105"/>
      <c r="F46" s="105"/>
      <c r="G46" s="105"/>
      <c r="H46" s="105"/>
      <c r="J46" s="105"/>
      <c r="K46" s="105"/>
    </row>
    <row r="47" spans="4:11" ht="12.75">
      <c r="D47" s="105"/>
      <c r="E47" s="105"/>
      <c r="F47" s="105"/>
      <c r="G47" s="105"/>
      <c r="H47" s="105"/>
      <c r="J47" s="105"/>
      <c r="K47" s="105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2014-03-24T10:58:12Z</cp:lastPrinted>
  <dcterms:created xsi:type="dcterms:W3CDTF">2014-01-06T04:43:23Z</dcterms:created>
  <dcterms:modified xsi:type="dcterms:W3CDTF">2019-06-10T14:35:54Z</dcterms:modified>
  <cp:category/>
  <cp:version/>
  <cp:contentType/>
  <cp:contentStatus/>
</cp:coreProperties>
</file>