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<sst xmlns="http://schemas.openxmlformats.org/spreadsheetml/2006/main" count="189" uniqueCount="155">
  <si>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</si>
  <si>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</si>
  <si>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</si>
  <si>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</si>
  <si>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</si>
  <si>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</si>
  <si>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</si>
  <si>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</si>
  <si>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</si>
  <si>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</si>
  <si>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</si>
  <si>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</si>
  <si>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</si>
  <si>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</si>
  <si>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</si>
  <si>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</si>
  <si>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</si>
  <si>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</si>
  <si>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</si>
  <si>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</si>
  <si>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</si>
  <si>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</si>
  <si>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</si>
  <si>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</si>
  <si>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</si>
  <si>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</si>
  <si>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</si>
  <si>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</si>
  <si>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</si>
  <si>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</si>
  <si>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</si>
  <si>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</si>
  <si>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</si>
  <si>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</si>
  <si>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</si>
  <si>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</si>
  <si>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</si>
  <si>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</si>
  <si>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</si>
  <si>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</si>
  <si>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</si>
  <si>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</si>
  <si>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</si>
  <si>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</si>
  <si>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</si>
  <si>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</si>
  <si>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</si>
  <si>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</si>
  <si>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</si>
  <si>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</si>
  <si>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</si>
  <si>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</si>
  <si>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</si>
  <si>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</si>
  <si>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</si>
  <si>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</si>
  <si>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</si>
  <si>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</si>
  <si>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</si>
  <si>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</si>
  <si>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</si>
  <si>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</si>
  <si>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</si>
  <si>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</si>
  <si>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</si>
  <si>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</si>
  <si>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</si>
  <si>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</si>
  <si>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</si>
  <si>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</si>
  <si>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</si>
  <si>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</si>
  <si>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</si>
  <si>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</si>
  <si>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</si>
  <si>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</si>
  <si>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</si>
  <si>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</si>
  <si>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</si>
  <si>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</si>
  <si>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</si>
  <si>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</si>
  <si>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</si>
  <si>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</si>
  <si>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</si>
  <si>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</si>
  <si>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</si>
  <si>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</si>
  <si>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</si>
  <si>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</si>
  <si>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</si>
  <si>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</si>
  <si>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</si>
  <si>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</si>
  <si>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</si>
  <si>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</si>
  <si>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</si>
  <si>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</si>
  <si>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</si>
  <si>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</si>
  <si>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</si>
  <si>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</si>
  <si>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</si>
  <si>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</si>
  <si>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</si>
  <si>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</si>
  <si>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</si>
  <si>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</si>
  <si>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</si>
  <si>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</si>
  <si>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</si>
  <si>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</si>
  <si>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</si>
  <si>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</si>
  <si>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</si>
  <si>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</si>
  <si>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</si>
  <si>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</si>
  <si>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</si>
  <si>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</si>
  <si>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</si>
  <si>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</si>
  <si>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</si>
  <si>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</si>
  <si>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</si>
  <si>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</si>
  <si>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</si>
  <si>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</si>
  <si>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</si>
  <si>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</si>
  <si>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</si>
  <si>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</si>
  <si>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</si>
  <si>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</si>
  <si>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</si>
  <si>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243-36M</t>
  </si>
  <si>
    <t>DSP FMP - Series 250-39M</t>
  </si>
  <si>
    <t>DSP FMP - Series 244-36M</t>
  </si>
  <si>
    <t>DSP FMP - Series 241-36M</t>
  </si>
  <si>
    <t>DSP FMP - Series 251-38M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</si>
  <si>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</si>
  <si>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</si>
  <si>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</si>
  <si>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</si>
  <si>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</si>
  <si>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</si>
  <si>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</si>
  <si>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</si>
  <si>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</si>
  <si>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</si>
  <si>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</si>
  <si>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</si>
  <si>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</si>
  <si>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Mutual Fund: Average Assets Under Management (AAUM) as on 31.08.2021 (All figures in Rs. Crore)</t>
  </si>
  <si>
    <t>Table showing State wise /Union Territory wise contribution to AAUM of category of schemes as on 31.08.2021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</si>
</sst>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2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39.14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7" t="s">
        <v>66</v>
      </c>
      <c r="B1" s="139" t="s">
        <v>28</v>
      </c>
      <c r="C1" s="145" t="s">
        <v>153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8"/>
      <c r="B2" s="140"/>
      <c r="C2" s="144" t="s">
        <v>27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  <c r="W2" s="131" t="s">
        <v>25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3"/>
      <c r="AQ2" s="131" t="s">
        <v>26</v>
      </c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3"/>
      <c r="BK2" s="148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8"/>
      <c r="B3" s="140"/>
      <c r="C3" s="143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49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8"/>
      <c r="B4" s="140"/>
      <c r="C4" s="125" t="s">
        <v>29</v>
      </c>
      <c r="D4" s="125"/>
      <c r="E4" s="125"/>
      <c r="F4" s="125"/>
      <c r="G4" s="126"/>
      <c r="H4" s="128" t="s">
        <v>30</v>
      </c>
      <c r="I4" s="129"/>
      <c r="J4" s="129"/>
      <c r="K4" s="129"/>
      <c r="L4" s="130"/>
      <c r="M4" s="127" t="s">
        <v>29</v>
      </c>
      <c r="N4" s="125"/>
      <c r="O4" s="125"/>
      <c r="P4" s="125"/>
      <c r="Q4" s="126"/>
      <c r="R4" s="128" t="s">
        <v>30</v>
      </c>
      <c r="S4" s="129"/>
      <c r="T4" s="129"/>
      <c r="U4" s="129"/>
      <c r="V4" s="130"/>
      <c r="W4" s="127" t="s">
        <v>29</v>
      </c>
      <c r="X4" s="125"/>
      <c r="Y4" s="125"/>
      <c r="Z4" s="125"/>
      <c r="AA4" s="126"/>
      <c r="AB4" s="128" t="s">
        <v>30</v>
      </c>
      <c r="AC4" s="129"/>
      <c r="AD4" s="129"/>
      <c r="AE4" s="129"/>
      <c r="AF4" s="130"/>
      <c r="AG4" s="127" t="s">
        <v>29</v>
      </c>
      <c r="AH4" s="125"/>
      <c r="AI4" s="125"/>
      <c r="AJ4" s="125"/>
      <c r="AK4" s="126"/>
      <c r="AL4" s="128" t="s">
        <v>30</v>
      </c>
      <c r="AM4" s="129"/>
      <c r="AN4" s="129"/>
      <c r="AO4" s="129"/>
      <c r="AP4" s="130"/>
      <c r="AQ4" s="127" t="s">
        <v>29</v>
      </c>
      <c r="AR4" s="125"/>
      <c r="AS4" s="125"/>
      <c r="AT4" s="125"/>
      <c r="AU4" s="126"/>
      <c r="AV4" s="128" t="s">
        <v>30</v>
      </c>
      <c r="AW4" s="129"/>
      <c r="AX4" s="129"/>
      <c r="AY4" s="129"/>
      <c r="AZ4" s="130"/>
      <c r="BA4" s="127" t="s">
        <v>29</v>
      </c>
      <c r="BB4" s="125"/>
      <c r="BC4" s="125"/>
      <c r="BD4" s="125"/>
      <c r="BE4" s="126"/>
      <c r="BF4" s="128" t="s">
        <v>30</v>
      </c>
      <c r="BG4" s="129"/>
      <c r="BH4" s="129"/>
      <c r="BI4" s="129"/>
      <c r="BJ4" s="130"/>
      <c r="BK4" s="14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8"/>
      <c r="B5" s="140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5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0" t="s">
        <v>67</v>
      </c>
      <c r="B7" s="17" t="s">
        <v>12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0"/>
      <c r="B8" s="21" t="s">
        <v>132</v>
      </c>
      <c r="C8" s="48">
        <v>0</v>
      </c>
      <c r="D8" s="46">
        <v>148.78834053</v>
      </c>
      <c r="E8" s="40">
        <v>0</v>
      </c>
      <c r="F8" s="40">
        <v>0</v>
      </c>
      <c r="G8" s="40">
        <v>0</v>
      </c>
      <c r="H8" s="40">
        <v>22.09048409</v>
      </c>
      <c r="I8" s="40">
        <v>1427.691009171</v>
      </c>
      <c r="J8" s="40">
        <v>467.084688668</v>
      </c>
      <c r="K8" s="40">
        <v>0</v>
      </c>
      <c r="L8" s="40">
        <v>146.391642595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5.987272768</v>
      </c>
      <c r="S8" s="40">
        <v>23.207222032</v>
      </c>
      <c r="T8" s="40">
        <v>4.197147745</v>
      </c>
      <c r="U8" s="40">
        <v>0</v>
      </c>
      <c r="V8" s="40">
        <v>23.325218255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0.008269542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0.002006134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0.362195416</v>
      </c>
      <c r="AS8" s="40">
        <v>0</v>
      </c>
      <c r="AT8" s="40">
        <v>0</v>
      </c>
      <c r="AU8" s="40">
        <v>0</v>
      </c>
      <c r="AV8" s="40">
        <v>18.809524892</v>
      </c>
      <c r="AW8" s="40">
        <v>512.12648684</v>
      </c>
      <c r="AX8" s="40">
        <v>10.018649028</v>
      </c>
      <c r="AY8" s="40">
        <v>0</v>
      </c>
      <c r="AZ8" s="40">
        <v>252.984548096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12.440217819</v>
      </c>
      <c r="BG8" s="46">
        <v>31.352600498</v>
      </c>
      <c r="BH8" s="40">
        <v>3.372127206</v>
      </c>
      <c r="BI8" s="40">
        <v>0</v>
      </c>
      <c r="BJ8" s="40">
        <v>43.56802351</v>
      </c>
      <c r="BK8" s="109">
        <v>3153.807674835</v>
      </c>
    </row>
    <row r="9" spans="1:63" ht="12.75">
      <c r="A9" s="10"/>
      <c r="B9" s="21" t="s">
        <v>133</v>
      </c>
      <c r="C9" s="48">
        <v>0</v>
      </c>
      <c r="D9" s="46">
        <v>537.969481693</v>
      </c>
      <c r="E9" s="40">
        <v>0</v>
      </c>
      <c r="F9" s="40">
        <v>0</v>
      </c>
      <c r="G9" s="49">
        <v>0</v>
      </c>
      <c r="H9" s="48">
        <v>64.550965787</v>
      </c>
      <c r="I9" s="40">
        <v>5721.413307445</v>
      </c>
      <c r="J9" s="40">
        <v>305.761499558</v>
      </c>
      <c r="K9" s="49">
        <v>0</v>
      </c>
      <c r="L9" s="49">
        <v>448.132029446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28.703323645</v>
      </c>
      <c r="S9" s="40">
        <v>182.472467715</v>
      </c>
      <c r="T9" s="40">
        <v>9.240081118</v>
      </c>
      <c r="U9" s="40">
        <v>0</v>
      </c>
      <c r="V9" s="49">
        <v>60.538333189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0.072322367</v>
      </c>
      <c r="AC9" s="40">
        <v>0</v>
      </c>
      <c r="AD9" s="40">
        <v>0</v>
      </c>
      <c r="AE9" s="40">
        <v>0</v>
      </c>
      <c r="AF9" s="49">
        <v>0.020787119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0.009852157</v>
      </c>
      <c r="AM9" s="40">
        <v>0</v>
      </c>
      <c r="AN9" s="40">
        <v>0</v>
      </c>
      <c r="AO9" s="49">
        <v>0</v>
      </c>
      <c r="AP9" s="49">
        <v>0.016424492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112.363405327</v>
      </c>
      <c r="AW9" s="40">
        <v>1114.553241647</v>
      </c>
      <c r="AX9" s="40">
        <v>2.770827143</v>
      </c>
      <c r="AY9" s="49">
        <v>0</v>
      </c>
      <c r="AZ9" s="49">
        <v>597.463498271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46.259877716</v>
      </c>
      <c r="BG9" s="46">
        <v>30.473097115</v>
      </c>
      <c r="BH9" s="40">
        <v>8.561948341</v>
      </c>
      <c r="BI9" s="40">
        <v>0</v>
      </c>
      <c r="BJ9" s="40">
        <v>90.713901481</v>
      </c>
      <c r="BK9" s="109">
        <v>9362.060672772</v>
      </c>
    </row>
    <row r="10" spans="1:63" ht="12.75">
      <c r="A10" s="10"/>
      <c r="B10" s="21" t="s">
        <v>127</v>
      </c>
      <c r="C10" s="48">
        <v>0</v>
      </c>
      <c r="D10" s="46">
        <v>65.864208482</v>
      </c>
      <c r="E10" s="40">
        <v>0</v>
      </c>
      <c r="F10" s="40">
        <v>0</v>
      </c>
      <c r="G10" s="47">
        <v>0</v>
      </c>
      <c r="H10" s="48">
        <v>2.324607724</v>
      </c>
      <c r="I10" s="40">
        <v>804.317910199</v>
      </c>
      <c r="J10" s="40">
        <v>4.096427643</v>
      </c>
      <c r="K10" s="49">
        <v>0</v>
      </c>
      <c r="L10" s="47">
        <v>25.899187939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0.850981055</v>
      </c>
      <c r="S10" s="40">
        <v>29.565800448</v>
      </c>
      <c r="T10" s="40">
        <v>0</v>
      </c>
      <c r="U10" s="40">
        <v>0</v>
      </c>
      <c r="V10" s="47">
        <v>1.678457088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</v>
      </c>
      <c r="AC10" s="40">
        <v>0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10.455704547</v>
      </c>
      <c r="AW10" s="40">
        <v>313.934143943</v>
      </c>
      <c r="AX10" s="40">
        <v>0</v>
      </c>
      <c r="AY10" s="49">
        <v>0</v>
      </c>
      <c r="AZ10" s="47">
        <v>53.212484371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5.498082852</v>
      </c>
      <c r="BG10" s="46">
        <v>23.832538139</v>
      </c>
      <c r="BH10" s="40">
        <v>0</v>
      </c>
      <c r="BI10" s="40">
        <v>0</v>
      </c>
      <c r="BJ10" s="40">
        <v>14.352188918</v>
      </c>
      <c r="BK10" s="109">
        <v>1355.882723348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752.622030705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88.966057601</v>
      </c>
      <c r="I11" s="77">
        <f t="shared" si="0"/>
        <v>7953.422226815</v>
      </c>
      <c r="J11" s="77">
        <f t="shared" si="0"/>
        <v>776.9426158690001</v>
      </c>
      <c r="K11" s="77">
        <f t="shared" si="0"/>
        <v>0</v>
      </c>
      <c r="L11" s="77">
        <f t="shared" si="0"/>
        <v>620.4228599800001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35.541577468</v>
      </c>
      <c r="S11" s="77">
        <f t="shared" si="0"/>
        <v>235.245490195</v>
      </c>
      <c r="T11" s="77">
        <f t="shared" si="0"/>
        <v>13.437228863000001</v>
      </c>
      <c r="U11" s="77">
        <f t="shared" si="0"/>
        <v>0</v>
      </c>
      <c r="V11" s="77">
        <f t="shared" si="0"/>
        <v>85.542008532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0.080591909</v>
      </c>
      <c r="AC11" s="77">
        <f t="shared" si="0"/>
        <v>0</v>
      </c>
      <c r="AD11" s="77">
        <f t="shared" si="0"/>
        <v>0</v>
      </c>
      <c r="AE11" s="77">
        <f t="shared" si="0"/>
        <v>0</v>
      </c>
      <c r="AF11" s="77">
        <f t="shared" si="0"/>
        <v>0.020787119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0.011858291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0.016424492</v>
      </c>
      <c r="AQ11" s="77">
        <f t="shared" si="0"/>
        <v>0</v>
      </c>
      <c r="AR11" s="77">
        <f t="shared" si="0"/>
        <v>0.362195416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141.628634766</v>
      </c>
      <c r="AW11" s="77">
        <f t="shared" si="0"/>
        <v>1940.61387243</v>
      </c>
      <c r="AX11" s="77">
        <f t="shared" si="0"/>
        <v>12.789476171</v>
      </c>
      <c r="AY11" s="77">
        <f t="shared" si="0"/>
        <v>0</v>
      </c>
      <c r="AZ11" s="77">
        <f t="shared" si="0"/>
        <v>903.660530738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64.198178387</v>
      </c>
      <c r="BG11" s="77">
        <f t="shared" si="0"/>
        <v>85.658235752</v>
      </c>
      <c r="BH11" s="77">
        <f t="shared" si="0"/>
        <v>11.934075547</v>
      </c>
      <c r="BI11" s="77">
        <f t="shared" si="0"/>
        <v>0</v>
      </c>
      <c r="BJ11" s="77">
        <f t="shared" si="0"/>
        <v>148.63411390899998</v>
      </c>
      <c r="BK11" s="110">
        <f>SUM(BK8:BK10)</f>
        <v>13871.751070955</v>
      </c>
      <c r="BL11" s="87"/>
    </row>
    <row r="12" spans="1:64" ht="12.75">
      <c r="A12" s="10" t="s">
        <v>68</v>
      </c>
      <c r="B12" s="17" t="s">
        <v>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8"/>
      <c r="BL12" s="87"/>
    </row>
    <row r="13" spans="1:64" ht="12.75">
      <c r="A13" s="10"/>
      <c r="B13" s="17" t="s">
        <v>134</v>
      </c>
      <c r="C13" s="48">
        <v>0</v>
      </c>
      <c r="D13" s="46">
        <v>56.186173578</v>
      </c>
      <c r="E13" s="40">
        <v>0</v>
      </c>
      <c r="F13" s="40">
        <v>0</v>
      </c>
      <c r="G13" s="47">
        <v>0</v>
      </c>
      <c r="H13" s="48">
        <v>42.767739169</v>
      </c>
      <c r="I13" s="40">
        <v>58.969571209</v>
      </c>
      <c r="J13" s="40">
        <v>0</v>
      </c>
      <c r="K13" s="49">
        <v>0</v>
      </c>
      <c r="L13" s="47">
        <v>83.839396366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19.286021322</v>
      </c>
      <c r="S13" s="40">
        <v>0.312889468</v>
      </c>
      <c r="T13" s="40">
        <v>0</v>
      </c>
      <c r="U13" s="40">
        <v>0</v>
      </c>
      <c r="V13" s="47">
        <v>14.587414604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0.071341375</v>
      </c>
      <c r="AS13" s="40">
        <v>0</v>
      </c>
      <c r="AT13" s="49">
        <v>0</v>
      </c>
      <c r="AU13" s="47">
        <v>0</v>
      </c>
      <c r="AV13" s="48">
        <v>22.434749716</v>
      </c>
      <c r="AW13" s="40">
        <v>34.367079546</v>
      </c>
      <c r="AX13" s="40">
        <v>6.149286685</v>
      </c>
      <c r="AY13" s="49">
        <v>0</v>
      </c>
      <c r="AZ13" s="47">
        <v>89.033750157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6.127620985</v>
      </c>
      <c r="BG13" s="46">
        <v>0.052733761</v>
      </c>
      <c r="BH13" s="40">
        <v>0</v>
      </c>
      <c r="BI13" s="40">
        <v>0</v>
      </c>
      <c r="BJ13" s="40">
        <v>4.908659243</v>
      </c>
      <c r="BK13" s="109">
        <v>439.094427184</v>
      </c>
      <c r="BL13" s="87"/>
    </row>
    <row r="14" spans="1:64" ht="12.75">
      <c r="A14" s="10"/>
      <c r="B14" s="21" t="s">
        <v>123</v>
      </c>
      <c r="C14" s="48">
        <v>0</v>
      </c>
      <c r="D14" s="46">
        <v>6.315491858</v>
      </c>
      <c r="E14" s="40">
        <v>0</v>
      </c>
      <c r="F14" s="40">
        <v>0</v>
      </c>
      <c r="G14" s="47">
        <v>0</v>
      </c>
      <c r="H14" s="48">
        <v>5.78290805</v>
      </c>
      <c r="I14" s="40">
        <v>0.509536071</v>
      </c>
      <c r="J14" s="40">
        <v>0</v>
      </c>
      <c r="K14" s="49">
        <v>0</v>
      </c>
      <c r="L14" s="47">
        <v>8.327580987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2.115107166</v>
      </c>
      <c r="S14" s="40">
        <v>0.022049373</v>
      </c>
      <c r="T14" s="40">
        <v>0</v>
      </c>
      <c r="U14" s="40">
        <v>0</v>
      </c>
      <c r="V14" s="47">
        <v>1.222792386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</v>
      </c>
      <c r="AS14" s="40">
        <v>0</v>
      </c>
      <c r="AT14" s="49">
        <v>0</v>
      </c>
      <c r="AU14" s="47">
        <v>0</v>
      </c>
      <c r="AV14" s="48">
        <v>2.345717173</v>
      </c>
      <c r="AW14" s="40">
        <v>0.747369944</v>
      </c>
      <c r="AX14" s="40">
        <v>0</v>
      </c>
      <c r="AY14" s="49">
        <v>0</v>
      </c>
      <c r="AZ14" s="47">
        <v>15.321784344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0.481752136</v>
      </c>
      <c r="BG14" s="46">
        <v>0</v>
      </c>
      <c r="BH14" s="40">
        <v>0</v>
      </c>
      <c r="BI14" s="40">
        <v>0</v>
      </c>
      <c r="BJ14" s="40">
        <v>0.487365579</v>
      </c>
      <c r="BK14" s="109">
        <v>43.679455067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62.501665436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48.550647219</v>
      </c>
      <c r="I15" s="78">
        <f t="shared" si="1"/>
        <v>59.47910728</v>
      </c>
      <c r="J15" s="78">
        <f t="shared" si="1"/>
        <v>0</v>
      </c>
      <c r="K15" s="78">
        <f t="shared" si="1"/>
        <v>0</v>
      </c>
      <c r="L15" s="78">
        <f t="shared" si="1"/>
        <v>92.16697735300001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21.401128488</v>
      </c>
      <c r="S15" s="78">
        <f t="shared" si="1"/>
        <v>0.334938841</v>
      </c>
      <c r="T15" s="78">
        <f t="shared" si="1"/>
        <v>0</v>
      </c>
      <c r="U15" s="78">
        <f t="shared" si="1"/>
        <v>0</v>
      </c>
      <c r="V15" s="78">
        <f t="shared" si="1"/>
        <v>15.81020699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0.071341375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24.780466889</v>
      </c>
      <c r="AW15" s="78">
        <f t="shared" si="2"/>
        <v>35.11444949</v>
      </c>
      <c r="AX15" s="78">
        <f t="shared" si="2"/>
        <v>6.149286685</v>
      </c>
      <c r="AY15" s="78">
        <f t="shared" si="2"/>
        <v>0</v>
      </c>
      <c r="AZ15" s="78">
        <f t="shared" si="2"/>
        <v>104.355534501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6.609373121</v>
      </c>
      <c r="BG15" s="78">
        <f t="shared" si="2"/>
        <v>0.052733761</v>
      </c>
      <c r="BH15" s="78">
        <f t="shared" si="2"/>
        <v>0</v>
      </c>
      <c r="BI15" s="78">
        <f t="shared" si="2"/>
        <v>0</v>
      </c>
      <c r="BJ15" s="78">
        <f t="shared" si="2"/>
        <v>5.396024821999999</v>
      </c>
      <c r="BK15" s="111">
        <f>SUM(BK13:BK14)</f>
        <v>482.773882251</v>
      </c>
      <c r="BL15" s="87"/>
    </row>
    <row r="16" spans="1:64" ht="12.75">
      <c r="A16" s="10" t="s">
        <v>69</v>
      </c>
      <c r="B16" s="17" t="s">
        <v>10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53"/>
      <c r="BL16" s="87"/>
    </row>
    <row r="17" spans="1:64" ht="12.75">
      <c r="A17" s="10"/>
      <c r="B17" s="107" t="s">
        <v>137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0.14012651</v>
      </c>
      <c r="I17" s="40">
        <v>39.210288</v>
      </c>
      <c r="J17" s="40">
        <v>0</v>
      </c>
      <c r="K17" s="40">
        <v>0</v>
      </c>
      <c r="L17" s="47">
        <v>18.1221908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0.00691225</v>
      </c>
      <c r="S17" s="40">
        <v>0</v>
      </c>
      <c r="T17" s="40">
        <v>0</v>
      </c>
      <c r="U17" s="40">
        <v>0</v>
      </c>
      <c r="V17" s="47">
        <v>0.0314185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0.094783865</v>
      </c>
      <c r="AW17" s="40">
        <v>29.590628648</v>
      </c>
      <c r="AX17" s="40">
        <v>0</v>
      </c>
      <c r="AY17" s="40">
        <v>0</v>
      </c>
      <c r="AZ17" s="47">
        <v>12.925676872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0.007484911</v>
      </c>
      <c r="BG17" s="46">
        <v>0</v>
      </c>
      <c r="BH17" s="40">
        <v>0</v>
      </c>
      <c r="BI17" s="40">
        <v>0</v>
      </c>
      <c r="BJ17" s="49">
        <v>1.11899419</v>
      </c>
      <c r="BK17" s="109">
        <v>101.248504546</v>
      </c>
      <c r="BL17" s="87"/>
    </row>
    <row r="18" spans="1:64" ht="12.75">
      <c r="A18" s="10"/>
      <c r="B18" s="107" t="s">
        <v>136</v>
      </c>
      <c r="C18" s="48">
        <v>0</v>
      </c>
      <c r="D18" s="46">
        <v>12.33878387</v>
      </c>
      <c r="E18" s="40">
        <v>0</v>
      </c>
      <c r="F18" s="40">
        <v>0</v>
      </c>
      <c r="G18" s="47">
        <v>0</v>
      </c>
      <c r="H18" s="64">
        <v>0.133862978</v>
      </c>
      <c r="I18" s="40">
        <v>28.885602486</v>
      </c>
      <c r="J18" s="40">
        <v>0</v>
      </c>
      <c r="K18" s="40">
        <v>0</v>
      </c>
      <c r="L18" s="47">
        <v>3.210345379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0.037016236</v>
      </c>
      <c r="S18" s="40">
        <v>0</v>
      </c>
      <c r="T18" s="40">
        <v>0</v>
      </c>
      <c r="U18" s="40">
        <v>0</v>
      </c>
      <c r="V18" s="47">
        <v>2.306242093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0.134333142</v>
      </c>
      <c r="AW18" s="40">
        <v>3.025504014</v>
      </c>
      <c r="AX18" s="40">
        <v>0</v>
      </c>
      <c r="AY18" s="40">
        <v>0</v>
      </c>
      <c r="AZ18" s="47">
        <v>9.273958944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0.058138695</v>
      </c>
      <c r="BG18" s="46">
        <v>0</v>
      </c>
      <c r="BH18" s="40">
        <v>0</v>
      </c>
      <c r="BI18" s="40">
        <v>0</v>
      </c>
      <c r="BJ18" s="49">
        <v>0.128892237</v>
      </c>
      <c r="BK18" s="109">
        <v>59.532680074</v>
      </c>
      <c r="BL18" s="87"/>
    </row>
    <row r="19" spans="1:64" ht="12.75">
      <c r="A19" s="10"/>
      <c r="B19" s="107" t="s">
        <v>135</v>
      </c>
      <c r="C19" s="48">
        <v>0</v>
      </c>
      <c r="D19" s="46">
        <v>0</v>
      </c>
      <c r="E19" s="40">
        <v>0</v>
      </c>
      <c r="F19" s="40">
        <v>0</v>
      </c>
      <c r="G19" s="47">
        <v>0</v>
      </c>
      <c r="H19" s="64">
        <v>0.323981777</v>
      </c>
      <c r="I19" s="40">
        <v>57.750032348</v>
      </c>
      <c r="J19" s="40">
        <v>0</v>
      </c>
      <c r="K19" s="40">
        <v>0</v>
      </c>
      <c r="L19" s="47">
        <v>71.14233145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0.309979387</v>
      </c>
      <c r="S19" s="40">
        <v>0</v>
      </c>
      <c r="T19" s="40">
        <v>1.029643226</v>
      </c>
      <c r="U19" s="40">
        <v>0</v>
      </c>
      <c r="V19" s="47">
        <v>3.150715184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1.089909692</v>
      </c>
      <c r="AW19" s="40">
        <v>23.174674035</v>
      </c>
      <c r="AX19" s="40">
        <v>0</v>
      </c>
      <c r="AY19" s="40">
        <v>0</v>
      </c>
      <c r="AZ19" s="47">
        <v>46.389073715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0.25285679</v>
      </c>
      <c r="BG19" s="46">
        <v>0.408512389</v>
      </c>
      <c r="BH19" s="40">
        <v>0</v>
      </c>
      <c r="BI19" s="40">
        <v>0</v>
      </c>
      <c r="BJ19" s="49">
        <v>6.422684106</v>
      </c>
      <c r="BK19" s="109">
        <v>211.444394099</v>
      </c>
      <c r="BL19" s="87"/>
    </row>
    <row r="20" spans="1:64" ht="12.75">
      <c r="A20" s="10"/>
      <c r="B20" s="107" t="s">
        <v>138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0.152219982</v>
      </c>
      <c r="I20" s="40">
        <v>76.391196373</v>
      </c>
      <c r="J20" s="40">
        <v>0</v>
      </c>
      <c r="K20" s="40">
        <v>0</v>
      </c>
      <c r="L20" s="47">
        <v>60.85765721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0.015051902</v>
      </c>
      <c r="S20" s="40">
        <v>0.567218774</v>
      </c>
      <c r="T20" s="40">
        <v>0</v>
      </c>
      <c r="U20" s="40">
        <v>0</v>
      </c>
      <c r="V20" s="47">
        <v>0.493826132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0.148930813</v>
      </c>
      <c r="AW20" s="40">
        <v>112.736858038</v>
      </c>
      <c r="AX20" s="40">
        <v>0</v>
      </c>
      <c r="AY20" s="40">
        <v>0</v>
      </c>
      <c r="AZ20" s="47">
        <v>144.074488838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0.004088667</v>
      </c>
      <c r="BG20" s="46">
        <v>1.881593824</v>
      </c>
      <c r="BH20" s="40">
        <v>0</v>
      </c>
      <c r="BI20" s="40">
        <v>0</v>
      </c>
      <c r="BJ20" s="49">
        <v>0.976394632</v>
      </c>
      <c r="BK20" s="109">
        <v>398.299525185</v>
      </c>
      <c r="BL20" s="87"/>
    </row>
    <row r="21" spans="1:64" ht="12.75">
      <c r="A21" s="10"/>
      <c r="B21" s="107" t="s">
        <v>139</v>
      </c>
      <c r="C21" s="48">
        <v>0</v>
      </c>
      <c r="D21" s="46">
        <v>6.09283226</v>
      </c>
      <c r="E21" s="40">
        <v>0</v>
      </c>
      <c r="F21" s="40">
        <v>0</v>
      </c>
      <c r="G21" s="47">
        <v>0</v>
      </c>
      <c r="H21" s="64">
        <v>0.088589671</v>
      </c>
      <c r="I21" s="40">
        <v>0.609283226</v>
      </c>
      <c r="J21" s="40">
        <v>0</v>
      </c>
      <c r="K21" s="40">
        <v>0</v>
      </c>
      <c r="L21" s="47">
        <v>3.001329171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0.036556938</v>
      </c>
      <c r="S21" s="40">
        <v>0</v>
      </c>
      <c r="T21" s="40">
        <v>0</v>
      </c>
      <c r="U21" s="40">
        <v>0</v>
      </c>
      <c r="V21" s="47">
        <v>1.949706323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0.202360024</v>
      </c>
      <c r="AW21" s="40">
        <v>4.293846957</v>
      </c>
      <c r="AX21" s="40">
        <v>0</v>
      </c>
      <c r="AY21" s="40">
        <v>0</v>
      </c>
      <c r="AZ21" s="47">
        <v>9.540221624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0.001574719</v>
      </c>
      <c r="BG21" s="46">
        <v>0</v>
      </c>
      <c r="BH21" s="40">
        <v>0</v>
      </c>
      <c r="BI21" s="40">
        <v>0</v>
      </c>
      <c r="BJ21" s="49">
        <v>0.084786778</v>
      </c>
      <c r="BK21" s="109">
        <v>25.901087691</v>
      </c>
      <c r="BL21" s="87"/>
    </row>
    <row r="22" spans="1:64" ht="12.75">
      <c r="A22" s="31"/>
      <c r="B22" s="32" t="s">
        <v>98</v>
      </c>
      <c r="C22" s="96">
        <f aca="true" t="shared" si="3" ref="C22:AH22">SUM(C17:C21)</f>
        <v>0</v>
      </c>
      <c r="D22" s="79">
        <f t="shared" si="3"/>
        <v>18.431616130000002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0.838780918</v>
      </c>
      <c r="I22" s="79">
        <f t="shared" si="3"/>
        <v>202.84640243299998</v>
      </c>
      <c r="J22" s="79">
        <f t="shared" si="3"/>
        <v>0</v>
      </c>
      <c r="K22" s="79">
        <f t="shared" si="3"/>
        <v>0</v>
      </c>
      <c r="L22" s="79">
        <f t="shared" si="3"/>
        <v>156.33385401</v>
      </c>
      <c r="M22" s="79">
        <f t="shared" si="3"/>
        <v>0</v>
      </c>
      <c r="N22" s="79">
        <f t="shared" si="3"/>
        <v>0</v>
      </c>
      <c r="O22" s="79">
        <f t="shared" si="3"/>
        <v>0</v>
      </c>
      <c r="P22" s="79">
        <f t="shared" si="3"/>
        <v>0</v>
      </c>
      <c r="Q22" s="79">
        <f t="shared" si="3"/>
        <v>0</v>
      </c>
      <c r="R22" s="79">
        <f t="shared" si="3"/>
        <v>0.405516713</v>
      </c>
      <c r="S22" s="79">
        <f t="shared" si="3"/>
        <v>0.567218774</v>
      </c>
      <c r="T22" s="79">
        <f t="shared" si="3"/>
        <v>1.029643226</v>
      </c>
      <c r="U22" s="79">
        <f t="shared" si="3"/>
        <v>0</v>
      </c>
      <c r="V22" s="79">
        <f t="shared" si="3"/>
        <v>7.931908232</v>
      </c>
      <c r="W22" s="79">
        <f t="shared" si="3"/>
        <v>0</v>
      </c>
      <c r="X22" s="79">
        <f t="shared" si="3"/>
        <v>0</v>
      </c>
      <c r="Y22" s="79">
        <f t="shared" si="3"/>
        <v>0</v>
      </c>
      <c r="Z22" s="79">
        <f t="shared" si="3"/>
        <v>0</v>
      </c>
      <c r="AA22" s="79">
        <f t="shared" si="3"/>
        <v>0</v>
      </c>
      <c r="AB22" s="79">
        <f t="shared" si="3"/>
        <v>0</v>
      </c>
      <c r="AC22" s="79">
        <f t="shared" si="3"/>
        <v>0</v>
      </c>
      <c r="AD22" s="79">
        <f t="shared" si="3"/>
        <v>0</v>
      </c>
      <c r="AE22" s="79">
        <f t="shared" si="3"/>
        <v>0</v>
      </c>
      <c r="AF22" s="79">
        <f t="shared" si="3"/>
        <v>0</v>
      </c>
      <c r="AG22" s="79">
        <f t="shared" si="3"/>
        <v>0</v>
      </c>
      <c r="AH22" s="79">
        <f t="shared" si="3"/>
        <v>0</v>
      </c>
      <c r="AI22" s="79">
        <f aca="true" t="shared" si="4" ref="AI22:BN22">SUM(AI17:AI21)</f>
        <v>0</v>
      </c>
      <c r="AJ22" s="79">
        <f t="shared" si="4"/>
        <v>0</v>
      </c>
      <c r="AK22" s="79">
        <f t="shared" si="4"/>
        <v>0</v>
      </c>
      <c r="AL22" s="79">
        <f t="shared" si="4"/>
        <v>0</v>
      </c>
      <c r="AM22" s="79">
        <f t="shared" si="4"/>
        <v>0</v>
      </c>
      <c r="AN22" s="79">
        <f t="shared" si="4"/>
        <v>0</v>
      </c>
      <c r="AO22" s="79">
        <f t="shared" si="4"/>
        <v>0</v>
      </c>
      <c r="AP22" s="79">
        <f t="shared" si="4"/>
        <v>0</v>
      </c>
      <c r="AQ22" s="79">
        <f t="shared" si="4"/>
        <v>0</v>
      </c>
      <c r="AR22" s="79">
        <f t="shared" si="4"/>
        <v>0</v>
      </c>
      <c r="AS22" s="79">
        <f t="shared" si="4"/>
        <v>0</v>
      </c>
      <c r="AT22" s="79">
        <f t="shared" si="4"/>
        <v>0</v>
      </c>
      <c r="AU22" s="79">
        <f t="shared" si="4"/>
        <v>0</v>
      </c>
      <c r="AV22" s="79">
        <f t="shared" si="4"/>
        <v>1.670317536</v>
      </c>
      <c r="AW22" s="79">
        <f t="shared" si="4"/>
        <v>172.82151169199997</v>
      </c>
      <c r="AX22" s="79">
        <f t="shared" si="4"/>
        <v>0</v>
      </c>
      <c r="AY22" s="79">
        <f t="shared" si="4"/>
        <v>0</v>
      </c>
      <c r="AZ22" s="79">
        <f t="shared" si="4"/>
        <v>222.203419993</v>
      </c>
      <c r="BA22" s="79">
        <f t="shared" si="4"/>
        <v>0</v>
      </c>
      <c r="BB22" s="79">
        <f t="shared" si="4"/>
        <v>0</v>
      </c>
      <c r="BC22" s="79">
        <f t="shared" si="4"/>
        <v>0</v>
      </c>
      <c r="BD22" s="79">
        <f t="shared" si="4"/>
        <v>0</v>
      </c>
      <c r="BE22" s="79">
        <f t="shared" si="4"/>
        <v>0</v>
      </c>
      <c r="BF22" s="79">
        <f t="shared" si="4"/>
        <v>0.324143782</v>
      </c>
      <c r="BG22" s="79">
        <f t="shared" si="4"/>
        <v>2.290106213</v>
      </c>
      <c r="BH22" s="79">
        <f t="shared" si="4"/>
        <v>0</v>
      </c>
      <c r="BI22" s="79">
        <f t="shared" si="4"/>
        <v>0</v>
      </c>
      <c r="BJ22" s="79">
        <f t="shared" si="4"/>
        <v>8.731751943</v>
      </c>
      <c r="BK22" s="112">
        <f t="shared" si="4"/>
        <v>796.426191595</v>
      </c>
      <c r="BL22" s="87"/>
    </row>
    <row r="23" spans="1:64" ht="12.75">
      <c r="A23" s="10" t="s">
        <v>70</v>
      </c>
      <c r="B23" s="17" t="s">
        <v>13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54"/>
      <c r="BL23" s="87"/>
    </row>
    <row r="24" spans="1:64" ht="12.75">
      <c r="A24" s="10"/>
      <c r="B24" s="18" t="s">
        <v>31</v>
      </c>
      <c r="C24" s="97"/>
      <c r="D24" s="51"/>
      <c r="E24" s="52"/>
      <c r="F24" s="52"/>
      <c r="G24" s="53"/>
      <c r="H24" s="50"/>
      <c r="I24" s="52"/>
      <c r="J24" s="52"/>
      <c r="K24" s="52"/>
      <c r="L24" s="53"/>
      <c r="M24" s="50"/>
      <c r="N24" s="51"/>
      <c r="O24" s="52"/>
      <c r="P24" s="52"/>
      <c r="Q24" s="53"/>
      <c r="R24" s="50"/>
      <c r="S24" s="52"/>
      <c r="T24" s="52"/>
      <c r="U24" s="52"/>
      <c r="V24" s="53"/>
      <c r="W24" s="50"/>
      <c r="X24" s="52"/>
      <c r="Y24" s="52"/>
      <c r="Z24" s="52"/>
      <c r="AA24" s="53"/>
      <c r="AB24" s="50"/>
      <c r="AC24" s="52"/>
      <c r="AD24" s="52"/>
      <c r="AE24" s="52"/>
      <c r="AF24" s="53"/>
      <c r="AG24" s="50"/>
      <c r="AH24" s="52"/>
      <c r="AI24" s="52"/>
      <c r="AJ24" s="52"/>
      <c r="AK24" s="53"/>
      <c r="AL24" s="50"/>
      <c r="AM24" s="52"/>
      <c r="AN24" s="52"/>
      <c r="AO24" s="52"/>
      <c r="AP24" s="53"/>
      <c r="AQ24" s="50"/>
      <c r="AR24" s="51"/>
      <c r="AS24" s="52"/>
      <c r="AT24" s="52"/>
      <c r="AU24" s="53"/>
      <c r="AV24" s="50"/>
      <c r="AW24" s="52"/>
      <c r="AX24" s="52"/>
      <c r="AY24" s="52"/>
      <c r="AZ24" s="53"/>
      <c r="BA24" s="50"/>
      <c r="BB24" s="51"/>
      <c r="BC24" s="52"/>
      <c r="BD24" s="52"/>
      <c r="BE24" s="53"/>
      <c r="BF24" s="50"/>
      <c r="BG24" s="51"/>
      <c r="BH24" s="52"/>
      <c r="BI24" s="52"/>
      <c r="BJ24" s="53"/>
      <c r="BK24" s="54"/>
      <c r="BL24" s="87"/>
    </row>
    <row r="25" spans="1:64" ht="12.75">
      <c r="A25" s="31"/>
      <c r="B25" s="32" t="s">
        <v>83</v>
      </c>
      <c r="C25" s="98"/>
      <c r="D25" s="56"/>
      <c r="E25" s="56"/>
      <c r="F25" s="56"/>
      <c r="G25" s="57"/>
      <c r="H25" s="55"/>
      <c r="I25" s="56"/>
      <c r="J25" s="56"/>
      <c r="K25" s="56"/>
      <c r="L25" s="57"/>
      <c r="M25" s="55"/>
      <c r="N25" s="56"/>
      <c r="O25" s="56"/>
      <c r="P25" s="56"/>
      <c r="Q25" s="57"/>
      <c r="R25" s="55"/>
      <c r="S25" s="56"/>
      <c r="T25" s="56"/>
      <c r="U25" s="56"/>
      <c r="V25" s="57"/>
      <c r="W25" s="55"/>
      <c r="X25" s="56"/>
      <c r="Y25" s="56"/>
      <c r="Z25" s="56"/>
      <c r="AA25" s="57"/>
      <c r="AB25" s="55"/>
      <c r="AC25" s="56"/>
      <c r="AD25" s="56"/>
      <c r="AE25" s="56"/>
      <c r="AF25" s="57"/>
      <c r="AG25" s="55"/>
      <c r="AH25" s="56"/>
      <c r="AI25" s="56"/>
      <c r="AJ25" s="56"/>
      <c r="AK25" s="57"/>
      <c r="AL25" s="55"/>
      <c r="AM25" s="56"/>
      <c r="AN25" s="56"/>
      <c r="AO25" s="56"/>
      <c r="AP25" s="57"/>
      <c r="AQ25" s="55"/>
      <c r="AR25" s="56"/>
      <c r="AS25" s="56"/>
      <c r="AT25" s="56"/>
      <c r="AU25" s="57"/>
      <c r="AV25" s="55"/>
      <c r="AW25" s="56"/>
      <c r="AX25" s="56"/>
      <c r="AY25" s="56"/>
      <c r="AZ25" s="57"/>
      <c r="BA25" s="55"/>
      <c r="BB25" s="56"/>
      <c r="BC25" s="56"/>
      <c r="BD25" s="56"/>
      <c r="BE25" s="57"/>
      <c r="BF25" s="55"/>
      <c r="BG25" s="56"/>
      <c r="BH25" s="56"/>
      <c r="BI25" s="56"/>
      <c r="BJ25" s="57"/>
      <c r="BK25" s="58"/>
      <c r="BL25" s="87"/>
    </row>
    <row r="26" spans="1:64" ht="12.75">
      <c r="A26" s="10" t="s">
        <v>72</v>
      </c>
      <c r="B26" s="21" t="s">
        <v>87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8"/>
      <c r="BL26" s="87"/>
    </row>
    <row r="27" spans="1:64" ht="12.75">
      <c r="A27" s="10"/>
      <c r="B27" s="18" t="s">
        <v>31</v>
      </c>
      <c r="C27" s="97"/>
      <c r="D27" s="51"/>
      <c r="E27" s="52"/>
      <c r="F27" s="52"/>
      <c r="G27" s="53"/>
      <c r="H27" s="50"/>
      <c r="I27" s="52"/>
      <c r="J27" s="52"/>
      <c r="K27" s="52"/>
      <c r="L27" s="53"/>
      <c r="M27" s="50"/>
      <c r="N27" s="51"/>
      <c r="O27" s="52"/>
      <c r="P27" s="52"/>
      <c r="Q27" s="53"/>
      <c r="R27" s="50"/>
      <c r="S27" s="52"/>
      <c r="T27" s="52"/>
      <c r="U27" s="52"/>
      <c r="V27" s="53"/>
      <c r="W27" s="50"/>
      <c r="X27" s="52"/>
      <c r="Y27" s="52"/>
      <c r="Z27" s="52"/>
      <c r="AA27" s="53"/>
      <c r="AB27" s="50"/>
      <c r="AC27" s="52"/>
      <c r="AD27" s="52"/>
      <c r="AE27" s="52"/>
      <c r="AF27" s="53"/>
      <c r="AG27" s="50"/>
      <c r="AH27" s="52"/>
      <c r="AI27" s="52"/>
      <c r="AJ27" s="52"/>
      <c r="AK27" s="53"/>
      <c r="AL27" s="50"/>
      <c r="AM27" s="52"/>
      <c r="AN27" s="52"/>
      <c r="AO27" s="52"/>
      <c r="AP27" s="53"/>
      <c r="AQ27" s="50"/>
      <c r="AR27" s="51"/>
      <c r="AS27" s="52"/>
      <c r="AT27" s="52"/>
      <c r="AU27" s="53"/>
      <c r="AV27" s="50"/>
      <c r="AW27" s="52"/>
      <c r="AX27" s="52"/>
      <c r="AY27" s="52"/>
      <c r="AZ27" s="53"/>
      <c r="BA27" s="50"/>
      <c r="BB27" s="51"/>
      <c r="BC27" s="52"/>
      <c r="BD27" s="52"/>
      <c r="BE27" s="53"/>
      <c r="BF27" s="50"/>
      <c r="BG27" s="51"/>
      <c r="BH27" s="52"/>
      <c r="BI27" s="52"/>
      <c r="BJ27" s="53"/>
      <c r="BK27" s="54"/>
      <c r="BL27" s="87"/>
    </row>
    <row r="28" spans="1:64" ht="12.75">
      <c r="A28" s="31"/>
      <c r="B28" s="32" t="s">
        <v>82</v>
      </c>
      <c r="C28" s="98"/>
      <c r="D28" s="56"/>
      <c r="E28" s="56"/>
      <c r="F28" s="56"/>
      <c r="G28" s="57"/>
      <c r="H28" s="55"/>
      <c r="I28" s="56"/>
      <c r="J28" s="56"/>
      <c r="K28" s="56"/>
      <c r="L28" s="57"/>
      <c r="M28" s="55"/>
      <c r="N28" s="56"/>
      <c r="O28" s="56"/>
      <c r="P28" s="56"/>
      <c r="Q28" s="57"/>
      <c r="R28" s="55"/>
      <c r="S28" s="56"/>
      <c r="T28" s="56"/>
      <c r="U28" s="56"/>
      <c r="V28" s="57"/>
      <c r="W28" s="55"/>
      <c r="X28" s="56"/>
      <c r="Y28" s="56"/>
      <c r="Z28" s="56"/>
      <c r="AA28" s="57"/>
      <c r="AB28" s="55"/>
      <c r="AC28" s="56"/>
      <c r="AD28" s="56"/>
      <c r="AE28" s="56"/>
      <c r="AF28" s="57"/>
      <c r="AG28" s="55"/>
      <c r="AH28" s="56"/>
      <c r="AI28" s="56"/>
      <c r="AJ28" s="56"/>
      <c r="AK28" s="57"/>
      <c r="AL28" s="55"/>
      <c r="AM28" s="56"/>
      <c r="AN28" s="56"/>
      <c r="AO28" s="56"/>
      <c r="AP28" s="57"/>
      <c r="AQ28" s="55"/>
      <c r="AR28" s="56"/>
      <c r="AS28" s="56"/>
      <c r="AT28" s="56"/>
      <c r="AU28" s="57"/>
      <c r="AV28" s="55"/>
      <c r="AW28" s="56"/>
      <c r="AX28" s="56"/>
      <c r="AY28" s="56"/>
      <c r="AZ28" s="57"/>
      <c r="BA28" s="55"/>
      <c r="BB28" s="56"/>
      <c r="BC28" s="56"/>
      <c r="BD28" s="56"/>
      <c r="BE28" s="57"/>
      <c r="BF28" s="55"/>
      <c r="BG28" s="56"/>
      <c r="BH28" s="56"/>
      <c r="BI28" s="56"/>
      <c r="BJ28" s="57"/>
      <c r="BK28" s="58"/>
      <c r="BL28" s="87"/>
    </row>
    <row r="29" spans="1:64" ht="12.75">
      <c r="A29" s="10" t="s">
        <v>73</v>
      </c>
      <c r="B29" s="17" t="s">
        <v>14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8"/>
      <c r="BL29" s="87"/>
    </row>
    <row r="30" spans="1:64" ht="12.75">
      <c r="A30" s="10"/>
      <c r="B30" s="21" t="s">
        <v>145</v>
      </c>
      <c r="C30" s="48">
        <v>0</v>
      </c>
      <c r="D30" s="46">
        <v>326.996708523</v>
      </c>
      <c r="E30" s="40">
        <v>0</v>
      </c>
      <c r="F30" s="40">
        <v>0</v>
      </c>
      <c r="G30" s="47">
        <v>0</v>
      </c>
      <c r="H30" s="64">
        <v>20.953374657</v>
      </c>
      <c r="I30" s="40">
        <v>1575.275240192</v>
      </c>
      <c r="J30" s="40">
        <v>0.256832285</v>
      </c>
      <c r="K30" s="40">
        <v>0</v>
      </c>
      <c r="L30" s="47">
        <v>537.960870564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6.945834538</v>
      </c>
      <c r="S30" s="40">
        <v>19.787618462</v>
      </c>
      <c r="T30" s="40">
        <v>0</v>
      </c>
      <c r="U30" s="40">
        <v>0</v>
      </c>
      <c r="V30" s="47">
        <v>28.422792692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0.006975728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3.4E-08</v>
      </c>
      <c r="AM30" s="40">
        <v>0</v>
      </c>
      <c r="AN30" s="40">
        <v>0</v>
      </c>
      <c r="AO30" s="40">
        <v>0</v>
      </c>
      <c r="AP30" s="47">
        <v>0.00967288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50.729558657</v>
      </c>
      <c r="AW30" s="40">
        <v>212.204663864</v>
      </c>
      <c r="AX30" s="40">
        <v>14.545408822</v>
      </c>
      <c r="AY30" s="40">
        <v>0</v>
      </c>
      <c r="AZ30" s="47">
        <v>537.955164583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19.049637919</v>
      </c>
      <c r="BG30" s="46">
        <v>15.276107912</v>
      </c>
      <c r="BH30" s="40">
        <v>7.527438496</v>
      </c>
      <c r="BI30" s="40">
        <v>0</v>
      </c>
      <c r="BJ30" s="47">
        <v>62.49938106</v>
      </c>
      <c r="BK30" s="109">
        <v>3436.403281868</v>
      </c>
      <c r="BL30" s="87"/>
    </row>
    <row r="31" spans="1:64" ht="12.75">
      <c r="A31" s="10"/>
      <c r="B31" s="21" t="s">
        <v>140</v>
      </c>
      <c r="C31" s="48">
        <v>0</v>
      </c>
      <c r="D31" s="46">
        <v>59.522991795</v>
      </c>
      <c r="E31" s="40">
        <v>0</v>
      </c>
      <c r="F31" s="40">
        <v>0</v>
      </c>
      <c r="G31" s="47">
        <v>0</v>
      </c>
      <c r="H31" s="64">
        <v>2.261253823</v>
      </c>
      <c r="I31" s="40">
        <v>44.101156201</v>
      </c>
      <c r="J31" s="40">
        <v>0</v>
      </c>
      <c r="K31" s="40">
        <v>0</v>
      </c>
      <c r="L31" s="47">
        <v>35.952524736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0.972146213</v>
      </c>
      <c r="S31" s="40">
        <v>4.362225892</v>
      </c>
      <c r="T31" s="40">
        <v>0</v>
      </c>
      <c r="U31" s="40">
        <v>0</v>
      </c>
      <c r="V31" s="47">
        <v>12.224959947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11.709131894</v>
      </c>
      <c r="AW31" s="40">
        <v>66.588877393</v>
      </c>
      <c r="AX31" s="40">
        <v>0</v>
      </c>
      <c r="AY31" s="40">
        <v>0</v>
      </c>
      <c r="AZ31" s="47">
        <v>119.112285996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2.217718803</v>
      </c>
      <c r="BG31" s="46">
        <v>6.013666158</v>
      </c>
      <c r="BH31" s="40">
        <v>0</v>
      </c>
      <c r="BI31" s="40">
        <v>0</v>
      </c>
      <c r="BJ31" s="47">
        <v>5.177525379</v>
      </c>
      <c r="BK31" s="109">
        <v>370.21646423</v>
      </c>
      <c r="BL31" s="87"/>
    </row>
    <row r="32" spans="1:64" ht="12.75">
      <c r="A32" s="10"/>
      <c r="B32" s="21" t="s">
        <v>147</v>
      </c>
      <c r="C32" s="48">
        <v>0</v>
      </c>
      <c r="D32" s="46">
        <v>291.128413307</v>
      </c>
      <c r="E32" s="40">
        <v>0</v>
      </c>
      <c r="F32" s="40">
        <v>0</v>
      </c>
      <c r="G32" s="47">
        <v>0</v>
      </c>
      <c r="H32" s="64">
        <v>20.982511968</v>
      </c>
      <c r="I32" s="40">
        <v>1054.536626114</v>
      </c>
      <c r="J32" s="40">
        <v>9.190147869</v>
      </c>
      <c r="K32" s="40">
        <v>0</v>
      </c>
      <c r="L32" s="47">
        <v>606.044744554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7.568288621</v>
      </c>
      <c r="S32" s="40">
        <v>8.638775977</v>
      </c>
      <c r="T32" s="40">
        <v>2.289216388</v>
      </c>
      <c r="U32" s="40">
        <v>0</v>
      </c>
      <c r="V32" s="47">
        <v>32.346801233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0.013378146</v>
      </c>
      <c r="AC32" s="40">
        <v>0</v>
      </c>
      <c r="AD32" s="40">
        <v>0</v>
      </c>
      <c r="AE32" s="40">
        <v>0</v>
      </c>
      <c r="AF32" s="47">
        <v>0.088473509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34.194185623</v>
      </c>
      <c r="AW32" s="40">
        <v>362.361609624</v>
      </c>
      <c r="AX32" s="40">
        <v>2.267003766</v>
      </c>
      <c r="AY32" s="40">
        <v>0</v>
      </c>
      <c r="AZ32" s="47">
        <v>798.345379564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10.036155696</v>
      </c>
      <c r="BG32" s="46">
        <v>32.325399615</v>
      </c>
      <c r="BH32" s="40">
        <v>2.060776415</v>
      </c>
      <c r="BI32" s="40">
        <v>0</v>
      </c>
      <c r="BJ32" s="47">
        <v>47.539452045</v>
      </c>
      <c r="BK32" s="109">
        <v>3321.957340034</v>
      </c>
      <c r="BL32" s="87"/>
    </row>
    <row r="33" spans="1:64" ht="12.75">
      <c r="A33" s="10"/>
      <c r="B33" s="21" t="s">
        <v>146</v>
      </c>
      <c r="C33" s="48">
        <v>0</v>
      </c>
      <c r="D33" s="46">
        <v>174.328783585</v>
      </c>
      <c r="E33" s="40">
        <v>0</v>
      </c>
      <c r="F33" s="40">
        <v>0</v>
      </c>
      <c r="G33" s="47">
        <v>0</v>
      </c>
      <c r="H33" s="64">
        <v>10.663789289</v>
      </c>
      <c r="I33" s="40">
        <v>1215.613690365</v>
      </c>
      <c r="J33" s="40">
        <v>50.36099368</v>
      </c>
      <c r="K33" s="40">
        <v>0</v>
      </c>
      <c r="L33" s="47">
        <v>173.172295486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4.809789527</v>
      </c>
      <c r="S33" s="40">
        <v>14.620689636</v>
      </c>
      <c r="T33" s="40">
        <v>0</v>
      </c>
      <c r="U33" s="40">
        <v>0</v>
      </c>
      <c r="V33" s="47">
        <v>25.415228344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0.007103805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12.343225084</v>
      </c>
      <c r="AW33" s="40">
        <v>248.506426409</v>
      </c>
      <c r="AX33" s="40">
        <v>2.626267769</v>
      </c>
      <c r="AY33" s="40">
        <v>0</v>
      </c>
      <c r="AZ33" s="47">
        <v>459.62294403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5.03808315</v>
      </c>
      <c r="BG33" s="46">
        <v>64.040328205</v>
      </c>
      <c r="BH33" s="40">
        <v>0</v>
      </c>
      <c r="BI33" s="40">
        <v>0</v>
      </c>
      <c r="BJ33" s="47">
        <v>31.504246585</v>
      </c>
      <c r="BK33" s="109">
        <v>2492.673884949</v>
      </c>
      <c r="BL33" s="87"/>
    </row>
    <row r="34" spans="1:64" ht="12.75">
      <c r="A34" s="10"/>
      <c r="B34" s="21" t="s">
        <v>148</v>
      </c>
      <c r="C34" s="48">
        <v>0</v>
      </c>
      <c r="D34" s="46">
        <v>139.442418422</v>
      </c>
      <c r="E34" s="40">
        <v>0</v>
      </c>
      <c r="F34" s="40">
        <v>0</v>
      </c>
      <c r="G34" s="47">
        <v>0</v>
      </c>
      <c r="H34" s="64">
        <v>12.492330624</v>
      </c>
      <c r="I34" s="40">
        <v>43.811692176</v>
      </c>
      <c r="J34" s="40">
        <v>0</v>
      </c>
      <c r="K34" s="40">
        <v>0</v>
      </c>
      <c r="L34" s="47">
        <v>111.830825853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5.590882804</v>
      </c>
      <c r="S34" s="40">
        <v>2.643636424</v>
      </c>
      <c r="T34" s="40">
        <v>0</v>
      </c>
      <c r="U34" s="40">
        <v>0</v>
      </c>
      <c r="V34" s="47">
        <v>4.753616205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0.000115396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11.445351107</v>
      </c>
      <c r="AW34" s="40">
        <v>28.639984271</v>
      </c>
      <c r="AX34" s="40">
        <v>7.368703327</v>
      </c>
      <c r="AY34" s="40">
        <v>0</v>
      </c>
      <c r="AZ34" s="47">
        <v>227.999126574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3.127755968</v>
      </c>
      <c r="BG34" s="46">
        <v>3.174966802</v>
      </c>
      <c r="BH34" s="40">
        <v>0</v>
      </c>
      <c r="BI34" s="40">
        <v>0</v>
      </c>
      <c r="BJ34" s="47">
        <v>12.308858194</v>
      </c>
      <c r="BK34" s="109">
        <v>614.630264147</v>
      </c>
      <c r="BL34" s="87"/>
    </row>
    <row r="35" spans="1:64" ht="12.75">
      <c r="A35" s="10"/>
      <c r="B35" s="21" t="s">
        <v>144</v>
      </c>
      <c r="C35" s="48">
        <v>0</v>
      </c>
      <c r="D35" s="46">
        <v>0.848910038</v>
      </c>
      <c r="E35" s="40">
        <v>0</v>
      </c>
      <c r="F35" s="40">
        <v>0</v>
      </c>
      <c r="G35" s="47">
        <v>0</v>
      </c>
      <c r="H35" s="64">
        <v>2.570014044</v>
      </c>
      <c r="I35" s="40">
        <v>4.044120887</v>
      </c>
      <c r="J35" s="40">
        <v>0</v>
      </c>
      <c r="K35" s="40">
        <v>0</v>
      </c>
      <c r="L35" s="47">
        <v>5.465691078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1.016317403</v>
      </c>
      <c r="S35" s="40">
        <v>0</v>
      </c>
      <c r="T35" s="40">
        <v>0</v>
      </c>
      <c r="U35" s="40">
        <v>0</v>
      </c>
      <c r="V35" s="47">
        <v>0.444602721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0.002976565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32.125596498</v>
      </c>
      <c r="AW35" s="40">
        <v>14.016245893</v>
      </c>
      <c r="AX35" s="40">
        <v>0</v>
      </c>
      <c r="AY35" s="40">
        <v>0</v>
      </c>
      <c r="AZ35" s="47">
        <v>114.529495524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8.58150556</v>
      </c>
      <c r="BG35" s="46">
        <v>11.043433962</v>
      </c>
      <c r="BH35" s="40">
        <v>0</v>
      </c>
      <c r="BI35" s="40">
        <v>0</v>
      </c>
      <c r="BJ35" s="47">
        <v>20.158936905</v>
      </c>
      <c r="BK35" s="109">
        <v>214.847847078</v>
      </c>
      <c r="BL35" s="87"/>
    </row>
    <row r="36" spans="1:64" ht="12.75">
      <c r="A36" s="10"/>
      <c r="B36" s="21" t="s">
        <v>152</v>
      </c>
      <c r="C36" s="48">
        <v>0</v>
      </c>
      <c r="D36" s="46">
        <v>176.195771587</v>
      </c>
      <c r="E36" s="40">
        <v>0</v>
      </c>
      <c r="F36" s="40">
        <v>0</v>
      </c>
      <c r="G36" s="47">
        <v>0</v>
      </c>
      <c r="H36" s="64">
        <v>2.666567701</v>
      </c>
      <c r="I36" s="40">
        <v>707.32375058</v>
      </c>
      <c r="J36" s="40">
        <v>46.808056701</v>
      </c>
      <c r="K36" s="40">
        <v>0</v>
      </c>
      <c r="L36" s="47">
        <v>253.837837747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1.013036355</v>
      </c>
      <c r="S36" s="40">
        <v>51.655309828</v>
      </c>
      <c r="T36" s="40">
        <v>12.668997905</v>
      </c>
      <c r="U36" s="40">
        <v>0</v>
      </c>
      <c r="V36" s="47">
        <v>23.804466096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13.358443573</v>
      </c>
      <c r="AW36" s="40">
        <v>295.313261054</v>
      </c>
      <c r="AX36" s="40">
        <v>2.073763412</v>
      </c>
      <c r="AY36" s="40">
        <v>0</v>
      </c>
      <c r="AZ36" s="47">
        <v>221.527651393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9.243027678</v>
      </c>
      <c r="BG36" s="46">
        <v>32.609727736</v>
      </c>
      <c r="BH36" s="40">
        <v>2.616122016</v>
      </c>
      <c r="BI36" s="40">
        <v>0</v>
      </c>
      <c r="BJ36" s="47">
        <v>48.964050611</v>
      </c>
      <c r="BK36" s="109">
        <v>1901.679841973</v>
      </c>
      <c r="BL36" s="87"/>
    </row>
    <row r="37" spans="1:64" ht="12.75">
      <c r="A37" s="10"/>
      <c r="B37" s="21" t="s">
        <v>141</v>
      </c>
      <c r="C37" s="48">
        <v>0</v>
      </c>
      <c r="D37" s="46">
        <v>1.202016739</v>
      </c>
      <c r="E37" s="40">
        <v>0</v>
      </c>
      <c r="F37" s="40">
        <v>0</v>
      </c>
      <c r="G37" s="47">
        <v>0</v>
      </c>
      <c r="H37" s="64">
        <v>17.528045347</v>
      </c>
      <c r="I37" s="40">
        <v>915.157558655</v>
      </c>
      <c r="J37" s="40">
        <v>413.036280174</v>
      </c>
      <c r="K37" s="40">
        <v>17.258070913</v>
      </c>
      <c r="L37" s="47">
        <v>311.147129987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7.182429756</v>
      </c>
      <c r="S37" s="40">
        <v>22.516409327</v>
      </c>
      <c r="T37" s="40">
        <v>0</v>
      </c>
      <c r="U37" s="40">
        <v>0</v>
      </c>
      <c r="V37" s="47">
        <v>12.418134582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0.06042457</v>
      </c>
      <c r="AC37" s="40">
        <v>0.002317967</v>
      </c>
      <c r="AD37" s="40">
        <v>0</v>
      </c>
      <c r="AE37" s="40">
        <v>0</v>
      </c>
      <c r="AF37" s="47">
        <v>0.048227219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0.03421674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185.623715073</v>
      </c>
      <c r="AW37" s="40">
        <v>625.031228358</v>
      </c>
      <c r="AX37" s="40">
        <v>6.79354704</v>
      </c>
      <c r="AY37" s="40">
        <v>0</v>
      </c>
      <c r="AZ37" s="47">
        <v>839.602026588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85.189276511</v>
      </c>
      <c r="BG37" s="46">
        <v>38.24566777</v>
      </c>
      <c r="BH37" s="40">
        <v>11.978260093</v>
      </c>
      <c r="BI37" s="40">
        <v>0</v>
      </c>
      <c r="BJ37" s="47">
        <v>188.955156303</v>
      </c>
      <c r="BK37" s="109">
        <v>3699.010139712</v>
      </c>
      <c r="BL37" s="87"/>
    </row>
    <row r="38" spans="1:64" ht="12.75">
      <c r="A38" s="10"/>
      <c r="B38" s="21" t="s">
        <v>143</v>
      </c>
      <c r="C38" s="48">
        <v>0</v>
      </c>
      <c r="D38" s="46">
        <v>1.993827417</v>
      </c>
      <c r="E38" s="40">
        <v>0</v>
      </c>
      <c r="F38" s="40">
        <v>0</v>
      </c>
      <c r="G38" s="47">
        <v>0</v>
      </c>
      <c r="H38" s="64">
        <v>3.151517787</v>
      </c>
      <c r="I38" s="40">
        <v>0.595649023</v>
      </c>
      <c r="J38" s="40">
        <v>0</v>
      </c>
      <c r="K38" s="40">
        <v>0</v>
      </c>
      <c r="L38" s="47">
        <v>72.341108433</v>
      </c>
      <c r="M38" s="64">
        <v>0</v>
      </c>
      <c r="N38" s="46">
        <v>0</v>
      </c>
      <c r="O38" s="40">
        <v>0</v>
      </c>
      <c r="P38" s="40">
        <v>0</v>
      </c>
      <c r="Q38" s="47">
        <v>0</v>
      </c>
      <c r="R38" s="64">
        <v>1.331421505</v>
      </c>
      <c r="S38" s="40">
        <v>0</v>
      </c>
      <c r="T38" s="40">
        <v>0</v>
      </c>
      <c r="U38" s="40">
        <v>0</v>
      </c>
      <c r="V38" s="47">
        <v>1.211473438</v>
      </c>
      <c r="W38" s="64">
        <v>0</v>
      </c>
      <c r="X38" s="40">
        <v>0</v>
      </c>
      <c r="Y38" s="40">
        <v>0</v>
      </c>
      <c r="Z38" s="40">
        <v>0</v>
      </c>
      <c r="AA38" s="47">
        <v>0</v>
      </c>
      <c r="AB38" s="64">
        <v>0.001810259</v>
      </c>
      <c r="AC38" s="40">
        <v>0</v>
      </c>
      <c r="AD38" s="40">
        <v>0</v>
      </c>
      <c r="AE38" s="40">
        <v>0</v>
      </c>
      <c r="AF38" s="47">
        <v>0</v>
      </c>
      <c r="AG38" s="64">
        <v>0</v>
      </c>
      <c r="AH38" s="40">
        <v>0</v>
      </c>
      <c r="AI38" s="40">
        <v>0</v>
      </c>
      <c r="AJ38" s="40">
        <v>0</v>
      </c>
      <c r="AK38" s="47">
        <v>0</v>
      </c>
      <c r="AL38" s="64">
        <v>0.000118521</v>
      </c>
      <c r="AM38" s="40">
        <v>0</v>
      </c>
      <c r="AN38" s="40">
        <v>0</v>
      </c>
      <c r="AO38" s="40">
        <v>0</v>
      </c>
      <c r="AP38" s="47">
        <v>0</v>
      </c>
      <c r="AQ38" s="64">
        <v>0</v>
      </c>
      <c r="AR38" s="46">
        <v>0</v>
      </c>
      <c r="AS38" s="40">
        <v>0</v>
      </c>
      <c r="AT38" s="40">
        <v>0</v>
      </c>
      <c r="AU38" s="47">
        <v>0</v>
      </c>
      <c r="AV38" s="64">
        <v>25.692125771</v>
      </c>
      <c r="AW38" s="40">
        <v>25.464000734</v>
      </c>
      <c r="AX38" s="40">
        <v>2.975E-06</v>
      </c>
      <c r="AY38" s="40">
        <v>0</v>
      </c>
      <c r="AZ38" s="47">
        <v>100.180557753</v>
      </c>
      <c r="BA38" s="64">
        <v>0</v>
      </c>
      <c r="BB38" s="46">
        <v>0</v>
      </c>
      <c r="BC38" s="40">
        <v>0</v>
      </c>
      <c r="BD38" s="40">
        <v>0</v>
      </c>
      <c r="BE38" s="47">
        <v>0</v>
      </c>
      <c r="BF38" s="64">
        <v>8.822779141</v>
      </c>
      <c r="BG38" s="46">
        <v>4.988067893</v>
      </c>
      <c r="BH38" s="40">
        <v>0</v>
      </c>
      <c r="BI38" s="40">
        <v>0</v>
      </c>
      <c r="BJ38" s="47">
        <v>12.701867183</v>
      </c>
      <c r="BK38" s="109">
        <v>258.476327833</v>
      </c>
      <c r="BL38" s="87"/>
    </row>
    <row r="39" spans="1:64" ht="12.75">
      <c r="A39" s="10"/>
      <c r="B39" s="21" t="s">
        <v>142</v>
      </c>
      <c r="C39" s="48">
        <v>0</v>
      </c>
      <c r="D39" s="46">
        <v>284.3220298</v>
      </c>
      <c r="E39" s="40">
        <v>0</v>
      </c>
      <c r="F39" s="40">
        <v>0</v>
      </c>
      <c r="G39" s="47">
        <v>0</v>
      </c>
      <c r="H39" s="64">
        <v>17.09002431</v>
      </c>
      <c r="I39" s="40">
        <v>1614.544205313</v>
      </c>
      <c r="J39" s="40">
        <v>352.719624826</v>
      </c>
      <c r="K39" s="40">
        <v>0</v>
      </c>
      <c r="L39" s="47">
        <v>346.667699944</v>
      </c>
      <c r="M39" s="64">
        <v>0</v>
      </c>
      <c r="N39" s="46">
        <v>0</v>
      </c>
      <c r="O39" s="40">
        <v>0</v>
      </c>
      <c r="P39" s="40">
        <v>0</v>
      </c>
      <c r="Q39" s="47">
        <v>0</v>
      </c>
      <c r="R39" s="64">
        <v>7.856454816</v>
      </c>
      <c r="S39" s="40">
        <v>21.678895363</v>
      </c>
      <c r="T39" s="40">
        <v>12.215682401</v>
      </c>
      <c r="U39" s="40">
        <v>0</v>
      </c>
      <c r="V39" s="47">
        <v>18.168414024</v>
      </c>
      <c r="W39" s="64">
        <v>0</v>
      </c>
      <c r="X39" s="40">
        <v>0</v>
      </c>
      <c r="Y39" s="40">
        <v>0</v>
      </c>
      <c r="Z39" s="40">
        <v>0</v>
      </c>
      <c r="AA39" s="47">
        <v>0</v>
      </c>
      <c r="AB39" s="64">
        <v>0.025935994</v>
      </c>
      <c r="AC39" s="40">
        <v>0</v>
      </c>
      <c r="AD39" s="40">
        <v>0</v>
      </c>
      <c r="AE39" s="40">
        <v>0</v>
      </c>
      <c r="AF39" s="47">
        <v>0.028191628</v>
      </c>
      <c r="AG39" s="64">
        <v>0</v>
      </c>
      <c r="AH39" s="40">
        <v>0</v>
      </c>
      <c r="AI39" s="40">
        <v>0</v>
      </c>
      <c r="AJ39" s="40">
        <v>0</v>
      </c>
      <c r="AK39" s="47">
        <v>0</v>
      </c>
      <c r="AL39" s="64">
        <v>0</v>
      </c>
      <c r="AM39" s="40">
        <v>0</v>
      </c>
      <c r="AN39" s="40">
        <v>0</v>
      </c>
      <c r="AO39" s="40">
        <v>0</v>
      </c>
      <c r="AP39" s="47">
        <v>0</v>
      </c>
      <c r="AQ39" s="64">
        <v>0</v>
      </c>
      <c r="AR39" s="46">
        <v>0</v>
      </c>
      <c r="AS39" s="40">
        <v>0</v>
      </c>
      <c r="AT39" s="40">
        <v>0</v>
      </c>
      <c r="AU39" s="47">
        <v>0</v>
      </c>
      <c r="AV39" s="64">
        <v>71.071144454</v>
      </c>
      <c r="AW39" s="40">
        <v>878.738774634</v>
      </c>
      <c r="AX39" s="40">
        <v>0</v>
      </c>
      <c r="AY39" s="40">
        <v>0</v>
      </c>
      <c r="AZ39" s="47">
        <v>546.830441549</v>
      </c>
      <c r="BA39" s="64">
        <v>0</v>
      </c>
      <c r="BB39" s="46">
        <v>0</v>
      </c>
      <c r="BC39" s="40">
        <v>0</v>
      </c>
      <c r="BD39" s="40">
        <v>0</v>
      </c>
      <c r="BE39" s="47">
        <v>0</v>
      </c>
      <c r="BF39" s="64">
        <v>41.828383168</v>
      </c>
      <c r="BG39" s="46">
        <v>92.8200534</v>
      </c>
      <c r="BH39" s="40">
        <v>5.066705337</v>
      </c>
      <c r="BI39" s="40">
        <v>0</v>
      </c>
      <c r="BJ39" s="47">
        <v>71.7769407233286</v>
      </c>
      <c r="BK39" s="109">
        <f>SUM(C39:BJ39)</f>
        <v>4383.449601684328</v>
      </c>
      <c r="BL39" s="87"/>
    </row>
    <row r="40" spans="1:64" ht="12.75">
      <c r="A40" s="31"/>
      <c r="B40" s="32" t="s">
        <v>81</v>
      </c>
      <c r="C40" s="99">
        <f aca="true" t="shared" si="5" ref="C40:AH40">SUM(C30:C39)</f>
        <v>0</v>
      </c>
      <c r="D40" s="73">
        <f t="shared" si="5"/>
        <v>1455.981871213</v>
      </c>
      <c r="E40" s="73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110.35942955000002</v>
      </c>
      <c r="I40" s="73">
        <f t="shared" si="5"/>
        <v>7175.003689506</v>
      </c>
      <c r="J40" s="73">
        <f t="shared" si="5"/>
        <v>872.3719355349999</v>
      </c>
      <c r="K40" s="73">
        <f t="shared" si="5"/>
        <v>17.258070913</v>
      </c>
      <c r="L40" s="73">
        <f t="shared" si="5"/>
        <v>2454.420728382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44.286601538</v>
      </c>
      <c r="S40" s="73">
        <f t="shared" si="5"/>
        <v>145.90356090900002</v>
      </c>
      <c r="T40" s="73">
        <f t="shared" si="5"/>
        <v>27.173896694</v>
      </c>
      <c r="U40" s="73">
        <f t="shared" si="5"/>
        <v>0</v>
      </c>
      <c r="V40" s="73">
        <f t="shared" si="5"/>
        <v>159.21048928200003</v>
      </c>
      <c r="W40" s="73">
        <f t="shared" si="5"/>
        <v>0</v>
      </c>
      <c r="X40" s="73">
        <f t="shared" si="5"/>
        <v>0</v>
      </c>
      <c r="Y40" s="73">
        <f t="shared" si="5"/>
        <v>0</v>
      </c>
      <c r="Z40" s="73">
        <f t="shared" si="5"/>
        <v>0</v>
      </c>
      <c r="AA40" s="73">
        <f t="shared" si="5"/>
        <v>0</v>
      </c>
      <c r="AB40" s="73">
        <f t="shared" si="5"/>
        <v>0.108640093</v>
      </c>
      <c r="AC40" s="73">
        <f t="shared" si="5"/>
        <v>0.002317967</v>
      </c>
      <c r="AD40" s="73">
        <f t="shared" si="5"/>
        <v>0</v>
      </c>
      <c r="AE40" s="73">
        <f t="shared" si="5"/>
        <v>0</v>
      </c>
      <c r="AF40" s="73">
        <f t="shared" si="5"/>
        <v>0.164892356</v>
      </c>
      <c r="AG40" s="73">
        <f t="shared" si="5"/>
        <v>0</v>
      </c>
      <c r="AH40" s="73">
        <f t="shared" si="5"/>
        <v>0</v>
      </c>
      <c r="AI40" s="73">
        <f aca="true" t="shared" si="6" ref="AI40:BJ40">SUM(AI30:AI39)</f>
        <v>0</v>
      </c>
      <c r="AJ40" s="73">
        <f t="shared" si="6"/>
        <v>0</v>
      </c>
      <c r="AK40" s="73">
        <f t="shared" si="6"/>
        <v>0</v>
      </c>
      <c r="AL40" s="73">
        <f t="shared" si="6"/>
        <v>0.04441566500000001</v>
      </c>
      <c r="AM40" s="73">
        <f t="shared" si="6"/>
        <v>0</v>
      </c>
      <c r="AN40" s="73">
        <f t="shared" si="6"/>
        <v>0</v>
      </c>
      <c r="AO40" s="73">
        <f t="shared" si="6"/>
        <v>0</v>
      </c>
      <c r="AP40" s="73">
        <f t="shared" si="6"/>
        <v>0.00967288</v>
      </c>
      <c r="AQ40" s="73">
        <f t="shared" si="6"/>
        <v>0</v>
      </c>
      <c r="AR40" s="73">
        <f t="shared" si="6"/>
        <v>0</v>
      </c>
      <c r="AS40" s="73">
        <f t="shared" si="6"/>
        <v>0</v>
      </c>
      <c r="AT40" s="73">
        <f t="shared" si="6"/>
        <v>0</v>
      </c>
      <c r="AU40" s="73">
        <f t="shared" si="6"/>
        <v>0</v>
      </c>
      <c r="AV40" s="73">
        <f t="shared" si="6"/>
        <v>448.29247773400004</v>
      </c>
      <c r="AW40" s="73">
        <f t="shared" si="6"/>
        <v>2756.8650722340003</v>
      </c>
      <c r="AX40" s="73">
        <f t="shared" si="6"/>
        <v>35.674697111</v>
      </c>
      <c r="AY40" s="73">
        <f t="shared" si="6"/>
        <v>0</v>
      </c>
      <c r="AZ40" s="73">
        <f t="shared" si="6"/>
        <v>3965.705073554</v>
      </c>
      <c r="BA40" s="73">
        <f t="shared" si="6"/>
        <v>0</v>
      </c>
      <c r="BB40" s="73">
        <f t="shared" si="6"/>
        <v>0</v>
      </c>
      <c r="BC40" s="73">
        <f t="shared" si="6"/>
        <v>0</v>
      </c>
      <c r="BD40" s="73">
        <f t="shared" si="6"/>
        <v>0</v>
      </c>
      <c r="BE40" s="73">
        <f t="shared" si="6"/>
        <v>0</v>
      </c>
      <c r="BF40" s="73">
        <f t="shared" si="6"/>
        <v>193.13432359400002</v>
      </c>
      <c r="BG40" s="73">
        <f t="shared" si="6"/>
        <v>300.537419453</v>
      </c>
      <c r="BH40" s="73">
        <f t="shared" si="6"/>
        <v>29.249302356999998</v>
      </c>
      <c r="BI40" s="73">
        <f t="shared" si="6"/>
        <v>0</v>
      </c>
      <c r="BJ40" s="73">
        <f t="shared" si="6"/>
        <v>501.58641498832856</v>
      </c>
      <c r="BK40" s="113">
        <f>SUM(BK30:BK39)</f>
        <v>20693.344993508326</v>
      </c>
      <c r="BL40" s="87"/>
    </row>
    <row r="41" spans="1:64" ht="12.75">
      <c r="A41" s="31"/>
      <c r="B41" s="33" t="s">
        <v>71</v>
      </c>
      <c r="C41" s="100">
        <f aca="true" t="shared" si="7" ref="C41:AH41">+C40+C22+C15+C11</f>
        <v>0</v>
      </c>
      <c r="D41" s="65">
        <f t="shared" si="7"/>
        <v>2289.537183484</v>
      </c>
      <c r="E41" s="65">
        <f t="shared" si="7"/>
        <v>0</v>
      </c>
      <c r="F41" s="65">
        <f t="shared" si="7"/>
        <v>0</v>
      </c>
      <c r="G41" s="66">
        <f t="shared" si="7"/>
        <v>0</v>
      </c>
      <c r="H41" s="59">
        <f t="shared" si="7"/>
        <v>248.714915288</v>
      </c>
      <c r="I41" s="65">
        <f t="shared" si="7"/>
        <v>15390.751426034</v>
      </c>
      <c r="J41" s="65">
        <f t="shared" si="7"/>
        <v>1649.314551404</v>
      </c>
      <c r="K41" s="65">
        <f t="shared" si="7"/>
        <v>17.258070913</v>
      </c>
      <c r="L41" s="66">
        <f t="shared" si="7"/>
        <v>3323.344419725</v>
      </c>
      <c r="M41" s="59">
        <f t="shared" si="7"/>
        <v>0</v>
      </c>
      <c r="N41" s="65">
        <f t="shared" si="7"/>
        <v>0</v>
      </c>
      <c r="O41" s="65">
        <f t="shared" si="7"/>
        <v>0</v>
      </c>
      <c r="P41" s="65">
        <f t="shared" si="7"/>
        <v>0</v>
      </c>
      <c r="Q41" s="66">
        <f t="shared" si="7"/>
        <v>0</v>
      </c>
      <c r="R41" s="59">
        <f t="shared" si="7"/>
        <v>101.634824207</v>
      </c>
      <c r="S41" s="65">
        <f t="shared" si="7"/>
        <v>382.051208719</v>
      </c>
      <c r="T41" s="65">
        <f t="shared" si="7"/>
        <v>41.640768783</v>
      </c>
      <c r="U41" s="65">
        <f t="shared" si="7"/>
        <v>0</v>
      </c>
      <c r="V41" s="66">
        <f t="shared" si="7"/>
        <v>268.49461303600003</v>
      </c>
      <c r="W41" s="59">
        <f t="shared" si="7"/>
        <v>0</v>
      </c>
      <c r="X41" s="59">
        <f t="shared" si="7"/>
        <v>0</v>
      </c>
      <c r="Y41" s="59">
        <f t="shared" si="7"/>
        <v>0</v>
      </c>
      <c r="Z41" s="59">
        <f t="shared" si="7"/>
        <v>0</v>
      </c>
      <c r="AA41" s="59">
        <f t="shared" si="7"/>
        <v>0</v>
      </c>
      <c r="AB41" s="59">
        <f t="shared" si="7"/>
        <v>0.189232002</v>
      </c>
      <c r="AC41" s="65">
        <f t="shared" si="7"/>
        <v>0.002317967</v>
      </c>
      <c r="AD41" s="65">
        <f t="shared" si="7"/>
        <v>0</v>
      </c>
      <c r="AE41" s="65">
        <f t="shared" si="7"/>
        <v>0</v>
      </c>
      <c r="AF41" s="66">
        <f t="shared" si="7"/>
        <v>0.18567947499999998</v>
      </c>
      <c r="AG41" s="59">
        <f t="shared" si="7"/>
        <v>0</v>
      </c>
      <c r="AH41" s="65">
        <f t="shared" si="7"/>
        <v>0</v>
      </c>
      <c r="AI41" s="65">
        <f aca="true" t="shared" si="8" ref="AI41:BN41">+AI40+AI22+AI15+AI11</f>
        <v>0</v>
      </c>
      <c r="AJ41" s="65">
        <f t="shared" si="8"/>
        <v>0</v>
      </c>
      <c r="AK41" s="66">
        <f t="shared" si="8"/>
        <v>0</v>
      </c>
      <c r="AL41" s="59">
        <f t="shared" si="8"/>
        <v>0.05627395600000001</v>
      </c>
      <c r="AM41" s="65">
        <f t="shared" si="8"/>
        <v>0</v>
      </c>
      <c r="AN41" s="65">
        <f t="shared" si="8"/>
        <v>0</v>
      </c>
      <c r="AO41" s="65">
        <f t="shared" si="8"/>
        <v>0</v>
      </c>
      <c r="AP41" s="66">
        <f t="shared" si="8"/>
        <v>0.026097372</v>
      </c>
      <c r="AQ41" s="59">
        <f t="shared" si="8"/>
        <v>0</v>
      </c>
      <c r="AR41" s="65">
        <f t="shared" si="8"/>
        <v>0.433536791</v>
      </c>
      <c r="AS41" s="65">
        <f t="shared" si="8"/>
        <v>0</v>
      </c>
      <c r="AT41" s="65">
        <f t="shared" si="8"/>
        <v>0</v>
      </c>
      <c r="AU41" s="66">
        <f t="shared" si="8"/>
        <v>0</v>
      </c>
      <c r="AV41" s="59">
        <f t="shared" si="8"/>
        <v>616.3718969250001</v>
      </c>
      <c r="AW41" s="65">
        <f t="shared" si="8"/>
        <v>4905.414905846001</v>
      </c>
      <c r="AX41" s="65">
        <f t="shared" si="8"/>
        <v>54.613459967</v>
      </c>
      <c r="AY41" s="65">
        <f t="shared" si="8"/>
        <v>0</v>
      </c>
      <c r="AZ41" s="66">
        <f t="shared" si="8"/>
        <v>5195.9245587860005</v>
      </c>
      <c r="BA41" s="59">
        <f t="shared" si="8"/>
        <v>0</v>
      </c>
      <c r="BB41" s="65">
        <f t="shared" si="8"/>
        <v>0</v>
      </c>
      <c r="BC41" s="65">
        <f t="shared" si="8"/>
        <v>0</v>
      </c>
      <c r="BD41" s="65">
        <f t="shared" si="8"/>
        <v>0</v>
      </c>
      <c r="BE41" s="66">
        <f t="shared" si="8"/>
        <v>0</v>
      </c>
      <c r="BF41" s="59">
        <f t="shared" si="8"/>
        <v>264.266018884</v>
      </c>
      <c r="BG41" s="65">
        <f t="shared" si="8"/>
        <v>388.538495179</v>
      </c>
      <c r="BH41" s="65">
        <f t="shared" si="8"/>
        <v>41.183377904</v>
      </c>
      <c r="BI41" s="65">
        <f t="shared" si="8"/>
        <v>0</v>
      </c>
      <c r="BJ41" s="66">
        <f t="shared" si="8"/>
        <v>664.3483056623286</v>
      </c>
      <c r="BK41" s="113">
        <f t="shared" si="8"/>
        <v>35844.29613830933</v>
      </c>
      <c r="BL41" s="87"/>
    </row>
    <row r="42" spans="1:64" ht="3.75" customHeight="1">
      <c r="A42" s="10"/>
      <c r="B42" s="19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2"/>
      <c r="BL42" s="87"/>
    </row>
    <row r="43" spans="1:64" ht="3.75" customHeight="1">
      <c r="A43" s="10"/>
      <c r="B43" s="19"/>
      <c r="C43" s="22"/>
      <c r="D43" s="28"/>
      <c r="E43" s="22"/>
      <c r="F43" s="22"/>
      <c r="G43" s="22"/>
      <c r="H43" s="22"/>
      <c r="I43" s="22"/>
      <c r="J43" s="22"/>
      <c r="K43" s="22"/>
      <c r="L43" s="22"/>
      <c r="M43" s="22"/>
      <c r="N43" s="28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8"/>
      <c r="AS43" s="22"/>
      <c r="AT43" s="22"/>
      <c r="AU43" s="22"/>
      <c r="AV43" s="22"/>
      <c r="AW43" s="22"/>
      <c r="AX43" s="22"/>
      <c r="AY43" s="22"/>
      <c r="AZ43" s="22"/>
      <c r="BA43" s="22"/>
      <c r="BB43" s="28"/>
      <c r="BC43" s="22"/>
      <c r="BD43" s="22"/>
      <c r="BE43" s="22"/>
      <c r="BF43" s="22"/>
      <c r="BG43" s="28"/>
      <c r="BH43" s="22"/>
      <c r="BI43" s="22"/>
      <c r="BJ43" s="22"/>
      <c r="BK43" s="24"/>
      <c r="BL43" s="87"/>
    </row>
    <row r="44" spans="1:64" ht="12.75">
      <c r="A44" s="10" t="s">
        <v>1</v>
      </c>
      <c r="B44" s="16" t="s">
        <v>7</v>
      </c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2"/>
      <c r="BL44" s="87"/>
    </row>
    <row r="45" spans="1:252" s="3" customFormat="1" ht="12.75">
      <c r="A45" s="10" t="s">
        <v>67</v>
      </c>
      <c r="B45" s="21" t="s">
        <v>2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6"/>
      <c r="BL45" s="87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s="3" customFormat="1" ht="12.75">
      <c r="A46" s="10"/>
      <c r="B46" s="21" t="s">
        <v>149</v>
      </c>
      <c r="C46" s="101">
        <v>0</v>
      </c>
      <c r="D46" s="46">
        <v>1.398975783</v>
      </c>
      <c r="E46" s="69">
        <v>0</v>
      </c>
      <c r="F46" s="69">
        <v>0</v>
      </c>
      <c r="G46" s="70">
        <v>0</v>
      </c>
      <c r="H46" s="68">
        <v>1061.637043968</v>
      </c>
      <c r="I46" s="69">
        <v>0.551759116</v>
      </c>
      <c r="J46" s="69">
        <v>0</v>
      </c>
      <c r="K46" s="69">
        <v>0</v>
      </c>
      <c r="L46" s="70">
        <v>74.179152426</v>
      </c>
      <c r="M46" s="60">
        <v>0</v>
      </c>
      <c r="N46" s="61">
        <v>0</v>
      </c>
      <c r="O46" s="60">
        <v>0</v>
      </c>
      <c r="P46" s="60">
        <v>0</v>
      </c>
      <c r="Q46" s="60">
        <v>0</v>
      </c>
      <c r="R46" s="68">
        <v>669.18558502</v>
      </c>
      <c r="S46" s="69">
        <v>0.010376116</v>
      </c>
      <c r="T46" s="69">
        <v>0</v>
      </c>
      <c r="U46" s="69">
        <v>0</v>
      </c>
      <c r="V46" s="70">
        <v>20.032501711</v>
      </c>
      <c r="W46" s="68">
        <v>0</v>
      </c>
      <c r="X46" s="69">
        <v>0</v>
      </c>
      <c r="Y46" s="69">
        <v>0</v>
      </c>
      <c r="Z46" s="69">
        <v>0</v>
      </c>
      <c r="AA46" s="70">
        <v>0</v>
      </c>
      <c r="AB46" s="68">
        <v>3.328685821</v>
      </c>
      <c r="AC46" s="69">
        <v>0</v>
      </c>
      <c r="AD46" s="69">
        <v>0</v>
      </c>
      <c r="AE46" s="69">
        <v>0</v>
      </c>
      <c r="AF46" s="70">
        <v>0.078972184</v>
      </c>
      <c r="AG46" s="60">
        <v>0</v>
      </c>
      <c r="AH46" s="60">
        <v>0</v>
      </c>
      <c r="AI46" s="60">
        <v>0</v>
      </c>
      <c r="AJ46" s="60">
        <v>0</v>
      </c>
      <c r="AK46" s="60">
        <v>0</v>
      </c>
      <c r="AL46" s="68">
        <v>1.510350512</v>
      </c>
      <c r="AM46" s="69">
        <v>0</v>
      </c>
      <c r="AN46" s="69">
        <v>0</v>
      </c>
      <c r="AO46" s="69">
        <v>0</v>
      </c>
      <c r="AP46" s="70">
        <v>0.012100013</v>
      </c>
      <c r="AQ46" s="68">
        <v>0</v>
      </c>
      <c r="AR46" s="71">
        <v>0</v>
      </c>
      <c r="AS46" s="69">
        <v>0</v>
      </c>
      <c r="AT46" s="69">
        <v>0</v>
      </c>
      <c r="AU46" s="70">
        <v>0</v>
      </c>
      <c r="AV46" s="68">
        <v>4642.794113998</v>
      </c>
      <c r="AW46" s="69">
        <v>9.781612572</v>
      </c>
      <c r="AX46" s="69">
        <v>0</v>
      </c>
      <c r="AY46" s="69">
        <v>0</v>
      </c>
      <c r="AZ46" s="70">
        <v>661.997269762</v>
      </c>
      <c r="BA46" s="68">
        <v>0</v>
      </c>
      <c r="BB46" s="71">
        <v>0</v>
      </c>
      <c r="BC46" s="69">
        <v>0</v>
      </c>
      <c r="BD46" s="69">
        <v>0</v>
      </c>
      <c r="BE46" s="70">
        <v>0</v>
      </c>
      <c r="BF46" s="68">
        <v>2120.721313763</v>
      </c>
      <c r="BG46" s="71">
        <v>1.954041848</v>
      </c>
      <c r="BH46" s="69">
        <v>0</v>
      </c>
      <c r="BI46" s="69">
        <v>0</v>
      </c>
      <c r="BJ46" s="70">
        <v>157.326976567</v>
      </c>
      <c r="BK46" s="114">
        <v>9426.50083118</v>
      </c>
      <c r="BL46" s="87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252" s="3" customFormat="1" ht="12.75">
      <c r="A47" s="31"/>
      <c r="B47" s="32" t="s">
        <v>76</v>
      </c>
      <c r="C47" s="44">
        <f>SUM(C46)</f>
        <v>0</v>
      </c>
      <c r="D47" s="63">
        <f>SUM(D46)</f>
        <v>1.398975783</v>
      </c>
      <c r="E47" s="63">
        <f aca="true" t="shared" si="9" ref="E47:BJ47">SUM(E46)</f>
        <v>0</v>
      </c>
      <c r="F47" s="63">
        <f t="shared" si="9"/>
        <v>0</v>
      </c>
      <c r="G47" s="62">
        <f t="shared" si="9"/>
        <v>0</v>
      </c>
      <c r="H47" s="43">
        <f t="shared" si="9"/>
        <v>1061.637043968</v>
      </c>
      <c r="I47" s="63">
        <f t="shared" si="9"/>
        <v>0.551759116</v>
      </c>
      <c r="J47" s="63">
        <f t="shared" si="9"/>
        <v>0</v>
      </c>
      <c r="K47" s="63">
        <f t="shared" si="9"/>
        <v>0</v>
      </c>
      <c r="L47" s="62">
        <f t="shared" si="9"/>
        <v>74.179152426</v>
      </c>
      <c r="M47" s="44">
        <f t="shared" si="9"/>
        <v>0</v>
      </c>
      <c r="N47" s="44">
        <f t="shared" si="9"/>
        <v>0</v>
      </c>
      <c r="O47" s="44">
        <f t="shared" si="9"/>
        <v>0</v>
      </c>
      <c r="P47" s="44">
        <f t="shared" si="9"/>
        <v>0</v>
      </c>
      <c r="Q47" s="67">
        <f t="shared" si="9"/>
        <v>0</v>
      </c>
      <c r="R47" s="43">
        <f t="shared" si="9"/>
        <v>669.18558502</v>
      </c>
      <c r="S47" s="63">
        <f t="shared" si="9"/>
        <v>0.010376116</v>
      </c>
      <c r="T47" s="63">
        <f t="shared" si="9"/>
        <v>0</v>
      </c>
      <c r="U47" s="63">
        <f t="shared" si="9"/>
        <v>0</v>
      </c>
      <c r="V47" s="62">
        <f t="shared" si="9"/>
        <v>20.032501711</v>
      </c>
      <c r="W47" s="43">
        <f t="shared" si="9"/>
        <v>0</v>
      </c>
      <c r="X47" s="63">
        <f t="shared" si="9"/>
        <v>0</v>
      </c>
      <c r="Y47" s="63">
        <f t="shared" si="9"/>
        <v>0</v>
      </c>
      <c r="Z47" s="63">
        <f t="shared" si="9"/>
        <v>0</v>
      </c>
      <c r="AA47" s="62">
        <f t="shared" si="9"/>
        <v>0</v>
      </c>
      <c r="AB47" s="43">
        <f t="shared" si="9"/>
        <v>3.328685821</v>
      </c>
      <c r="AC47" s="63">
        <f t="shared" si="9"/>
        <v>0</v>
      </c>
      <c r="AD47" s="63">
        <f t="shared" si="9"/>
        <v>0</v>
      </c>
      <c r="AE47" s="63">
        <f t="shared" si="9"/>
        <v>0</v>
      </c>
      <c r="AF47" s="62">
        <f t="shared" si="9"/>
        <v>0.078972184</v>
      </c>
      <c r="AG47" s="44">
        <f t="shared" si="9"/>
        <v>0</v>
      </c>
      <c r="AH47" s="44">
        <f t="shared" si="9"/>
        <v>0</v>
      </c>
      <c r="AI47" s="44">
        <f t="shared" si="9"/>
        <v>0</v>
      </c>
      <c r="AJ47" s="44">
        <f t="shared" si="9"/>
        <v>0</v>
      </c>
      <c r="AK47" s="67">
        <f t="shared" si="9"/>
        <v>0</v>
      </c>
      <c r="AL47" s="43">
        <f t="shared" si="9"/>
        <v>1.510350512</v>
      </c>
      <c r="AM47" s="63">
        <f t="shared" si="9"/>
        <v>0</v>
      </c>
      <c r="AN47" s="63">
        <f t="shared" si="9"/>
        <v>0</v>
      </c>
      <c r="AO47" s="63">
        <f t="shared" si="9"/>
        <v>0</v>
      </c>
      <c r="AP47" s="62">
        <f t="shared" si="9"/>
        <v>0.012100013</v>
      </c>
      <c r="AQ47" s="43">
        <f t="shared" si="9"/>
        <v>0</v>
      </c>
      <c r="AR47" s="63">
        <f t="shared" si="9"/>
        <v>0</v>
      </c>
      <c r="AS47" s="63">
        <f t="shared" si="9"/>
        <v>0</v>
      </c>
      <c r="AT47" s="63">
        <f t="shared" si="9"/>
        <v>0</v>
      </c>
      <c r="AU47" s="62">
        <f t="shared" si="9"/>
        <v>0</v>
      </c>
      <c r="AV47" s="43">
        <f t="shared" si="9"/>
        <v>4642.794113998</v>
      </c>
      <c r="AW47" s="63">
        <f t="shared" si="9"/>
        <v>9.781612572</v>
      </c>
      <c r="AX47" s="63">
        <f t="shared" si="9"/>
        <v>0</v>
      </c>
      <c r="AY47" s="63">
        <f t="shared" si="9"/>
        <v>0</v>
      </c>
      <c r="AZ47" s="62">
        <f t="shared" si="9"/>
        <v>661.997269762</v>
      </c>
      <c r="BA47" s="43">
        <f t="shared" si="9"/>
        <v>0</v>
      </c>
      <c r="BB47" s="63">
        <f t="shared" si="9"/>
        <v>0</v>
      </c>
      <c r="BC47" s="63">
        <f t="shared" si="9"/>
        <v>0</v>
      </c>
      <c r="BD47" s="63">
        <f t="shared" si="9"/>
        <v>0</v>
      </c>
      <c r="BE47" s="62">
        <f t="shared" si="9"/>
        <v>0</v>
      </c>
      <c r="BF47" s="43">
        <f t="shared" si="9"/>
        <v>2120.721313763</v>
      </c>
      <c r="BG47" s="63">
        <f t="shared" si="9"/>
        <v>1.954041848</v>
      </c>
      <c r="BH47" s="63">
        <f t="shared" si="9"/>
        <v>0</v>
      </c>
      <c r="BI47" s="63">
        <f t="shared" si="9"/>
        <v>0</v>
      </c>
      <c r="BJ47" s="62">
        <f t="shared" si="9"/>
        <v>157.326976567</v>
      </c>
      <c r="BK47" s="115">
        <f>SUM(BK46:BK46)</f>
        <v>9426.50083118</v>
      </c>
      <c r="BL47" s="87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</row>
    <row r="48" spans="1:64" ht="12.75">
      <c r="A48" s="10" t="s">
        <v>68</v>
      </c>
      <c r="B48" s="17" t="s">
        <v>15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8"/>
      <c r="BL48" s="87"/>
    </row>
    <row r="49" spans="1:64" ht="12.75">
      <c r="A49" s="10"/>
      <c r="B49" s="21" t="s">
        <v>130</v>
      </c>
      <c r="C49" s="48">
        <v>0</v>
      </c>
      <c r="D49" s="46">
        <v>1.194891936</v>
      </c>
      <c r="E49" s="40">
        <v>0</v>
      </c>
      <c r="F49" s="40">
        <v>0</v>
      </c>
      <c r="G49" s="47">
        <v>0</v>
      </c>
      <c r="H49" s="64">
        <v>90.368795287</v>
      </c>
      <c r="I49" s="40">
        <v>39.721235562</v>
      </c>
      <c r="J49" s="40">
        <v>0</v>
      </c>
      <c r="K49" s="40">
        <v>0</v>
      </c>
      <c r="L49" s="47">
        <v>172.835934328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41.285258241</v>
      </c>
      <c r="S49" s="40">
        <v>2.143752964</v>
      </c>
      <c r="T49" s="40">
        <v>0</v>
      </c>
      <c r="U49" s="40">
        <v>0</v>
      </c>
      <c r="V49" s="47">
        <v>11.580339075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0.03553356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0.046354547</v>
      </c>
      <c r="AM49" s="40">
        <v>0</v>
      </c>
      <c r="AN49" s="40">
        <v>0</v>
      </c>
      <c r="AO49" s="40">
        <v>0</v>
      </c>
      <c r="AP49" s="47">
        <v>0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276.321210934</v>
      </c>
      <c r="AW49" s="40">
        <v>114.947022292</v>
      </c>
      <c r="AX49" s="40">
        <v>0</v>
      </c>
      <c r="AY49" s="40">
        <v>0</v>
      </c>
      <c r="AZ49" s="47">
        <v>516.741383102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112.441333689</v>
      </c>
      <c r="BG49" s="46">
        <v>8.724953897</v>
      </c>
      <c r="BH49" s="40">
        <v>0</v>
      </c>
      <c r="BI49" s="40">
        <v>0</v>
      </c>
      <c r="BJ49" s="47">
        <v>88.828866235</v>
      </c>
      <c r="BK49" s="42">
        <v>1477.216865649</v>
      </c>
      <c r="BL49" s="87"/>
    </row>
    <row r="50" spans="1:64" ht="12.75">
      <c r="A50" s="10"/>
      <c r="B50" s="21" t="s">
        <v>128</v>
      </c>
      <c r="C50" s="48">
        <v>0</v>
      </c>
      <c r="D50" s="46">
        <v>0.774665162</v>
      </c>
      <c r="E50" s="40">
        <v>0</v>
      </c>
      <c r="F50" s="40">
        <v>0</v>
      </c>
      <c r="G50" s="47">
        <v>0</v>
      </c>
      <c r="H50" s="64">
        <v>18.662447432</v>
      </c>
      <c r="I50" s="40">
        <v>1.244432917</v>
      </c>
      <c r="J50" s="40">
        <v>0</v>
      </c>
      <c r="K50" s="40">
        <v>0</v>
      </c>
      <c r="L50" s="47">
        <v>37.441128317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8.175493689</v>
      </c>
      <c r="S50" s="40">
        <v>4.329599445</v>
      </c>
      <c r="T50" s="40">
        <v>0</v>
      </c>
      <c r="U50" s="40">
        <v>0</v>
      </c>
      <c r="V50" s="47">
        <v>6.347026577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</v>
      </c>
      <c r="AC50" s="40">
        <v>0</v>
      </c>
      <c r="AD50" s="40">
        <v>0</v>
      </c>
      <c r="AE50" s="40">
        <v>0</v>
      </c>
      <c r="AF50" s="47">
        <v>0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13.764473597</v>
      </c>
      <c r="AW50" s="40">
        <v>3.066147919</v>
      </c>
      <c r="AX50" s="40">
        <v>0</v>
      </c>
      <c r="AY50" s="40">
        <v>0</v>
      </c>
      <c r="AZ50" s="47">
        <v>17.567577279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5.353606921</v>
      </c>
      <c r="BG50" s="46">
        <v>0.112558448</v>
      </c>
      <c r="BH50" s="40">
        <v>0</v>
      </c>
      <c r="BI50" s="40">
        <v>0</v>
      </c>
      <c r="BJ50" s="47">
        <v>2.216550101</v>
      </c>
      <c r="BK50" s="42">
        <v>119.055707804</v>
      </c>
      <c r="BL50" s="87"/>
    </row>
    <row r="51" spans="1:64" ht="12.75">
      <c r="A51" s="10"/>
      <c r="B51" s="21" t="s">
        <v>129</v>
      </c>
      <c r="C51" s="48">
        <v>0</v>
      </c>
      <c r="D51" s="46">
        <v>9.31928141</v>
      </c>
      <c r="E51" s="40">
        <v>0</v>
      </c>
      <c r="F51" s="40">
        <v>0</v>
      </c>
      <c r="G51" s="47">
        <v>0</v>
      </c>
      <c r="H51" s="64">
        <v>18.623887662</v>
      </c>
      <c r="I51" s="40">
        <v>2.908199662</v>
      </c>
      <c r="J51" s="40">
        <v>0</v>
      </c>
      <c r="K51" s="40">
        <v>0</v>
      </c>
      <c r="L51" s="47">
        <v>47.52743733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6.877744477</v>
      </c>
      <c r="S51" s="40">
        <v>0.123039147</v>
      </c>
      <c r="T51" s="40">
        <v>0</v>
      </c>
      <c r="U51" s="40">
        <v>0</v>
      </c>
      <c r="V51" s="47">
        <v>2.536976719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0.001360235</v>
      </c>
      <c r="AC51" s="40">
        <v>0</v>
      </c>
      <c r="AD51" s="40">
        <v>0</v>
      </c>
      <c r="AE51" s="40">
        <v>0</v>
      </c>
      <c r="AF51" s="47">
        <v>0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0.00064021</v>
      </c>
      <c r="AM51" s="40">
        <v>0</v>
      </c>
      <c r="AN51" s="40">
        <v>0</v>
      </c>
      <c r="AO51" s="40">
        <v>0</v>
      </c>
      <c r="AP51" s="47">
        <v>0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10.613927159</v>
      </c>
      <c r="AW51" s="40">
        <v>6.911044852</v>
      </c>
      <c r="AX51" s="40">
        <v>0</v>
      </c>
      <c r="AY51" s="40">
        <v>0</v>
      </c>
      <c r="AZ51" s="47">
        <v>19.80576424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3.218426901</v>
      </c>
      <c r="BG51" s="46">
        <v>0.573023596</v>
      </c>
      <c r="BH51" s="40">
        <v>0</v>
      </c>
      <c r="BI51" s="40">
        <v>0</v>
      </c>
      <c r="BJ51" s="47">
        <v>2.986847502</v>
      </c>
      <c r="BK51" s="42">
        <v>132.027601102</v>
      </c>
      <c r="BL51" s="87"/>
    </row>
    <row r="52" spans="1:64" ht="12.75">
      <c r="A52" s="10"/>
      <c r="B52" s="21" t="s">
        <v>150</v>
      </c>
      <c r="C52" s="48">
        <v>0</v>
      </c>
      <c r="D52" s="46">
        <v>51.106280468</v>
      </c>
      <c r="E52" s="40">
        <v>0</v>
      </c>
      <c r="F52" s="40">
        <v>0</v>
      </c>
      <c r="G52" s="47">
        <v>0</v>
      </c>
      <c r="H52" s="64">
        <v>14.162816924</v>
      </c>
      <c r="I52" s="40">
        <v>18.848418408</v>
      </c>
      <c r="J52" s="40">
        <v>0</v>
      </c>
      <c r="K52" s="40">
        <v>0</v>
      </c>
      <c r="L52" s="47">
        <v>113.008002545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7.534834004</v>
      </c>
      <c r="S52" s="40">
        <v>5.102231535</v>
      </c>
      <c r="T52" s="40">
        <v>0</v>
      </c>
      <c r="U52" s="40">
        <v>0</v>
      </c>
      <c r="V52" s="47">
        <v>5.623850203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0.031662277</v>
      </c>
      <c r="AC52" s="40">
        <v>0</v>
      </c>
      <c r="AD52" s="40">
        <v>0</v>
      </c>
      <c r="AE52" s="40">
        <v>0</v>
      </c>
      <c r="AF52" s="47">
        <v>0.005191849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0.008911495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0.104255473</v>
      </c>
      <c r="AS52" s="40">
        <v>0</v>
      </c>
      <c r="AT52" s="40">
        <v>0</v>
      </c>
      <c r="AU52" s="47">
        <v>0</v>
      </c>
      <c r="AV52" s="64">
        <v>65.168651567</v>
      </c>
      <c r="AW52" s="40">
        <v>29.858315314</v>
      </c>
      <c r="AX52" s="40">
        <v>0.007757257</v>
      </c>
      <c r="AY52" s="40">
        <v>0</v>
      </c>
      <c r="AZ52" s="47">
        <v>161.534141761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27.997083063</v>
      </c>
      <c r="BG52" s="46">
        <v>23.318264959</v>
      </c>
      <c r="BH52" s="40">
        <v>0</v>
      </c>
      <c r="BI52" s="40">
        <v>0</v>
      </c>
      <c r="BJ52" s="47">
        <v>28.157435498</v>
      </c>
      <c r="BK52" s="42">
        <v>551.5781046</v>
      </c>
      <c r="BL52" s="87"/>
    </row>
    <row r="53" spans="1:64" ht="12.75">
      <c r="A53" s="10"/>
      <c r="B53" s="108" t="s">
        <v>106</v>
      </c>
      <c r="C53" s="48">
        <v>0</v>
      </c>
      <c r="D53" s="46">
        <v>367.747293345</v>
      </c>
      <c r="E53" s="40">
        <v>0</v>
      </c>
      <c r="F53" s="40">
        <v>0</v>
      </c>
      <c r="G53" s="47">
        <v>0</v>
      </c>
      <c r="H53" s="64">
        <v>9.015077302</v>
      </c>
      <c r="I53" s="40">
        <v>287.363493688</v>
      </c>
      <c r="J53" s="40">
        <v>0</v>
      </c>
      <c r="K53" s="40">
        <v>0</v>
      </c>
      <c r="L53" s="47">
        <v>475.735720379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2.249916397</v>
      </c>
      <c r="S53" s="40">
        <v>27.167105389</v>
      </c>
      <c r="T53" s="40">
        <v>0</v>
      </c>
      <c r="U53" s="40">
        <v>0</v>
      </c>
      <c r="V53" s="47">
        <v>29.319922943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</v>
      </c>
      <c r="AC53" s="40">
        <v>0</v>
      </c>
      <c r="AD53" s="40">
        <v>0</v>
      </c>
      <c r="AE53" s="40">
        <v>0</v>
      </c>
      <c r="AF53" s="47">
        <v>0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</v>
      </c>
      <c r="AM53" s="40">
        <v>0</v>
      </c>
      <c r="AN53" s="40">
        <v>0</v>
      </c>
      <c r="AO53" s="40">
        <v>0</v>
      </c>
      <c r="AP53" s="47">
        <v>0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27.537298501</v>
      </c>
      <c r="AW53" s="40">
        <v>141.879586214</v>
      </c>
      <c r="AX53" s="40">
        <v>0</v>
      </c>
      <c r="AY53" s="40">
        <v>0</v>
      </c>
      <c r="AZ53" s="47">
        <v>289.260693066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9.203940329</v>
      </c>
      <c r="BG53" s="46">
        <v>35.507351541</v>
      </c>
      <c r="BH53" s="40">
        <v>0</v>
      </c>
      <c r="BI53" s="40">
        <v>0</v>
      </c>
      <c r="BJ53" s="47">
        <v>32.77921475</v>
      </c>
      <c r="BK53" s="42">
        <v>1734.766613844</v>
      </c>
      <c r="BL53" s="87"/>
    </row>
    <row r="54" spans="1:64" ht="12.75">
      <c r="A54" s="10"/>
      <c r="B54" s="21" t="s">
        <v>110</v>
      </c>
      <c r="C54" s="48">
        <v>0</v>
      </c>
      <c r="D54" s="46">
        <v>0.856559678</v>
      </c>
      <c r="E54" s="40">
        <v>0</v>
      </c>
      <c r="F54" s="40">
        <v>0</v>
      </c>
      <c r="G54" s="47">
        <v>0</v>
      </c>
      <c r="H54" s="64">
        <v>5.065548497</v>
      </c>
      <c r="I54" s="40">
        <v>12.626501805</v>
      </c>
      <c r="J54" s="40">
        <v>0</v>
      </c>
      <c r="K54" s="40">
        <v>0</v>
      </c>
      <c r="L54" s="47">
        <v>15.965467219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2.361187412</v>
      </c>
      <c r="S54" s="40">
        <v>1.513983153</v>
      </c>
      <c r="T54" s="40">
        <v>0</v>
      </c>
      <c r="U54" s="40">
        <v>0</v>
      </c>
      <c r="V54" s="47">
        <v>0.922703227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</v>
      </c>
      <c r="AC54" s="40">
        <v>0</v>
      </c>
      <c r="AD54" s="40">
        <v>0</v>
      </c>
      <c r="AE54" s="40">
        <v>0</v>
      </c>
      <c r="AF54" s="47">
        <v>0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0.000429163</v>
      </c>
      <c r="AM54" s="40">
        <v>0</v>
      </c>
      <c r="AN54" s="40">
        <v>0</v>
      </c>
      <c r="AO54" s="40">
        <v>0</v>
      </c>
      <c r="AP54" s="47">
        <v>0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49.32127684</v>
      </c>
      <c r="AW54" s="40">
        <v>48.442126475</v>
      </c>
      <c r="AX54" s="40">
        <v>0</v>
      </c>
      <c r="AY54" s="40">
        <v>0</v>
      </c>
      <c r="AZ54" s="47">
        <v>199.824059661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15.529773343</v>
      </c>
      <c r="BG54" s="46">
        <v>1.927455877</v>
      </c>
      <c r="BH54" s="40">
        <v>0</v>
      </c>
      <c r="BI54" s="40">
        <v>0</v>
      </c>
      <c r="BJ54" s="47">
        <v>26.99939653</v>
      </c>
      <c r="BK54" s="42">
        <v>381.35646888</v>
      </c>
      <c r="BL54" s="87"/>
    </row>
    <row r="55" spans="1:64" ht="12.75">
      <c r="A55" s="10"/>
      <c r="B55" s="21" t="s">
        <v>116</v>
      </c>
      <c r="C55" s="48">
        <v>0</v>
      </c>
      <c r="D55" s="46">
        <v>0.9854495</v>
      </c>
      <c r="E55" s="40">
        <v>0</v>
      </c>
      <c r="F55" s="40">
        <v>0</v>
      </c>
      <c r="G55" s="47">
        <v>0</v>
      </c>
      <c r="H55" s="64">
        <v>137.284106025</v>
      </c>
      <c r="I55" s="40">
        <v>20.29063147</v>
      </c>
      <c r="J55" s="40">
        <v>0</v>
      </c>
      <c r="K55" s="40">
        <v>0</v>
      </c>
      <c r="L55" s="47">
        <v>68.648912835</v>
      </c>
      <c r="M55" s="64">
        <v>0</v>
      </c>
      <c r="N55" s="46">
        <v>0</v>
      </c>
      <c r="O55" s="40">
        <v>0</v>
      </c>
      <c r="P55" s="40">
        <v>0</v>
      </c>
      <c r="Q55" s="47">
        <v>0</v>
      </c>
      <c r="R55" s="64">
        <v>42.247468237</v>
      </c>
      <c r="S55" s="40">
        <v>0.092229362</v>
      </c>
      <c r="T55" s="40">
        <v>0</v>
      </c>
      <c r="U55" s="40">
        <v>0</v>
      </c>
      <c r="V55" s="47">
        <v>7.927692062</v>
      </c>
      <c r="W55" s="64">
        <v>0</v>
      </c>
      <c r="X55" s="40">
        <v>0</v>
      </c>
      <c r="Y55" s="40">
        <v>0</v>
      </c>
      <c r="Z55" s="40">
        <v>0</v>
      </c>
      <c r="AA55" s="47">
        <v>0</v>
      </c>
      <c r="AB55" s="64">
        <v>1.035314343</v>
      </c>
      <c r="AC55" s="40">
        <v>0</v>
      </c>
      <c r="AD55" s="40">
        <v>0</v>
      </c>
      <c r="AE55" s="40">
        <v>0</v>
      </c>
      <c r="AF55" s="47">
        <v>0.001602013</v>
      </c>
      <c r="AG55" s="64">
        <v>0</v>
      </c>
      <c r="AH55" s="40">
        <v>0</v>
      </c>
      <c r="AI55" s="40">
        <v>0</v>
      </c>
      <c r="AJ55" s="40">
        <v>0</v>
      </c>
      <c r="AK55" s="47">
        <v>0</v>
      </c>
      <c r="AL55" s="64">
        <v>0.326913697</v>
      </c>
      <c r="AM55" s="40">
        <v>0</v>
      </c>
      <c r="AN55" s="40">
        <v>0</v>
      </c>
      <c r="AO55" s="40">
        <v>0</v>
      </c>
      <c r="AP55" s="47">
        <v>0.035762359</v>
      </c>
      <c r="AQ55" s="64">
        <v>0.042255909</v>
      </c>
      <c r="AR55" s="46">
        <v>0</v>
      </c>
      <c r="AS55" s="40">
        <v>0</v>
      </c>
      <c r="AT55" s="40">
        <v>0</v>
      </c>
      <c r="AU55" s="47">
        <v>0</v>
      </c>
      <c r="AV55" s="64">
        <v>1419.732118072</v>
      </c>
      <c r="AW55" s="40">
        <v>87.615684411</v>
      </c>
      <c r="AX55" s="40">
        <v>0.115879814</v>
      </c>
      <c r="AY55" s="40">
        <v>0</v>
      </c>
      <c r="AZ55" s="47">
        <v>705.25869457</v>
      </c>
      <c r="BA55" s="64">
        <v>0</v>
      </c>
      <c r="BB55" s="46">
        <v>0</v>
      </c>
      <c r="BC55" s="40">
        <v>0</v>
      </c>
      <c r="BD55" s="40">
        <v>0</v>
      </c>
      <c r="BE55" s="47">
        <v>0</v>
      </c>
      <c r="BF55" s="64">
        <v>331.485068442</v>
      </c>
      <c r="BG55" s="46">
        <v>8.733052357</v>
      </c>
      <c r="BH55" s="40">
        <v>0</v>
      </c>
      <c r="BI55" s="40">
        <v>0</v>
      </c>
      <c r="BJ55" s="47">
        <v>58.113108839</v>
      </c>
      <c r="BK55" s="42">
        <v>2889.971944317</v>
      </c>
      <c r="BL55" s="87"/>
    </row>
    <row r="56" spans="1:64" ht="12.75">
      <c r="A56" s="10"/>
      <c r="B56" s="21" t="s">
        <v>108</v>
      </c>
      <c r="C56" s="48">
        <v>0</v>
      </c>
      <c r="D56" s="46">
        <v>4.440612582</v>
      </c>
      <c r="E56" s="40">
        <v>0</v>
      </c>
      <c r="F56" s="40">
        <v>0</v>
      </c>
      <c r="G56" s="47">
        <v>0</v>
      </c>
      <c r="H56" s="64">
        <v>40.210053009</v>
      </c>
      <c r="I56" s="40">
        <v>22.309621442</v>
      </c>
      <c r="J56" s="40">
        <v>0</v>
      </c>
      <c r="K56" s="40">
        <v>0</v>
      </c>
      <c r="L56" s="47">
        <v>41.060646611</v>
      </c>
      <c r="M56" s="64">
        <v>0</v>
      </c>
      <c r="N56" s="46">
        <v>0</v>
      </c>
      <c r="O56" s="40">
        <v>0</v>
      </c>
      <c r="P56" s="40">
        <v>0</v>
      </c>
      <c r="Q56" s="47">
        <v>0</v>
      </c>
      <c r="R56" s="64">
        <v>14.896217635</v>
      </c>
      <c r="S56" s="40">
        <v>0.613686536</v>
      </c>
      <c r="T56" s="40">
        <v>0</v>
      </c>
      <c r="U56" s="40">
        <v>0</v>
      </c>
      <c r="V56" s="47">
        <v>5.091165747</v>
      </c>
      <c r="W56" s="64">
        <v>0</v>
      </c>
      <c r="X56" s="40">
        <v>0</v>
      </c>
      <c r="Y56" s="40">
        <v>0</v>
      </c>
      <c r="Z56" s="40">
        <v>0</v>
      </c>
      <c r="AA56" s="47">
        <v>0</v>
      </c>
      <c r="AB56" s="64">
        <v>0.012311809</v>
      </c>
      <c r="AC56" s="40">
        <v>0</v>
      </c>
      <c r="AD56" s="40">
        <v>0</v>
      </c>
      <c r="AE56" s="40">
        <v>0</v>
      </c>
      <c r="AF56" s="47">
        <v>0</v>
      </c>
      <c r="AG56" s="64">
        <v>0</v>
      </c>
      <c r="AH56" s="40">
        <v>0</v>
      </c>
      <c r="AI56" s="40">
        <v>0</v>
      </c>
      <c r="AJ56" s="40">
        <v>0</v>
      </c>
      <c r="AK56" s="47">
        <v>0</v>
      </c>
      <c r="AL56" s="64">
        <v>0.064186549</v>
      </c>
      <c r="AM56" s="40">
        <v>0</v>
      </c>
      <c r="AN56" s="40">
        <v>0</v>
      </c>
      <c r="AO56" s="40">
        <v>0</v>
      </c>
      <c r="AP56" s="47">
        <v>0</v>
      </c>
      <c r="AQ56" s="64">
        <v>0</v>
      </c>
      <c r="AR56" s="46">
        <v>0</v>
      </c>
      <c r="AS56" s="40">
        <v>0</v>
      </c>
      <c r="AT56" s="40">
        <v>0</v>
      </c>
      <c r="AU56" s="47">
        <v>0</v>
      </c>
      <c r="AV56" s="64">
        <v>30.422223656</v>
      </c>
      <c r="AW56" s="40">
        <v>5.772129824</v>
      </c>
      <c r="AX56" s="40">
        <v>0</v>
      </c>
      <c r="AY56" s="40">
        <v>0</v>
      </c>
      <c r="AZ56" s="47">
        <v>26.82449544</v>
      </c>
      <c r="BA56" s="64">
        <v>0</v>
      </c>
      <c r="BB56" s="46">
        <v>0</v>
      </c>
      <c r="BC56" s="40">
        <v>0</v>
      </c>
      <c r="BD56" s="40">
        <v>0</v>
      </c>
      <c r="BE56" s="47">
        <v>0</v>
      </c>
      <c r="BF56" s="64">
        <v>12.671767545</v>
      </c>
      <c r="BG56" s="46">
        <v>15.701475973</v>
      </c>
      <c r="BH56" s="40">
        <v>0</v>
      </c>
      <c r="BI56" s="40">
        <v>0</v>
      </c>
      <c r="BJ56" s="47">
        <v>7.522454694</v>
      </c>
      <c r="BK56" s="42">
        <v>227.613049052</v>
      </c>
      <c r="BL56" s="87"/>
    </row>
    <row r="57" spans="1:64" ht="12.75">
      <c r="A57" s="10"/>
      <c r="B57" s="21" t="s">
        <v>111</v>
      </c>
      <c r="C57" s="48">
        <v>0</v>
      </c>
      <c r="D57" s="46">
        <v>94.272757466</v>
      </c>
      <c r="E57" s="40">
        <v>0</v>
      </c>
      <c r="F57" s="40">
        <v>0</v>
      </c>
      <c r="G57" s="47">
        <v>0</v>
      </c>
      <c r="H57" s="64">
        <v>78.063007415</v>
      </c>
      <c r="I57" s="40">
        <v>49.596422442</v>
      </c>
      <c r="J57" s="40">
        <v>0</v>
      </c>
      <c r="K57" s="40">
        <v>0</v>
      </c>
      <c r="L57" s="47">
        <v>152.646726108</v>
      </c>
      <c r="M57" s="64">
        <v>0</v>
      </c>
      <c r="N57" s="46">
        <v>0</v>
      </c>
      <c r="O57" s="40">
        <v>0</v>
      </c>
      <c r="P57" s="40">
        <v>0</v>
      </c>
      <c r="Q57" s="47">
        <v>0</v>
      </c>
      <c r="R57" s="64">
        <v>24.42120028</v>
      </c>
      <c r="S57" s="40">
        <v>0.042454875</v>
      </c>
      <c r="T57" s="40">
        <v>0</v>
      </c>
      <c r="U57" s="40">
        <v>0</v>
      </c>
      <c r="V57" s="47">
        <v>5.259133599</v>
      </c>
      <c r="W57" s="64">
        <v>0</v>
      </c>
      <c r="X57" s="40">
        <v>0</v>
      </c>
      <c r="Y57" s="40">
        <v>0</v>
      </c>
      <c r="Z57" s="40">
        <v>0</v>
      </c>
      <c r="AA57" s="47">
        <v>0</v>
      </c>
      <c r="AB57" s="64">
        <v>0.156050293</v>
      </c>
      <c r="AC57" s="40">
        <v>0</v>
      </c>
      <c r="AD57" s="40">
        <v>0</v>
      </c>
      <c r="AE57" s="40">
        <v>0</v>
      </c>
      <c r="AF57" s="47">
        <v>0.022575997</v>
      </c>
      <c r="AG57" s="64">
        <v>0</v>
      </c>
      <c r="AH57" s="40">
        <v>0</v>
      </c>
      <c r="AI57" s="40">
        <v>0</v>
      </c>
      <c r="AJ57" s="40">
        <v>0</v>
      </c>
      <c r="AK57" s="47">
        <v>0</v>
      </c>
      <c r="AL57" s="64">
        <v>0.176905581</v>
      </c>
      <c r="AM57" s="40">
        <v>0</v>
      </c>
      <c r="AN57" s="40">
        <v>0</v>
      </c>
      <c r="AO57" s="40">
        <v>0</v>
      </c>
      <c r="AP57" s="47">
        <v>0.000412296</v>
      </c>
      <c r="AQ57" s="64">
        <v>0</v>
      </c>
      <c r="AR57" s="46">
        <v>0</v>
      </c>
      <c r="AS57" s="40">
        <v>0</v>
      </c>
      <c r="AT57" s="40">
        <v>0</v>
      </c>
      <c r="AU57" s="47">
        <v>0</v>
      </c>
      <c r="AV57" s="64">
        <v>655.272036112</v>
      </c>
      <c r="AW57" s="40">
        <v>111.162339121</v>
      </c>
      <c r="AX57" s="40">
        <v>0</v>
      </c>
      <c r="AY57" s="40">
        <v>0</v>
      </c>
      <c r="AZ57" s="47">
        <v>754.159739159</v>
      </c>
      <c r="BA57" s="64">
        <v>0</v>
      </c>
      <c r="BB57" s="46">
        <v>0</v>
      </c>
      <c r="BC57" s="40">
        <v>0</v>
      </c>
      <c r="BD57" s="40">
        <v>0</v>
      </c>
      <c r="BE57" s="47">
        <v>0</v>
      </c>
      <c r="BF57" s="64">
        <v>162.206295759</v>
      </c>
      <c r="BG57" s="46">
        <v>7.030981116</v>
      </c>
      <c r="BH57" s="40">
        <v>0</v>
      </c>
      <c r="BI57" s="40">
        <v>0</v>
      </c>
      <c r="BJ57" s="47">
        <v>71.748979505</v>
      </c>
      <c r="BK57" s="42">
        <v>2166.238017124</v>
      </c>
      <c r="BL57" s="87"/>
    </row>
    <row r="58" spans="1:64" ht="12.75">
      <c r="A58" s="10"/>
      <c r="B58" s="21" t="s">
        <v>151</v>
      </c>
      <c r="C58" s="48">
        <v>0</v>
      </c>
      <c r="D58" s="46">
        <v>21.080168736</v>
      </c>
      <c r="E58" s="40">
        <v>0</v>
      </c>
      <c r="F58" s="40">
        <v>0</v>
      </c>
      <c r="G58" s="47">
        <v>0</v>
      </c>
      <c r="H58" s="64">
        <v>248.161613964</v>
      </c>
      <c r="I58" s="40">
        <v>92.580447319</v>
      </c>
      <c r="J58" s="40">
        <v>0</v>
      </c>
      <c r="K58" s="40">
        <v>0</v>
      </c>
      <c r="L58" s="47">
        <v>423.577496353</v>
      </c>
      <c r="M58" s="64">
        <v>0</v>
      </c>
      <c r="N58" s="46">
        <v>0</v>
      </c>
      <c r="O58" s="40">
        <v>0</v>
      </c>
      <c r="P58" s="40">
        <v>0</v>
      </c>
      <c r="Q58" s="47">
        <v>0</v>
      </c>
      <c r="R58" s="64">
        <v>82.008783456</v>
      </c>
      <c r="S58" s="40">
        <v>25.070110306</v>
      </c>
      <c r="T58" s="40">
        <v>0</v>
      </c>
      <c r="U58" s="40">
        <v>0</v>
      </c>
      <c r="V58" s="47">
        <v>30.564278933</v>
      </c>
      <c r="W58" s="64">
        <v>0</v>
      </c>
      <c r="X58" s="40">
        <v>0</v>
      </c>
      <c r="Y58" s="40">
        <v>0</v>
      </c>
      <c r="Z58" s="40">
        <v>0</v>
      </c>
      <c r="AA58" s="47">
        <v>0</v>
      </c>
      <c r="AB58" s="64">
        <v>0.511955098</v>
      </c>
      <c r="AC58" s="40">
        <v>0</v>
      </c>
      <c r="AD58" s="40">
        <v>0</v>
      </c>
      <c r="AE58" s="40">
        <v>0</v>
      </c>
      <c r="AF58" s="47">
        <v>0.136314673</v>
      </c>
      <c r="AG58" s="64">
        <v>0</v>
      </c>
      <c r="AH58" s="40">
        <v>0</v>
      </c>
      <c r="AI58" s="40">
        <v>0</v>
      </c>
      <c r="AJ58" s="40">
        <v>0</v>
      </c>
      <c r="AK58" s="47">
        <v>0</v>
      </c>
      <c r="AL58" s="64">
        <v>0.297106894</v>
      </c>
      <c r="AM58" s="40">
        <v>0</v>
      </c>
      <c r="AN58" s="40">
        <v>0</v>
      </c>
      <c r="AO58" s="40">
        <v>0</v>
      </c>
      <c r="AP58" s="47">
        <v>0.097639669</v>
      </c>
      <c r="AQ58" s="64">
        <v>0</v>
      </c>
      <c r="AR58" s="46">
        <v>0.284232903</v>
      </c>
      <c r="AS58" s="40">
        <v>0</v>
      </c>
      <c r="AT58" s="40">
        <v>0</v>
      </c>
      <c r="AU58" s="47">
        <v>0</v>
      </c>
      <c r="AV58" s="64">
        <v>1847.733299155</v>
      </c>
      <c r="AW58" s="40">
        <v>334.612410994</v>
      </c>
      <c r="AX58" s="40">
        <v>0.04499725</v>
      </c>
      <c r="AY58" s="40">
        <v>0</v>
      </c>
      <c r="AZ58" s="47">
        <v>2301.600450544</v>
      </c>
      <c r="BA58" s="64">
        <v>0</v>
      </c>
      <c r="BB58" s="46">
        <v>0</v>
      </c>
      <c r="BC58" s="40">
        <v>0</v>
      </c>
      <c r="BD58" s="40">
        <v>0</v>
      </c>
      <c r="BE58" s="47">
        <v>0</v>
      </c>
      <c r="BF58" s="64">
        <v>515.48513643</v>
      </c>
      <c r="BG58" s="46">
        <v>70.423750995</v>
      </c>
      <c r="BH58" s="40">
        <v>0</v>
      </c>
      <c r="BI58" s="40">
        <v>0</v>
      </c>
      <c r="BJ58" s="47">
        <v>285.711634188</v>
      </c>
      <c r="BK58" s="42">
        <v>6279.98182786</v>
      </c>
      <c r="BL58" s="87"/>
    </row>
    <row r="59" spans="1:64" ht="12.75">
      <c r="A59" s="10"/>
      <c r="B59" s="21" t="s">
        <v>112</v>
      </c>
      <c r="C59" s="48">
        <v>0</v>
      </c>
      <c r="D59" s="46">
        <v>58.367033519</v>
      </c>
      <c r="E59" s="40">
        <v>0</v>
      </c>
      <c r="F59" s="40">
        <v>0</v>
      </c>
      <c r="G59" s="47">
        <v>0</v>
      </c>
      <c r="H59" s="64">
        <v>696.101822888</v>
      </c>
      <c r="I59" s="40">
        <v>286.059884209</v>
      </c>
      <c r="J59" s="40">
        <v>0</v>
      </c>
      <c r="K59" s="40">
        <v>0</v>
      </c>
      <c r="L59" s="47">
        <v>989.764365677</v>
      </c>
      <c r="M59" s="64">
        <v>0</v>
      </c>
      <c r="N59" s="46">
        <v>0</v>
      </c>
      <c r="O59" s="40">
        <v>0</v>
      </c>
      <c r="P59" s="40">
        <v>0</v>
      </c>
      <c r="Q59" s="47">
        <v>0</v>
      </c>
      <c r="R59" s="64">
        <v>280.117290081</v>
      </c>
      <c r="S59" s="40">
        <v>56.702715629</v>
      </c>
      <c r="T59" s="40">
        <v>0</v>
      </c>
      <c r="U59" s="40">
        <v>0</v>
      </c>
      <c r="V59" s="47">
        <v>82.4968521</v>
      </c>
      <c r="W59" s="64">
        <v>0</v>
      </c>
      <c r="X59" s="40">
        <v>0</v>
      </c>
      <c r="Y59" s="40">
        <v>0</v>
      </c>
      <c r="Z59" s="40">
        <v>0</v>
      </c>
      <c r="AA59" s="47">
        <v>0</v>
      </c>
      <c r="AB59" s="64">
        <v>2.939101915</v>
      </c>
      <c r="AC59" s="40">
        <v>0</v>
      </c>
      <c r="AD59" s="40">
        <v>0</v>
      </c>
      <c r="AE59" s="40">
        <v>0</v>
      </c>
      <c r="AF59" s="47">
        <v>0.203676442</v>
      </c>
      <c r="AG59" s="64">
        <v>0</v>
      </c>
      <c r="AH59" s="40">
        <v>0</v>
      </c>
      <c r="AI59" s="40">
        <v>0</v>
      </c>
      <c r="AJ59" s="40">
        <v>0</v>
      </c>
      <c r="AK59" s="47">
        <v>0</v>
      </c>
      <c r="AL59" s="64">
        <v>2.052285371</v>
      </c>
      <c r="AM59" s="40">
        <v>0</v>
      </c>
      <c r="AN59" s="40">
        <v>0</v>
      </c>
      <c r="AO59" s="40">
        <v>0</v>
      </c>
      <c r="AP59" s="47">
        <v>0.03255895</v>
      </c>
      <c r="AQ59" s="64">
        <v>0</v>
      </c>
      <c r="AR59" s="46">
        <v>0.122376181</v>
      </c>
      <c r="AS59" s="40">
        <v>0</v>
      </c>
      <c r="AT59" s="40">
        <v>0</v>
      </c>
      <c r="AU59" s="47">
        <v>0</v>
      </c>
      <c r="AV59" s="64">
        <v>4324.636066576</v>
      </c>
      <c r="AW59" s="40">
        <v>592.011545574</v>
      </c>
      <c r="AX59" s="40">
        <v>0.284832633</v>
      </c>
      <c r="AY59" s="40">
        <v>0</v>
      </c>
      <c r="AZ59" s="47">
        <v>3980.245850801</v>
      </c>
      <c r="BA59" s="64">
        <v>0</v>
      </c>
      <c r="BB59" s="46">
        <v>0</v>
      </c>
      <c r="BC59" s="40">
        <v>0</v>
      </c>
      <c r="BD59" s="40">
        <v>0</v>
      </c>
      <c r="BE59" s="47">
        <v>0</v>
      </c>
      <c r="BF59" s="64">
        <v>1516.853940589</v>
      </c>
      <c r="BG59" s="46">
        <v>114.20185372</v>
      </c>
      <c r="BH59" s="40">
        <v>0.051060377</v>
      </c>
      <c r="BI59" s="40">
        <v>0</v>
      </c>
      <c r="BJ59" s="47">
        <v>442.218839952</v>
      </c>
      <c r="BK59" s="42">
        <v>13425.463953184</v>
      </c>
      <c r="BL59" s="87"/>
    </row>
    <row r="60" spans="1:64" ht="12.75">
      <c r="A60" s="10"/>
      <c r="B60" s="21" t="s">
        <v>109</v>
      </c>
      <c r="C60" s="48">
        <v>0</v>
      </c>
      <c r="D60" s="46">
        <v>62.583191407</v>
      </c>
      <c r="E60" s="40">
        <v>0</v>
      </c>
      <c r="F60" s="40">
        <v>0</v>
      </c>
      <c r="G60" s="47">
        <v>0</v>
      </c>
      <c r="H60" s="64">
        <v>248.910566177</v>
      </c>
      <c r="I60" s="40">
        <v>118.206779167</v>
      </c>
      <c r="J60" s="40">
        <v>0</v>
      </c>
      <c r="K60" s="40">
        <v>0</v>
      </c>
      <c r="L60" s="47">
        <v>526.915691771</v>
      </c>
      <c r="M60" s="64">
        <v>0</v>
      </c>
      <c r="N60" s="46">
        <v>0</v>
      </c>
      <c r="O60" s="40">
        <v>0</v>
      </c>
      <c r="P60" s="40">
        <v>0</v>
      </c>
      <c r="Q60" s="47">
        <v>0</v>
      </c>
      <c r="R60" s="64">
        <v>85.330410897</v>
      </c>
      <c r="S60" s="40">
        <v>62.66568378</v>
      </c>
      <c r="T60" s="40">
        <v>0</v>
      </c>
      <c r="U60" s="40">
        <v>0</v>
      </c>
      <c r="V60" s="47">
        <v>37.549199606</v>
      </c>
      <c r="W60" s="64">
        <v>0</v>
      </c>
      <c r="X60" s="40">
        <v>0</v>
      </c>
      <c r="Y60" s="40">
        <v>0</v>
      </c>
      <c r="Z60" s="40">
        <v>0</v>
      </c>
      <c r="AA60" s="47">
        <v>0</v>
      </c>
      <c r="AB60" s="64">
        <v>0.808513366</v>
      </c>
      <c r="AC60" s="40">
        <v>0</v>
      </c>
      <c r="AD60" s="40">
        <v>0</v>
      </c>
      <c r="AE60" s="40">
        <v>0</v>
      </c>
      <c r="AF60" s="47">
        <v>0.066499134</v>
      </c>
      <c r="AG60" s="64">
        <v>0</v>
      </c>
      <c r="AH60" s="40">
        <v>0</v>
      </c>
      <c r="AI60" s="40">
        <v>0</v>
      </c>
      <c r="AJ60" s="40">
        <v>0</v>
      </c>
      <c r="AK60" s="47">
        <v>0</v>
      </c>
      <c r="AL60" s="64">
        <v>0.543103913</v>
      </c>
      <c r="AM60" s="40">
        <v>0</v>
      </c>
      <c r="AN60" s="40">
        <v>0</v>
      </c>
      <c r="AO60" s="40">
        <v>0</v>
      </c>
      <c r="AP60" s="47">
        <v>0.074311454</v>
      </c>
      <c r="AQ60" s="64">
        <v>0</v>
      </c>
      <c r="AR60" s="46">
        <v>0</v>
      </c>
      <c r="AS60" s="40">
        <v>0</v>
      </c>
      <c r="AT60" s="40">
        <v>0</v>
      </c>
      <c r="AU60" s="47">
        <v>0</v>
      </c>
      <c r="AV60" s="64">
        <v>2037.088045932</v>
      </c>
      <c r="AW60" s="40">
        <v>262.69527509</v>
      </c>
      <c r="AX60" s="40">
        <v>0.014166738</v>
      </c>
      <c r="AY60" s="40">
        <v>0</v>
      </c>
      <c r="AZ60" s="47">
        <v>2306.054640723</v>
      </c>
      <c r="BA60" s="64">
        <v>0</v>
      </c>
      <c r="BB60" s="46">
        <v>0</v>
      </c>
      <c r="BC60" s="40">
        <v>0</v>
      </c>
      <c r="BD60" s="40">
        <v>0</v>
      </c>
      <c r="BE60" s="47">
        <v>0</v>
      </c>
      <c r="BF60" s="64">
        <v>711.432507388</v>
      </c>
      <c r="BG60" s="46">
        <v>51.988170395</v>
      </c>
      <c r="BH60" s="40">
        <v>0.56605406</v>
      </c>
      <c r="BI60" s="40">
        <v>0</v>
      </c>
      <c r="BJ60" s="47">
        <v>279.427433904</v>
      </c>
      <c r="BK60" s="42">
        <v>6792.920244902</v>
      </c>
      <c r="BL60" s="87"/>
    </row>
    <row r="61" spans="1:64" ht="12" customHeight="1">
      <c r="A61" s="10"/>
      <c r="B61" s="21" t="s">
        <v>131</v>
      </c>
      <c r="C61" s="48">
        <v>0</v>
      </c>
      <c r="D61" s="46">
        <v>69.029968199</v>
      </c>
      <c r="E61" s="40">
        <v>0</v>
      </c>
      <c r="F61" s="40">
        <v>0</v>
      </c>
      <c r="G61" s="47">
        <v>0</v>
      </c>
      <c r="H61" s="64">
        <v>36.313220518</v>
      </c>
      <c r="I61" s="40">
        <v>153.639250366</v>
      </c>
      <c r="J61" s="40">
        <v>0</v>
      </c>
      <c r="K61" s="40">
        <v>0</v>
      </c>
      <c r="L61" s="47">
        <v>303.749334812</v>
      </c>
      <c r="M61" s="64">
        <v>0</v>
      </c>
      <c r="N61" s="46">
        <v>0</v>
      </c>
      <c r="O61" s="40">
        <v>0</v>
      </c>
      <c r="P61" s="40">
        <v>0</v>
      </c>
      <c r="Q61" s="47">
        <v>0</v>
      </c>
      <c r="R61" s="64">
        <v>11.102918481</v>
      </c>
      <c r="S61" s="40">
        <v>4.326166556</v>
      </c>
      <c r="T61" s="40">
        <v>0</v>
      </c>
      <c r="U61" s="40">
        <v>0</v>
      </c>
      <c r="V61" s="47">
        <v>10.774866101</v>
      </c>
      <c r="W61" s="64">
        <v>0</v>
      </c>
      <c r="X61" s="40">
        <v>0</v>
      </c>
      <c r="Y61" s="40">
        <v>0</v>
      </c>
      <c r="Z61" s="40">
        <v>0</v>
      </c>
      <c r="AA61" s="47">
        <v>0</v>
      </c>
      <c r="AB61" s="64">
        <v>0.000189379</v>
      </c>
      <c r="AC61" s="40">
        <v>0</v>
      </c>
      <c r="AD61" s="40">
        <v>0</v>
      </c>
      <c r="AE61" s="40">
        <v>0</v>
      </c>
      <c r="AF61" s="47">
        <v>0</v>
      </c>
      <c r="AG61" s="64">
        <v>0</v>
      </c>
      <c r="AH61" s="40">
        <v>0</v>
      </c>
      <c r="AI61" s="40">
        <v>0</v>
      </c>
      <c r="AJ61" s="40">
        <v>0</v>
      </c>
      <c r="AK61" s="47">
        <v>0</v>
      </c>
      <c r="AL61" s="64">
        <v>0.003677802</v>
      </c>
      <c r="AM61" s="40">
        <v>0</v>
      </c>
      <c r="AN61" s="40">
        <v>0</v>
      </c>
      <c r="AO61" s="40">
        <v>0</v>
      </c>
      <c r="AP61" s="47">
        <v>0</v>
      </c>
      <c r="AQ61" s="64">
        <v>0</v>
      </c>
      <c r="AR61" s="46">
        <v>0.202804317</v>
      </c>
      <c r="AS61" s="40">
        <v>0</v>
      </c>
      <c r="AT61" s="40">
        <v>0</v>
      </c>
      <c r="AU61" s="47">
        <v>0</v>
      </c>
      <c r="AV61" s="64">
        <v>80.906179264</v>
      </c>
      <c r="AW61" s="40">
        <v>40.327127148</v>
      </c>
      <c r="AX61" s="40">
        <v>0</v>
      </c>
      <c r="AY61" s="40">
        <v>0</v>
      </c>
      <c r="AZ61" s="47">
        <v>276.575265354</v>
      </c>
      <c r="BA61" s="64">
        <v>0</v>
      </c>
      <c r="BB61" s="46">
        <v>0</v>
      </c>
      <c r="BC61" s="40">
        <v>0</v>
      </c>
      <c r="BD61" s="40">
        <v>0</v>
      </c>
      <c r="BE61" s="47">
        <v>0</v>
      </c>
      <c r="BF61" s="64">
        <v>23.125023303</v>
      </c>
      <c r="BG61" s="46">
        <v>12.758798994</v>
      </c>
      <c r="BH61" s="40">
        <v>0</v>
      </c>
      <c r="BI61" s="40">
        <v>0</v>
      </c>
      <c r="BJ61" s="47">
        <v>26.59055419</v>
      </c>
      <c r="BK61" s="42">
        <v>1049.425344784</v>
      </c>
      <c r="BL61" s="87"/>
    </row>
    <row r="62" spans="1:64" ht="12" customHeight="1">
      <c r="A62" s="10"/>
      <c r="B62" s="21" t="s">
        <v>115</v>
      </c>
      <c r="C62" s="48">
        <v>0</v>
      </c>
      <c r="D62" s="46">
        <v>1.114536115</v>
      </c>
      <c r="E62" s="40">
        <v>0</v>
      </c>
      <c r="F62" s="40">
        <v>0</v>
      </c>
      <c r="G62" s="47">
        <v>0</v>
      </c>
      <c r="H62" s="64">
        <v>37.929926431</v>
      </c>
      <c r="I62" s="40">
        <v>5.645107378</v>
      </c>
      <c r="J62" s="40">
        <v>0</v>
      </c>
      <c r="K62" s="40">
        <v>0</v>
      </c>
      <c r="L62" s="47">
        <v>23.9429351</v>
      </c>
      <c r="M62" s="64">
        <v>0</v>
      </c>
      <c r="N62" s="46">
        <v>0</v>
      </c>
      <c r="O62" s="40">
        <v>0</v>
      </c>
      <c r="P62" s="40">
        <v>0</v>
      </c>
      <c r="Q62" s="47">
        <v>0</v>
      </c>
      <c r="R62" s="64">
        <v>9.236570036</v>
      </c>
      <c r="S62" s="40">
        <v>1.235883298</v>
      </c>
      <c r="T62" s="40">
        <v>0</v>
      </c>
      <c r="U62" s="40">
        <v>0</v>
      </c>
      <c r="V62" s="47">
        <v>3.696730723</v>
      </c>
      <c r="W62" s="64">
        <v>0</v>
      </c>
      <c r="X62" s="40">
        <v>0</v>
      </c>
      <c r="Y62" s="40">
        <v>0</v>
      </c>
      <c r="Z62" s="40">
        <v>0</v>
      </c>
      <c r="AA62" s="47">
        <v>0</v>
      </c>
      <c r="AB62" s="64">
        <v>0.98565831</v>
      </c>
      <c r="AC62" s="40">
        <v>0</v>
      </c>
      <c r="AD62" s="40">
        <v>0</v>
      </c>
      <c r="AE62" s="40">
        <v>0</v>
      </c>
      <c r="AF62" s="47">
        <v>0</v>
      </c>
      <c r="AG62" s="64">
        <v>0</v>
      </c>
      <c r="AH62" s="40">
        <v>0</v>
      </c>
      <c r="AI62" s="40">
        <v>0</v>
      </c>
      <c r="AJ62" s="40">
        <v>0</v>
      </c>
      <c r="AK62" s="47">
        <v>0</v>
      </c>
      <c r="AL62" s="64">
        <v>0.32377523</v>
      </c>
      <c r="AM62" s="40">
        <v>0</v>
      </c>
      <c r="AN62" s="40">
        <v>0</v>
      </c>
      <c r="AO62" s="40">
        <v>0</v>
      </c>
      <c r="AP62" s="47">
        <v>0</v>
      </c>
      <c r="AQ62" s="64">
        <v>0</v>
      </c>
      <c r="AR62" s="46">
        <v>0</v>
      </c>
      <c r="AS62" s="40">
        <v>0</v>
      </c>
      <c r="AT62" s="40">
        <v>0</v>
      </c>
      <c r="AU62" s="47">
        <v>0</v>
      </c>
      <c r="AV62" s="64">
        <v>652.443923944</v>
      </c>
      <c r="AW62" s="40">
        <v>33.82354811</v>
      </c>
      <c r="AX62" s="40">
        <v>0.396494924</v>
      </c>
      <c r="AY62" s="40">
        <v>0</v>
      </c>
      <c r="AZ62" s="47">
        <v>253.716716596</v>
      </c>
      <c r="BA62" s="64">
        <v>0</v>
      </c>
      <c r="BB62" s="46">
        <v>0</v>
      </c>
      <c r="BC62" s="40">
        <v>0</v>
      </c>
      <c r="BD62" s="40">
        <v>0</v>
      </c>
      <c r="BE62" s="47">
        <v>0</v>
      </c>
      <c r="BF62" s="64">
        <v>129.649371254</v>
      </c>
      <c r="BG62" s="46">
        <v>5.548666694</v>
      </c>
      <c r="BH62" s="40">
        <v>0</v>
      </c>
      <c r="BI62" s="40">
        <v>0</v>
      </c>
      <c r="BJ62" s="47">
        <v>26.570570154</v>
      </c>
      <c r="BK62" s="42">
        <v>1186.260414297</v>
      </c>
      <c r="BL62" s="87"/>
    </row>
    <row r="63" spans="1:64" ht="12" customHeight="1">
      <c r="A63" s="10"/>
      <c r="B63" s="21" t="s">
        <v>114</v>
      </c>
      <c r="C63" s="48">
        <v>0</v>
      </c>
      <c r="D63" s="46">
        <v>21.649022864</v>
      </c>
      <c r="E63" s="40">
        <v>0</v>
      </c>
      <c r="F63" s="40">
        <v>0</v>
      </c>
      <c r="G63" s="47">
        <v>0</v>
      </c>
      <c r="H63" s="64">
        <v>812.256039261</v>
      </c>
      <c r="I63" s="40">
        <v>56.564641184</v>
      </c>
      <c r="J63" s="40">
        <v>0</v>
      </c>
      <c r="K63" s="40">
        <v>0</v>
      </c>
      <c r="L63" s="47">
        <v>391.305224088</v>
      </c>
      <c r="M63" s="64">
        <v>0</v>
      </c>
      <c r="N63" s="46">
        <v>0</v>
      </c>
      <c r="O63" s="40">
        <v>0</v>
      </c>
      <c r="P63" s="40">
        <v>0</v>
      </c>
      <c r="Q63" s="47">
        <v>0</v>
      </c>
      <c r="R63" s="64">
        <v>279.18856335</v>
      </c>
      <c r="S63" s="40">
        <v>1.250405458</v>
      </c>
      <c r="T63" s="40">
        <v>0</v>
      </c>
      <c r="U63" s="40">
        <v>0</v>
      </c>
      <c r="V63" s="47">
        <v>61.066219806</v>
      </c>
      <c r="W63" s="64">
        <v>0</v>
      </c>
      <c r="X63" s="40">
        <v>0</v>
      </c>
      <c r="Y63" s="40">
        <v>0</v>
      </c>
      <c r="Z63" s="40">
        <v>0</v>
      </c>
      <c r="AA63" s="47">
        <v>0</v>
      </c>
      <c r="AB63" s="64">
        <v>3.347968394</v>
      </c>
      <c r="AC63" s="40">
        <v>0</v>
      </c>
      <c r="AD63" s="40">
        <v>0</v>
      </c>
      <c r="AE63" s="40">
        <v>0</v>
      </c>
      <c r="AF63" s="47">
        <v>0.026981747</v>
      </c>
      <c r="AG63" s="64">
        <v>0</v>
      </c>
      <c r="AH63" s="40">
        <v>0</v>
      </c>
      <c r="AI63" s="40">
        <v>0</v>
      </c>
      <c r="AJ63" s="40">
        <v>0</v>
      </c>
      <c r="AK63" s="47">
        <v>0</v>
      </c>
      <c r="AL63" s="64">
        <v>2.39453741</v>
      </c>
      <c r="AM63" s="40">
        <v>0</v>
      </c>
      <c r="AN63" s="40">
        <v>0</v>
      </c>
      <c r="AO63" s="40">
        <v>0</v>
      </c>
      <c r="AP63" s="47">
        <v>0</v>
      </c>
      <c r="AQ63" s="64">
        <v>0.020957313</v>
      </c>
      <c r="AR63" s="46">
        <v>0</v>
      </c>
      <c r="AS63" s="40">
        <v>0</v>
      </c>
      <c r="AT63" s="40">
        <v>0</v>
      </c>
      <c r="AU63" s="47">
        <v>0</v>
      </c>
      <c r="AV63" s="64">
        <v>3616.823320913</v>
      </c>
      <c r="AW63" s="40">
        <v>120.105205845</v>
      </c>
      <c r="AX63" s="40">
        <v>0.25</v>
      </c>
      <c r="AY63" s="40">
        <v>0</v>
      </c>
      <c r="AZ63" s="47">
        <v>1125.96210878</v>
      </c>
      <c r="BA63" s="64">
        <v>0</v>
      </c>
      <c r="BB63" s="46">
        <v>0</v>
      </c>
      <c r="BC63" s="40">
        <v>0</v>
      </c>
      <c r="BD63" s="40">
        <v>0</v>
      </c>
      <c r="BE63" s="47">
        <v>0</v>
      </c>
      <c r="BF63" s="64">
        <v>1363.070467739</v>
      </c>
      <c r="BG63" s="46">
        <v>16.460246773</v>
      </c>
      <c r="BH63" s="40">
        <v>0.100960501</v>
      </c>
      <c r="BI63" s="40">
        <v>0</v>
      </c>
      <c r="BJ63" s="47">
        <v>164.676054505</v>
      </c>
      <c r="BK63" s="42">
        <v>8036.518925931</v>
      </c>
      <c r="BL63" s="87"/>
    </row>
    <row r="64" spans="1:64" ht="11.25" customHeight="1">
      <c r="A64" s="10"/>
      <c r="B64" s="21" t="s">
        <v>107</v>
      </c>
      <c r="C64" s="48">
        <v>0</v>
      </c>
      <c r="D64" s="46">
        <v>41.71905391</v>
      </c>
      <c r="E64" s="40">
        <v>0</v>
      </c>
      <c r="F64" s="40">
        <v>0</v>
      </c>
      <c r="G64" s="47">
        <v>0</v>
      </c>
      <c r="H64" s="64">
        <v>38.893466538</v>
      </c>
      <c r="I64" s="40">
        <v>52.439473291</v>
      </c>
      <c r="J64" s="40">
        <v>0</v>
      </c>
      <c r="K64" s="40">
        <v>0</v>
      </c>
      <c r="L64" s="47">
        <v>230.127860463</v>
      </c>
      <c r="M64" s="64">
        <v>0</v>
      </c>
      <c r="N64" s="46">
        <v>0</v>
      </c>
      <c r="O64" s="40">
        <v>0</v>
      </c>
      <c r="P64" s="40">
        <v>0</v>
      </c>
      <c r="Q64" s="47">
        <v>0</v>
      </c>
      <c r="R64" s="64">
        <v>13.652958826</v>
      </c>
      <c r="S64" s="40">
        <v>30.647351329</v>
      </c>
      <c r="T64" s="40">
        <v>0</v>
      </c>
      <c r="U64" s="40">
        <v>0</v>
      </c>
      <c r="V64" s="47">
        <v>42.816259332</v>
      </c>
      <c r="W64" s="64">
        <v>0</v>
      </c>
      <c r="X64" s="40">
        <v>0</v>
      </c>
      <c r="Y64" s="40">
        <v>0</v>
      </c>
      <c r="Z64" s="40">
        <v>0</v>
      </c>
      <c r="AA64" s="47">
        <v>0</v>
      </c>
      <c r="AB64" s="64">
        <v>0.002432145</v>
      </c>
      <c r="AC64" s="40">
        <v>0</v>
      </c>
      <c r="AD64" s="40">
        <v>0</v>
      </c>
      <c r="AE64" s="40">
        <v>0</v>
      </c>
      <c r="AF64" s="47">
        <v>0.119762684</v>
      </c>
      <c r="AG64" s="64">
        <v>0</v>
      </c>
      <c r="AH64" s="40">
        <v>0</v>
      </c>
      <c r="AI64" s="40">
        <v>0</v>
      </c>
      <c r="AJ64" s="40">
        <v>0</v>
      </c>
      <c r="AK64" s="47">
        <v>0</v>
      </c>
      <c r="AL64" s="64">
        <v>0.005925415</v>
      </c>
      <c r="AM64" s="40">
        <v>0</v>
      </c>
      <c r="AN64" s="40">
        <v>0</v>
      </c>
      <c r="AO64" s="40">
        <v>0</v>
      </c>
      <c r="AP64" s="47">
        <v>0</v>
      </c>
      <c r="AQ64" s="64">
        <v>0</v>
      </c>
      <c r="AR64" s="46">
        <v>0</v>
      </c>
      <c r="AS64" s="40">
        <v>0</v>
      </c>
      <c r="AT64" s="40">
        <v>0</v>
      </c>
      <c r="AU64" s="47">
        <v>0</v>
      </c>
      <c r="AV64" s="64">
        <v>404.540616493</v>
      </c>
      <c r="AW64" s="40">
        <v>424.369194221</v>
      </c>
      <c r="AX64" s="40">
        <v>2.222275143</v>
      </c>
      <c r="AY64" s="40">
        <v>0</v>
      </c>
      <c r="AZ64" s="47">
        <v>2224.443276066</v>
      </c>
      <c r="BA64" s="64">
        <v>0</v>
      </c>
      <c r="BB64" s="46">
        <v>0</v>
      </c>
      <c r="BC64" s="40">
        <v>0</v>
      </c>
      <c r="BD64" s="40">
        <v>0</v>
      </c>
      <c r="BE64" s="47">
        <v>0</v>
      </c>
      <c r="BF64" s="64">
        <v>155.3637826</v>
      </c>
      <c r="BG64" s="46">
        <v>82.922704355</v>
      </c>
      <c r="BH64" s="40">
        <v>0</v>
      </c>
      <c r="BI64" s="40">
        <v>0</v>
      </c>
      <c r="BJ64" s="47">
        <v>386.340948234</v>
      </c>
      <c r="BK64" s="42">
        <v>4130.627341045</v>
      </c>
      <c r="BL64" s="87"/>
    </row>
    <row r="65" spans="1:64" ht="14.25" customHeight="1">
      <c r="A65" s="10"/>
      <c r="B65" s="21" t="s">
        <v>113</v>
      </c>
      <c r="C65" s="48">
        <v>0</v>
      </c>
      <c r="D65" s="46">
        <v>15.872694965</v>
      </c>
      <c r="E65" s="40">
        <v>0</v>
      </c>
      <c r="F65" s="40">
        <v>0</v>
      </c>
      <c r="G65" s="47">
        <v>0</v>
      </c>
      <c r="H65" s="64">
        <v>101.92536209</v>
      </c>
      <c r="I65" s="40">
        <v>6.07165989</v>
      </c>
      <c r="J65" s="40">
        <v>0</v>
      </c>
      <c r="K65" s="40">
        <v>0</v>
      </c>
      <c r="L65" s="47">
        <v>120.672951741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47.847381847</v>
      </c>
      <c r="S65" s="40">
        <v>0.305362953</v>
      </c>
      <c r="T65" s="40">
        <v>0</v>
      </c>
      <c r="U65" s="40">
        <v>0</v>
      </c>
      <c r="V65" s="47">
        <v>6.998879126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0.132183911</v>
      </c>
      <c r="AC65" s="40">
        <v>0</v>
      </c>
      <c r="AD65" s="40">
        <v>0</v>
      </c>
      <c r="AE65" s="40">
        <v>0</v>
      </c>
      <c r="AF65" s="47">
        <v>0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0.05274375</v>
      </c>
      <c r="AM65" s="40">
        <v>0</v>
      </c>
      <c r="AN65" s="40">
        <v>0</v>
      </c>
      <c r="AO65" s="40">
        <v>0</v>
      </c>
      <c r="AP65" s="47">
        <v>0</v>
      </c>
      <c r="AQ65" s="64">
        <v>0</v>
      </c>
      <c r="AR65" s="46">
        <v>0</v>
      </c>
      <c r="AS65" s="40">
        <v>0</v>
      </c>
      <c r="AT65" s="40">
        <v>0</v>
      </c>
      <c r="AU65" s="47">
        <v>0</v>
      </c>
      <c r="AV65" s="64">
        <v>157.235031123</v>
      </c>
      <c r="AW65" s="40">
        <v>21.301337877</v>
      </c>
      <c r="AX65" s="40">
        <v>0.171550605</v>
      </c>
      <c r="AY65" s="40">
        <v>0</v>
      </c>
      <c r="AZ65" s="47">
        <v>143.570763368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65.067188646</v>
      </c>
      <c r="BG65" s="46">
        <v>8.908835361</v>
      </c>
      <c r="BH65" s="40">
        <v>0</v>
      </c>
      <c r="BI65" s="40">
        <v>0</v>
      </c>
      <c r="BJ65" s="47">
        <v>31.353439605</v>
      </c>
      <c r="BK65" s="42">
        <v>727.487366858</v>
      </c>
      <c r="BL65" s="87"/>
    </row>
    <row r="66" spans="1:64" ht="12.75">
      <c r="A66" s="31"/>
      <c r="B66" s="32" t="s">
        <v>77</v>
      </c>
      <c r="C66" s="102">
        <f aca="true" t="shared" si="10" ref="C66:AH66">SUM(C49:C65)</f>
        <v>0</v>
      </c>
      <c r="D66" s="72">
        <f t="shared" si="10"/>
        <v>822.113461262</v>
      </c>
      <c r="E66" s="72">
        <f t="shared" si="10"/>
        <v>0</v>
      </c>
      <c r="F66" s="72">
        <f t="shared" si="10"/>
        <v>0</v>
      </c>
      <c r="G66" s="72">
        <f t="shared" si="10"/>
        <v>0</v>
      </c>
      <c r="H66" s="72">
        <f t="shared" si="10"/>
        <v>2631.94775742</v>
      </c>
      <c r="I66" s="72">
        <f t="shared" si="10"/>
        <v>1226.1162002</v>
      </c>
      <c r="J66" s="72">
        <f t="shared" si="10"/>
        <v>0</v>
      </c>
      <c r="K66" s="72">
        <f t="shared" si="10"/>
        <v>0</v>
      </c>
      <c r="L66" s="72">
        <f t="shared" si="10"/>
        <v>4134.925835677001</v>
      </c>
      <c r="M66" s="72">
        <f t="shared" si="10"/>
        <v>0</v>
      </c>
      <c r="N66" s="72">
        <f t="shared" si="10"/>
        <v>0</v>
      </c>
      <c r="O66" s="72">
        <f t="shared" si="10"/>
        <v>0</v>
      </c>
      <c r="P66" s="72">
        <f t="shared" si="10"/>
        <v>0</v>
      </c>
      <c r="Q66" s="72">
        <f t="shared" si="10"/>
        <v>0</v>
      </c>
      <c r="R66" s="72">
        <f t="shared" si="10"/>
        <v>958.5341973459999</v>
      </c>
      <c r="S66" s="72">
        <f t="shared" si="10"/>
        <v>223.331761715</v>
      </c>
      <c r="T66" s="72">
        <f t="shared" si="10"/>
        <v>0</v>
      </c>
      <c r="U66" s="72">
        <f t="shared" si="10"/>
        <v>0</v>
      </c>
      <c r="V66" s="72">
        <f t="shared" si="10"/>
        <v>350.5720958790001</v>
      </c>
      <c r="W66" s="72">
        <f t="shared" si="10"/>
        <v>0</v>
      </c>
      <c r="X66" s="72">
        <f t="shared" si="10"/>
        <v>0</v>
      </c>
      <c r="Y66" s="72">
        <f t="shared" si="10"/>
        <v>0</v>
      </c>
      <c r="Z66" s="72">
        <f t="shared" si="10"/>
        <v>0</v>
      </c>
      <c r="AA66" s="72">
        <f t="shared" si="10"/>
        <v>0</v>
      </c>
      <c r="AB66" s="72">
        <f t="shared" si="10"/>
        <v>10.000235035000001</v>
      </c>
      <c r="AC66" s="72">
        <f t="shared" si="10"/>
        <v>0</v>
      </c>
      <c r="AD66" s="72">
        <f t="shared" si="10"/>
        <v>0</v>
      </c>
      <c r="AE66" s="72">
        <f t="shared" si="10"/>
        <v>0</v>
      </c>
      <c r="AF66" s="72">
        <f t="shared" si="10"/>
        <v>0.582604539</v>
      </c>
      <c r="AG66" s="72">
        <f t="shared" si="10"/>
        <v>0</v>
      </c>
      <c r="AH66" s="72">
        <f t="shared" si="10"/>
        <v>0</v>
      </c>
      <c r="AI66" s="72">
        <f aca="true" t="shared" si="11" ref="AI66:BJ66">SUM(AI49:AI65)</f>
        <v>0</v>
      </c>
      <c r="AJ66" s="72">
        <f t="shared" si="11"/>
        <v>0</v>
      </c>
      <c r="AK66" s="72">
        <f t="shared" si="11"/>
        <v>0</v>
      </c>
      <c r="AL66" s="72">
        <f t="shared" si="11"/>
        <v>6.2974970269999995</v>
      </c>
      <c r="AM66" s="72">
        <f t="shared" si="11"/>
        <v>0</v>
      </c>
      <c r="AN66" s="72">
        <f t="shared" si="11"/>
        <v>0</v>
      </c>
      <c r="AO66" s="72">
        <f t="shared" si="11"/>
        <v>0</v>
      </c>
      <c r="AP66" s="72">
        <f t="shared" si="11"/>
        <v>0.240684728</v>
      </c>
      <c r="AQ66" s="72">
        <f t="shared" si="11"/>
        <v>0.063213222</v>
      </c>
      <c r="AR66" s="72">
        <f t="shared" si="11"/>
        <v>0.713668874</v>
      </c>
      <c r="AS66" s="72">
        <f t="shared" si="11"/>
        <v>0</v>
      </c>
      <c r="AT66" s="72">
        <f t="shared" si="11"/>
        <v>0</v>
      </c>
      <c r="AU66" s="72">
        <f t="shared" si="11"/>
        <v>0</v>
      </c>
      <c r="AV66" s="72">
        <f t="shared" si="11"/>
        <v>15669.559699837999</v>
      </c>
      <c r="AW66" s="72">
        <f t="shared" si="11"/>
        <v>2378.900041281</v>
      </c>
      <c r="AX66" s="72">
        <f t="shared" si="11"/>
        <v>3.5079543640000006</v>
      </c>
      <c r="AY66" s="72">
        <f t="shared" si="11"/>
        <v>0</v>
      </c>
      <c r="AZ66" s="72">
        <f t="shared" si="11"/>
        <v>15303.14562051</v>
      </c>
      <c r="BA66" s="72">
        <f t="shared" si="11"/>
        <v>0</v>
      </c>
      <c r="BB66" s="72">
        <f t="shared" si="11"/>
        <v>0</v>
      </c>
      <c r="BC66" s="72">
        <f t="shared" si="11"/>
        <v>0</v>
      </c>
      <c r="BD66" s="72">
        <f t="shared" si="11"/>
        <v>0</v>
      </c>
      <c r="BE66" s="72">
        <f t="shared" si="11"/>
        <v>0</v>
      </c>
      <c r="BF66" s="72">
        <f t="shared" si="11"/>
        <v>5160.154713941</v>
      </c>
      <c r="BG66" s="72">
        <f t="shared" si="11"/>
        <v>464.8421450510001</v>
      </c>
      <c r="BH66" s="72">
        <f t="shared" si="11"/>
        <v>0.718074938</v>
      </c>
      <c r="BI66" s="72">
        <f t="shared" si="11"/>
        <v>0</v>
      </c>
      <c r="BJ66" s="72">
        <f t="shared" si="11"/>
        <v>1962.242328386</v>
      </c>
      <c r="BK66" s="84">
        <f>SUM(C66:BJ66)</f>
        <v>51308.509791232995</v>
      </c>
      <c r="BL66" s="87"/>
    </row>
    <row r="67" spans="1:64" ht="12.75">
      <c r="A67" s="31"/>
      <c r="B67" s="33" t="s">
        <v>75</v>
      </c>
      <c r="C67" s="44">
        <f aca="true" t="shared" si="12" ref="C67:AH67">+C66+C47</f>
        <v>0</v>
      </c>
      <c r="D67" s="63">
        <f t="shared" si="12"/>
        <v>823.512437045</v>
      </c>
      <c r="E67" s="63">
        <f t="shared" si="12"/>
        <v>0</v>
      </c>
      <c r="F67" s="63">
        <f t="shared" si="12"/>
        <v>0</v>
      </c>
      <c r="G67" s="62">
        <f t="shared" si="12"/>
        <v>0</v>
      </c>
      <c r="H67" s="43">
        <f t="shared" si="12"/>
        <v>3693.584801388</v>
      </c>
      <c r="I67" s="63">
        <f t="shared" si="12"/>
        <v>1226.6679593160002</v>
      </c>
      <c r="J67" s="63">
        <f t="shared" si="12"/>
        <v>0</v>
      </c>
      <c r="K67" s="63">
        <f t="shared" si="12"/>
        <v>0</v>
      </c>
      <c r="L67" s="62">
        <f t="shared" si="12"/>
        <v>4209.104988103</v>
      </c>
      <c r="M67" s="43">
        <f t="shared" si="12"/>
        <v>0</v>
      </c>
      <c r="N67" s="63">
        <f t="shared" si="12"/>
        <v>0</v>
      </c>
      <c r="O67" s="63">
        <f t="shared" si="12"/>
        <v>0</v>
      </c>
      <c r="P67" s="63">
        <f t="shared" si="12"/>
        <v>0</v>
      </c>
      <c r="Q67" s="62">
        <f t="shared" si="12"/>
        <v>0</v>
      </c>
      <c r="R67" s="43">
        <f t="shared" si="12"/>
        <v>1627.719782366</v>
      </c>
      <c r="S67" s="63">
        <f t="shared" si="12"/>
        <v>223.342137831</v>
      </c>
      <c r="T67" s="63">
        <f t="shared" si="12"/>
        <v>0</v>
      </c>
      <c r="U67" s="63">
        <f t="shared" si="12"/>
        <v>0</v>
      </c>
      <c r="V67" s="62">
        <f t="shared" si="12"/>
        <v>370.6045975900001</v>
      </c>
      <c r="W67" s="43">
        <f t="shared" si="12"/>
        <v>0</v>
      </c>
      <c r="X67" s="63">
        <f t="shared" si="12"/>
        <v>0</v>
      </c>
      <c r="Y67" s="63">
        <f t="shared" si="12"/>
        <v>0</v>
      </c>
      <c r="Z67" s="63">
        <f t="shared" si="12"/>
        <v>0</v>
      </c>
      <c r="AA67" s="62">
        <f t="shared" si="12"/>
        <v>0</v>
      </c>
      <c r="AB67" s="43">
        <f t="shared" si="12"/>
        <v>13.328920856000002</v>
      </c>
      <c r="AC67" s="63">
        <f t="shared" si="12"/>
        <v>0</v>
      </c>
      <c r="AD67" s="63">
        <f t="shared" si="12"/>
        <v>0</v>
      </c>
      <c r="AE67" s="63">
        <f t="shared" si="12"/>
        <v>0</v>
      </c>
      <c r="AF67" s="62">
        <f t="shared" si="12"/>
        <v>0.661576723</v>
      </c>
      <c r="AG67" s="43">
        <f t="shared" si="12"/>
        <v>0</v>
      </c>
      <c r="AH67" s="63">
        <f t="shared" si="12"/>
        <v>0</v>
      </c>
      <c r="AI67" s="63">
        <f aca="true" t="shared" si="13" ref="AI67:BK67">+AI66+AI47</f>
        <v>0</v>
      </c>
      <c r="AJ67" s="63">
        <f t="shared" si="13"/>
        <v>0</v>
      </c>
      <c r="AK67" s="62">
        <f t="shared" si="13"/>
        <v>0</v>
      </c>
      <c r="AL67" s="43">
        <f t="shared" si="13"/>
        <v>7.807847538999999</v>
      </c>
      <c r="AM67" s="63">
        <f t="shared" si="13"/>
        <v>0</v>
      </c>
      <c r="AN67" s="63">
        <f t="shared" si="13"/>
        <v>0</v>
      </c>
      <c r="AO67" s="63">
        <f t="shared" si="13"/>
        <v>0</v>
      </c>
      <c r="AP67" s="62">
        <f t="shared" si="13"/>
        <v>0.252784741</v>
      </c>
      <c r="AQ67" s="43">
        <f t="shared" si="13"/>
        <v>0.063213222</v>
      </c>
      <c r="AR67" s="63">
        <f t="shared" si="13"/>
        <v>0.713668874</v>
      </c>
      <c r="AS67" s="63">
        <f t="shared" si="13"/>
        <v>0</v>
      </c>
      <c r="AT67" s="63">
        <f t="shared" si="13"/>
        <v>0</v>
      </c>
      <c r="AU67" s="62">
        <f t="shared" si="13"/>
        <v>0</v>
      </c>
      <c r="AV67" s="43">
        <f t="shared" si="13"/>
        <v>20312.353813835998</v>
      </c>
      <c r="AW67" s="63">
        <f t="shared" si="13"/>
        <v>2388.681653853</v>
      </c>
      <c r="AX67" s="63">
        <f t="shared" si="13"/>
        <v>3.5079543640000006</v>
      </c>
      <c r="AY67" s="63">
        <f t="shared" si="13"/>
        <v>0</v>
      </c>
      <c r="AZ67" s="62">
        <f t="shared" si="13"/>
        <v>15965.142890272</v>
      </c>
      <c r="BA67" s="43">
        <f t="shared" si="13"/>
        <v>0</v>
      </c>
      <c r="BB67" s="63">
        <f t="shared" si="13"/>
        <v>0</v>
      </c>
      <c r="BC67" s="63">
        <f t="shared" si="13"/>
        <v>0</v>
      </c>
      <c r="BD67" s="63">
        <f t="shared" si="13"/>
        <v>0</v>
      </c>
      <c r="BE67" s="62">
        <f t="shared" si="13"/>
        <v>0</v>
      </c>
      <c r="BF67" s="43">
        <f t="shared" si="13"/>
        <v>7280.876027704</v>
      </c>
      <c r="BG67" s="63">
        <f t="shared" si="13"/>
        <v>466.7961868990001</v>
      </c>
      <c r="BH67" s="63">
        <f t="shared" si="13"/>
        <v>0.718074938</v>
      </c>
      <c r="BI67" s="63">
        <f t="shared" si="13"/>
        <v>0</v>
      </c>
      <c r="BJ67" s="62">
        <f t="shared" si="13"/>
        <v>2119.569304953</v>
      </c>
      <c r="BK67" s="115">
        <f t="shared" si="13"/>
        <v>60735.01062241299</v>
      </c>
      <c r="BL67" s="87"/>
    </row>
    <row r="68" spans="1:64" ht="3" customHeight="1">
      <c r="A68" s="10"/>
      <c r="B68" s="1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8"/>
      <c r="BL68" s="87"/>
    </row>
    <row r="69" spans="1:64" ht="12.75">
      <c r="A69" s="10" t="s">
        <v>16</v>
      </c>
      <c r="B69" s="16" t="s">
        <v>8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8"/>
      <c r="BL69" s="87"/>
    </row>
    <row r="70" spans="1:64" ht="12.75">
      <c r="A70" s="10" t="s">
        <v>67</v>
      </c>
      <c r="B70" s="17" t="s">
        <v>17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8"/>
      <c r="BL70" s="87"/>
    </row>
    <row r="71" spans="1:64" ht="12.75">
      <c r="A71" s="10"/>
      <c r="B71" s="21" t="s">
        <v>124</v>
      </c>
      <c r="C71" s="48">
        <v>0</v>
      </c>
      <c r="D71" s="46">
        <v>1.237652578</v>
      </c>
      <c r="E71" s="40">
        <v>0</v>
      </c>
      <c r="F71" s="40">
        <v>0</v>
      </c>
      <c r="G71" s="47">
        <v>0</v>
      </c>
      <c r="H71" s="64">
        <v>108.609107409</v>
      </c>
      <c r="I71" s="40">
        <v>104.232061136</v>
      </c>
      <c r="J71" s="40">
        <v>0.033533443</v>
      </c>
      <c r="K71" s="40">
        <v>0</v>
      </c>
      <c r="L71" s="47">
        <v>204.230859348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37.303479511</v>
      </c>
      <c r="S71" s="40">
        <v>3.172750308</v>
      </c>
      <c r="T71" s="40">
        <v>0</v>
      </c>
      <c r="U71" s="40">
        <v>0</v>
      </c>
      <c r="V71" s="47">
        <v>29.954282848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0.137820038</v>
      </c>
      <c r="AC71" s="40">
        <v>0</v>
      </c>
      <c r="AD71" s="40">
        <v>0</v>
      </c>
      <c r="AE71" s="40">
        <v>0</v>
      </c>
      <c r="AF71" s="47">
        <v>0.831134175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0.056717679</v>
      </c>
      <c r="AM71" s="40">
        <v>0</v>
      </c>
      <c r="AN71" s="40">
        <v>0</v>
      </c>
      <c r="AO71" s="40">
        <v>0</v>
      </c>
      <c r="AP71" s="47">
        <v>0.061472647</v>
      </c>
      <c r="AQ71" s="64">
        <v>0</v>
      </c>
      <c r="AR71" s="46">
        <v>0</v>
      </c>
      <c r="AS71" s="40">
        <v>0</v>
      </c>
      <c r="AT71" s="40">
        <v>0</v>
      </c>
      <c r="AU71" s="47">
        <v>0</v>
      </c>
      <c r="AV71" s="64">
        <v>1249.188015207</v>
      </c>
      <c r="AW71" s="40">
        <v>405.175754291</v>
      </c>
      <c r="AX71" s="40">
        <v>0</v>
      </c>
      <c r="AY71" s="40">
        <v>0</v>
      </c>
      <c r="AZ71" s="47">
        <v>4026.712867027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440.502385448</v>
      </c>
      <c r="BG71" s="46">
        <v>29.615388217</v>
      </c>
      <c r="BH71" s="40">
        <v>0</v>
      </c>
      <c r="BI71" s="40">
        <v>0</v>
      </c>
      <c r="BJ71" s="47">
        <v>668.4434500919597</v>
      </c>
      <c r="BK71" s="54">
        <v>7309.498731401959</v>
      </c>
      <c r="BL71" s="87"/>
    </row>
    <row r="72" spans="1:64" ht="12.75">
      <c r="A72" s="31"/>
      <c r="B72" s="33" t="s">
        <v>74</v>
      </c>
      <c r="C72" s="44">
        <f aca="true" t="shared" si="14" ref="C72:AH72">SUM(C71:C71)</f>
        <v>0</v>
      </c>
      <c r="D72" s="63">
        <f t="shared" si="14"/>
        <v>1.237652578</v>
      </c>
      <c r="E72" s="63">
        <f t="shared" si="14"/>
        <v>0</v>
      </c>
      <c r="F72" s="63">
        <f t="shared" si="14"/>
        <v>0</v>
      </c>
      <c r="G72" s="62">
        <f t="shared" si="14"/>
        <v>0</v>
      </c>
      <c r="H72" s="43">
        <f t="shared" si="14"/>
        <v>108.609107409</v>
      </c>
      <c r="I72" s="63">
        <f t="shared" si="14"/>
        <v>104.232061136</v>
      </c>
      <c r="J72" s="63">
        <f t="shared" si="14"/>
        <v>0.033533443</v>
      </c>
      <c r="K72" s="63">
        <f t="shared" si="14"/>
        <v>0</v>
      </c>
      <c r="L72" s="62">
        <f t="shared" si="14"/>
        <v>204.230859348</v>
      </c>
      <c r="M72" s="43">
        <f t="shared" si="14"/>
        <v>0</v>
      </c>
      <c r="N72" s="63">
        <f t="shared" si="14"/>
        <v>0</v>
      </c>
      <c r="O72" s="63">
        <f t="shared" si="14"/>
        <v>0</v>
      </c>
      <c r="P72" s="63">
        <f t="shared" si="14"/>
        <v>0</v>
      </c>
      <c r="Q72" s="62">
        <f t="shared" si="14"/>
        <v>0</v>
      </c>
      <c r="R72" s="43">
        <f t="shared" si="14"/>
        <v>37.303479511</v>
      </c>
      <c r="S72" s="63">
        <f t="shared" si="14"/>
        <v>3.172750308</v>
      </c>
      <c r="T72" s="63">
        <f t="shared" si="14"/>
        <v>0</v>
      </c>
      <c r="U72" s="63">
        <f t="shared" si="14"/>
        <v>0</v>
      </c>
      <c r="V72" s="62">
        <f t="shared" si="14"/>
        <v>29.954282848</v>
      </c>
      <c r="W72" s="43">
        <f t="shared" si="14"/>
        <v>0</v>
      </c>
      <c r="X72" s="63">
        <f t="shared" si="14"/>
        <v>0</v>
      </c>
      <c r="Y72" s="63">
        <f t="shared" si="14"/>
        <v>0</v>
      </c>
      <c r="Z72" s="63">
        <f t="shared" si="14"/>
        <v>0</v>
      </c>
      <c r="AA72" s="62">
        <f t="shared" si="14"/>
        <v>0</v>
      </c>
      <c r="AB72" s="43">
        <f t="shared" si="14"/>
        <v>0.137820038</v>
      </c>
      <c r="AC72" s="63">
        <f t="shared" si="14"/>
        <v>0</v>
      </c>
      <c r="AD72" s="63">
        <f t="shared" si="14"/>
        <v>0</v>
      </c>
      <c r="AE72" s="63">
        <f t="shared" si="14"/>
        <v>0</v>
      </c>
      <c r="AF72" s="62">
        <f t="shared" si="14"/>
        <v>0.831134175</v>
      </c>
      <c r="AG72" s="43">
        <f t="shared" si="14"/>
        <v>0</v>
      </c>
      <c r="AH72" s="63">
        <f t="shared" si="14"/>
        <v>0</v>
      </c>
      <c r="AI72" s="63">
        <f aca="true" t="shared" si="15" ref="AI72:BJ72">SUM(AI71:AI71)</f>
        <v>0</v>
      </c>
      <c r="AJ72" s="63">
        <f t="shared" si="15"/>
        <v>0</v>
      </c>
      <c r="AK72" s="62">
        <f t="shared" si="15"/>
        <v>0</v>
      </c>
      <c r="AL72" s="43">
        <f t="shared" si="15"/>
        <v>0.056717679</v>
      </c>
      <c r="AM72" s="63">
        <f t="shared" si="15"/>
        <v>0</v>
      </c>
      <c r="AN72" s="63">
        <f t="shared" si="15"/>
        <v>0</v>
      </c>
      <c r="AO72" s="63">
        <f t="shared" si="15"/>
        <v>0</v>
      </c>
      <c r="AP72" s="62">
        <f t="shared" si="15"/>
        <v>0.061472647</v>
      </c>
      <c r="AQ72" s="43">
        <f t="shared" si="15"/>
        <v>0</v>
      </c>
      <c r="AR72" s="63">
        <f>SUM(AR71:AR71)</f>
        <v>0</v>
      </c>
      <c r="AS72" s="63">
        <f t="shared" si="15"/>
        <v>0</v>
      </c>
      <c r="AT72" s="63">
        <f t="shared" si="15"/>
        <v>0</v>
      </c>
      <c r="AU72" s="62">
        <f t="shared" si="15"/>
        <v>0</v>
      </c>
      <c r="AV72" s="43">
        <f t="shared" si="15"/>
        <v>1249.188015207</v>
      </c>
      <c r="AW72" s="63">
        <f t="shared" si="15"/>
        <v>405.175754291</v>
      </c>
      <c r="AX72" s="63">
        <f t="shared" si="15"/>
        <v>0</v>
      </c>
      <c r="AY72" s="63">
        <f t="shared" si="15"/>
        <v>0</v>
      </c>
      <c r="AZ72" s="62">
        <f t="shared" si="15"/>
        <v>4026.712867027</v>
      </c>
      <c r="BA72" s="43">
        <f t="shared" si="15"/>
        <v>0</v>
      </c>
      <c r="BB72" s="63">
        <f t="shared" si="15"/>
        <v>0</v>
      </c>
      <c r="BC72" s="63">
        <f t="shared" si="15"/>
        <v>0</v>
      </c>
      <c r="BD72" s="63">
        <f t="shared" si="15"/>
        <v>0</v>
      </c>
      <c r="BE72" s="62">
        <f t="shared" si="15"/>
        <v>0</v>
      </c>
      <c r="BF72" s="43">
        <f t="shared" si="15"/>
        <v>440.502385448</v>
      </c>
      <c r="BG72" s="63">
        <f t="shared" si="15"/>
        <v>29.615388217</v>
      </c>
      <c r="BH72" s="63">
        <f t="shared" si="15"/>
        <v>0</v>
      </c>
      <c r="BI72" s="63">
        <f t="shared" si="15"/>
        <v>0</v>
      </c>
      <c r="BJ72" s="62">
        <f t="shared" si="15"/>
        <v>668.4434500919597</v>
      </c>
      <c r="BK72" s="82">
        <f>SUM(BK71:BK71)</f>
        <v>7309.498731401959</v>
      </c>
      <c r="BL72" s="87"/>
    </row>
    <row r="73" spans="1:64" ht="2.25" customHeight="1">
      <c r="A73" s="10"/>
      <c r="B73" s="1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8"/>
      <c r="BL73" s="87"/>
    </row>
    <row r="74" spans="1:64" ht="12.75">
      <c r="A74" s="10" t="s">
        <v>4</v>
      </c>
      <c r="B74" s="16" t="s">
        <v>9</v>
      </c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8"/>
      <c r="BL74" s="87"/>
    </row>
    <row r="75" spans="1:64" ht="12.75">
      <c r="A75" s="10" t="s">
        <v>67</v>
      </c>
      <c r="B75" s="17" t="s">
        <v>18</v>
      </c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8"/>
      <c r="BL75" s="87"/>
    </row>
    <row r="76" spans="1:64" ht="12.75">
      <c r="A76" s="10"/>
      <c r="B76" s="18" t="s">
        <v>31</v>
      </c>
      <c r="C76" s="97"/>
      <c r="D76" s="51"/>
      <c r="E76" s="52"/>
      <c r="F76" s="52"/>
      <c r="G76" s="53"/>
      <c r="H76" s="50"/>
      <c r="I76" s="52"/>
      <c r="J76" s="52"/>
      <c r="K76" s="52"/>
      <c r="L76" s="53"/>
      <c r="M76" s="50"/>
      <c r="N76" s="51"/>
      <c r="O76" s="52"/>
      <c r="P76" s="52"/>
      <c r="Q76" s="53"/>
      <c r="R76" s="50"/>
      <c r="S76" s="52"/>
      <c r="T76" s="52"/>
      <c r="U76" s="52"/>
      <c r="V76" s="53"/>
      <c r="W76" s="50"/>
      <c r="X76" s="52"/>
      <c r="Y76" s="52"/>
      <c r="Z76" s="52"/>
      <c r="AA76" s="53"/>
      <c r="AB76" s="50"/>
      <c r="AC76" s="52"/>
      <c r="AD76" s="52"/>
      <c r="AE76" s="52"/>
      <c r="AF76" s="53"/>
      <c r="AG76" s="50"/>
      <c r="AH76" s="52"/>
      <c r="AI76" s="52"/>
      <c r="AJ76" s="52"/>
      <c r="AK76" s="53"/>
      <c r="AL76" s="50"/>
      <c r="AM76" s="52"/>
      <c r="AN76" s="52"/>
      <c r="AO76" s="52"/>
      <c r="AP76" s="53"/>
      <c r="AQ76" s="50"/>
      <c r="AR76" s="51"/>
      <c r="AS76" s="52"/>
      <c r="AT76" s="52"/>
      <c r="AU76" s="53"/>
      <c r="AV76" s="50"/>
      <c r="AW76" s="52"/>
      <c r="AX76" s="52"/>
      <c r="AY76" s="52"/>
      <c r="AZ76" s="53"/>
      <c r="BA76" s="50"/>
      <c r="BB76" s="51"/>
      <c r="BC76" s="52"/>
      <c r="BD76" s="52"/>
      <c r="BE76" s="53"/>
      <c r="BF76" s="50"/>
      <c r="BG76" s="51"/>
      <c r="BH76" s="52"/>
      <c r="BI76" s="52"/>
      <c r="BJ76" s="53"/>
      <c r="BK76" s="54"/>
      <c r="BL76" s="87"/>
    </row>
    <row r="77" spans="1:252" s="34" customFormat="1" ht="12.75">
      <c r="A77" s="31"/>
      <c r="B77" s="32" t="s">
        <v>76</v>
      </c>
      <c r="C77" s="98"/>
      <c r="D77" s="56"/>
      <c r="E77" s="56"/>
      <c r="F77" s="56"/>
      <c r="G77" s="57"/>
      <c r="H77" s="55"/>
      <c r="I77" s="56"/>
      <c r="J77" s="56"/>
      <c r="K77" s="56"/>
      <c r="L77" s="57"/>
      <c r="M77" s="55"/>
      <c r="N77" s="56"/>
      <c r="O77" s="56"/>
      <c r="P77" s="56"/>
      <c r="Q77" s="57"/>
      <c r="R77" s="55"/>
      <c r="S77" s="56"/>
      <c r="T77" s="56"/>
      <c r="U77" s="56"/>
      <c r="V77" s="57"/>
      <c r="W77" s="55"/>
      <c r="X77" s="56"/>
      <c r="Y77" s="56"/>
      <c r="Z77" s="56"/>
      <c r="AA77" s="57"/>
      <c r="AB77" s="55"/>
      <c r="AC77" s="56"/>
      <c r="AD77" s="56"/>
      <c r="AE77" s="56"/>
      <c r="AF77" s="57"/>
      <c r="AG77" s="55"/>
      <c r="AH77" s="56"/>
      <c r="AI77" s="56"/>
      <c r="AJ77" s="56"/>
      <c r="AK77" s="57"/>
      <c r="AL77" s="55"/>
      <c r="AM77" s="56"/>
      <c r="AN77" s="56"/>
      <c r="AO77" s="56"/>
      <c r="AP77" s="57"/>
      <c r="AQ77" s="55"/>
      <c r="AR77" s="56"/>
      <c r="AS77" s="56"/>
      <c r="AT77" s="56"/>
      <c r="AU77" s="57"/>
      <c r="AV77" s="55"/>
      <c r="AW77" s="56"/>
      <c r="AX77" s="56"/>
      <c r="AY77" s="56"/>
      <c r="AZ77" s="57"/>
      <c r="BA77" s="55"/>
      <c r="BB77" s="56"/>
      <c r="BC77" s="56"/>
      <c r="BD77" s="56"/>
      <c r="BE77" s="57"/>
      <c r="BF77" s="55"/>
      <c r="BG77" s="56"/>
      <c r="BH77" s="56"/>
      <c r="BI77" s="56"/>
      <c r="BJ77" s="57"/>
      <c r="BK77" s="58"/>
      <c r="BL77" s="87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</row>
    <row r="78" spans="1:64" ht="12.75">
      <c r="A78" s="10" t="s">
        <v>68</v>
      </c>
      <c r="B78" s="17" t="s">
        <v>19</v>
      </c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8"/>
      <c r="BL78" s="87"/>
    </row>
    <row r="79" spans="1:64" ht="12.75">
      <c r="A79" s="10"/>
      <c r="B79" s="92" t="s">
        <v>125</v>
      </c>
      <c r="C79" s="97">
        <v>0</v>
      </c>
      <c r="D79" s="51">
        <v>0</v>
      </c>
      <c r="E79" s="52">
        <v>0</v>
      </c>
      <c r="F79" s="52">
        <v>0</v>
      </c>
      <c r="G79" s="53">
        <v>0</v>
      </c>
      <c r="H79" s="50">
        <v>0</v>
      </c>
      <c r="I79" s="52">
        <v>48.727418132</v>
      </c>
      <c r="J79" s="52">
        <v>0</v>
      </c>
      <c r="K79" s="52">
        <v>0</v>
      </c>
      <c r="L79" s="53">
        <v>87.928026055</v>
      </c>
      <c r="M79" s="50">
        <v>0</v>
      </c>
      <c r="N79" s="51">
        <v>0</v>
      </c>
      <c r="O79" s="52">
        <v>0</v>
      </c>
      <c r="P79" s="52">
        <v>0</v>
      </c>
      <c r="Q79" s="53">
        <v>0</v>
      </c>
      <c r="R79" s="50">
        <v>0</v>
      </c>
      <c r="S79" s="52">
        <v>0</v>
      </c>
      <c r="T79" s="52">
        <v>0</v>
      </c>
      <c r="U79" s="52">
        <v>0</v>
      </c>
      <c r="V79" s="53">
        <v>3.5E-08</v>
      </c>
      <c r="W79" s="50">
        <v>0</v>
      </c>
      <c r="X79" s="52">
        <v>0</v>
      </c>
      <c r="Y79" s="52">
        <v>0</v>
      </c>
      <c r="Z79" s="52">
        <v>0</v>
      </c>
      <c r="AA79" s="53">
        <v>0</v>
      </c>
      <c r="AB79" s="50">
        <v>0</v>
      </c>
      <c r="AC79" s="52">
        <v>0</v>
      </c>
      <c r="AD79" s="52">
        <v>0</v>
      </c>
      <c r="AE79" s="52">
        <v>0</v>
      </c>
      <c r="AF79" s="53">
        <v>0</v>
      </c>
      <c r="AG79" s="50">
        <v>0</v>
      </c>
      <c r="AH79" s="52">
        <v>0</v>
      </c>
      <c r="AI79" s="52">
        <v>0</v>
      </c>
      <c r="AJ79" s="52">
        <v>0</v>
      </c>
      <c r="AK79" s="53">
        <v>0</v>
      </c>
      <c r="AL79" s="50">
        <v>0</v>
      </c>
      <c r="AM79" s="52">
        <v>0</v>
      </c>
      <c r="AN79" s="52">
        <v>0</v>
      </c>
      <c r="AO79" s="52">
        <v>0</v>
      </c>
      <c r="AP79" s="53">
        <v>0</v>
      </c>
      <c r="AQ79" s="50">
        <v>0</v>
      </c>
      <c r="AR79" s="51">
        <v>0</v>
      </c>
      <c r="AS79" s="52">
        <v>0</v>
      </c>
      <c r="AT79" s="52">
        <v>0</v>
      </c>
      <c r="AU79" s="53">
        <v>0</v>
      </c>
      <c r="AV79" s="50">
        <v>0</v>
      </c>
      <c r="AW79" s="52">
        <v>0</v>
      </c>
      <c r="AX79" s="52">
        <v>0</v>
      </c>
      <c r="AY79" s="52">
        <v>0</v>
      </c>
      <c r="AZ79" s="53">
        <v>0</v>
      </c>
      <c r="BA79" s="50">
        <v>0</v>
      </c>
      <c r="BB79" s="51">
        <v>0</v>
      </c>
      <c r="BC79" s="52">
        <v>0</v>
      </c>
      <c r="BD79" s="52">
        <v>0</v>
      </c>
      <c r="BE79" s="53">
        <v>0</v>
      </c>
      <c r="BF79" s="50">
        <v>0</v>
      </c>
      <c r="BG79" s="51">
        <v>0</v>
      </c>
      <c r="BH79" s="52">
        <v>0</v>
      </c>
      <c r="BI79" s="52">
        <v>0</v>
      </c>
      <c r="BJ79" s="53">
        <v>0</v>
      </c>
      <c r="BK79" s="54">
        <v>136.655444222</v>
      </c>
      <c r="BL79" s="87"/>
    </row>
    <row r="80" spans="1:252" s="34" customFormat="1" ht="12.75">
      <c r="A80" s="31"/>
      <c r="B80" s="33" t="s">
        <v>77</v>
      </c>
      <c r="C80" s="44">
        <f aca="true" t="shared" si="16" ref="C80:BJ80">SUM(C79:C79)</f>
        <v>0</v>
      </c>
      <c r="D80" s="63">
        <f t="shared" si="16"/>
        <v>0</v>
      </c>
      <c r="E80" s="63">
        <f t="shared" si="16"/>
        <v>0</v>
      </c>
      <c r="F80" s="63">
        <f t="shared" si="16"/>
        <v>0</v>
      </c>
      <c r="G80" s="62">
        <f t="shared" si="16"/>
        <v>0</v>
      </c>
      <c r="H80" s="43">
        <f t="shared" si="16"/>
        <v>0</v>
      </c>
      <c r="I80" s="63">
        <f t="shared" si="16"/>
        <v>48.727418132</v>
      </c>
      <c r="J80" s="63">
        <f t="shared" si="16"/>
        <v>0</v>
      </c>
      <c r="K80" s="63">
        <f t="shared" si="16"/>
        <v>0</v>
      </c>
      <c r="L80" s="62">
        <f t="shared" si="16"/>
        <v>87.928026055</v>
      </c>
      <c r="M80" s="43">
        <f t="shared" si="16"/>
        <v>0</v>
      </c>
      <c r="N80" s="63">
        <f t="shared" si="16"/>
        <v>0</v>
      </c>
      <c r="O80" s="63">
        <f t="shared" si="16"/>
        <v>0</v>
      </c>
      <c r="P80" s="63">
        <f t="shared" si="16"/>
        <v>0</v>
      </c>
      <c r="Q80" s="62">
        <f t="shared" si="16"/>
        <v>0</v>
      </c>
      <c r="R80" s="43">
        <f t="shared" si="16"/>
        <v>0</v>
      </c>
      <c r="S80" s="63">
        <f t="shared" si="16"/>
        <v>0</v>
      </c>
      <c r="T80" s="63">
        <f t="shared" si="16"/>
        <v>0</v>
      </c>
      <c r="U80" s="63">
        <f t="shared" si="16"/>
        <v>0</v>
      </c>
      <c r="V80" s="62">
        <f t="shared" si="16"/>
        <v>3.5E-08</v>
      </c>
      <c r="W80" s="43">
        <f t="shared" si="16"/>
        <v>0</v>
      </c>
      <c r="X80" s="63">
        <f t="shared" si="16"/>
        <v>0</v>
      </c>
      <c r="Y80" s="63">
        <f t="shared" si="16"/>
        <v>0</v>
      </c>
      <c r="Z80" s="63">
        <f t="shared" si="16"/>
        <v>0</v>
      </c>
      <c r="AA80" s="62">
        <f t="shared" si="16"/>
        <v>0</v>
      </c>
      <c r="AB80" s="43">
        <f t="shared" si="16"/>
        <v>0</v>
      </c>
      <c r="AC80" s="63">
        <f t="shared" si="16"/>
        <v>0</v>
      </c>
      <c r="AD80" s="63">
        <f t="shared" si="16"/>
        <v>0</v>
      </c>
      <c r="AE80" s="63">
        <f t="shared" si="16"/>
        <v>0</v>
      </c>
      <c r="AF80" s="62">
        <f t="shared" si="16"/>
        <v>0</v>
      </c>
      <c r="AG80" s="43">
        <f t="shared" si="16"/>
        <v>0</v>
      </c>
      <c r="AH80" s="63">
        <f t="shared" si="16"/>
        <v>0</v>
      </c>
      <c r="AI80" s="63">
        <f t="shared" si="16"/>
        <v>0</v>
      </c>
      <c r="AJ80" s="63">
        <f t="shared" si="16"/>
        <v>0</v>
      </c>
      <c r="AK80" s="62">
        <f t="shared" si="16"/>
        <v>0</v>
      </c>
      <c r="AL80" s="43">
        <f t="shared" si="16"/>
        <v>0</v>
      </c>
      <c r="AM80" s="63">
        <f t="shared" si="16"/>
        <v>0</v>
      </c>
      <c r="AN80" s="63">
        <f t="shared" si="16"/>
        <v>0</v>
      </c>
      <c r="AO80" s="63">
        <f t="shared" si="16"/>
        <v>0</v>
      </c>
      <c r="AP80" s="62">
        <f t="shared" si="16"/>
        <v>0</v>
      </c>
      <c r="AQ80" s="43">
        <f t="shared" si="16"/>
        <v>0</v>
      </c>
      <c r="AR80" s="63">
        <f>SUM(AR79:AR79)</f>
        <v>0</v>
      </c>
      <c r="AS80" s="63">
        <f t="shared" si="16"/>
        <v>0</v>
      </c>
      <c r="AT80" s="63">
        <f t="shared" si="16"/>
        <v>0</v>
      </c>
      <c r="AU80" s="62">
        <f t="shared" si="16"/>
        <v>0</v>
      </c>
      <c r="AV80" s="43">
        <f t="shared" si="16"/>
        <v>0</v>
      </c>
      <c r="AW80" s="63">
        <f t="shared" si="16"/>
        <v>0</v>
      </c>
      <c r="AX80" s="63">
        <f t="shared" si="16"/>
        <v>0</v>
      </c>
      <c r="AY80" s="63">
        <f t="shared" si="16"/>
        <v>0</v>
      </c>
      <c r="AZ80" s="62">
        <f t="shared" si="16"/>
        <v>0</v>
      </c>
      <c r="BA80" s="43">
        <f t="shared" si="16"/>
        <v>0</v>
      </c>
      <c r="BB80" s="63">
        <f t="shared" si="16"/>
        <v>0</v>
      </c>
      <c r="BC80" s="63">
        <f t="shared" si="16"/>
        <v>0</v>
      </c>
      <c r="BD80" s="63">
        <f t="shared" si="16"/>
        <v>0</v>
      </c>
      <c r="BE80" s="62">
        <f t="shared" si="16"/>
        <v>0</v>
      </c>
      <c r="BF80" s="43">
        <f t="shared" si="16"/>
        <v>0</v>
      </c>
      <c r="BG80" s="63">
        <f t="shared" si="16"/>
        <v>0</v>
      </c>
      <c r="BH80" s="63">
        <f t="shared" si="16"/>
        <v>0</v>
      </c>
      <c r="BI80" s="63">
        <f t="shared" si="16"/>
        <v>0</v>
      </c>
      <c r="BJ80" s="62">
        <f t="shared" si="16"/>
        <v>0</v>
      </c>
      <c r="BK80" s="82">
        <f>SUM(BK79:BK79)</f>
        <v>136.655444222</v>
      </c>
      <c r="BL80" s="87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</row>
    <row r="81" spans="1:252" s="34" customFormat="1" ht="12.75">
      <c r="A81" s="31"/>
      <c r="B81" s="33" t="s">
        <v>75</v>
      </c>
      <c r="C81" s="44">
        <f aca="true" t="shared" si="17" ref="C81:AR81">SUM(C80,C77)</f>
        <v>0</v>
      </c>
      <c r="D81" s="63">
        <f t="shared" si="17"/>
        <v>0</v>
      </c>
      <c r="E81" s="63">
        <f t="shared" si="17"/>
        <v>0</v>
      </c>
      <c r="F81" s="63">
        <f t="shared" si="17"/>
        <v>0</v>
      </c>
      <c r="G81" s="62">
        <f t="shared" si="17"/>
        <v>0</v>
      </c>
      <c r="H81" s="43">
        <f t="shared" si="17"/>
        <v>0</v>
      </c>
      <c r="I81" s="63">
        <f t="shared" si="17"/>
        <v>48.727418132</v>
      </c>
      <c r="J81" s="63">
        <f t="shared" si="17"/>
        <v>0</v>
      </c>
      <c r="K81" s="63">
        <f t="shared" si="17"/>
        <v>0</v>
      </c>
      <c r="L81" s="62">
        <f t="shared" si="17"/>
        <v>87.928026055</v>
      </c>
      <c r="M81" s="43">
        <f t="shared" si="17"/>
        <v>0</v>
      </c>
      <c r="N81" s="63">
        <f t="shared" si="17"/>
        <v>0</v>
      </c>
      <c r="O81" s="63">
        <f t="shared" si="17"/>
        <v>0</v>
      </c>
      <c r="P81" s="63">
        <f t="shared" si="17"/>
        <v>0</v>
      </c>
      <c r="Q81" s="62">
        <f t="shared" si="17"/>
        <v>0</v>
      </c>
      <c r="R81" s="43">
        <f t="shared" si="17"/>
        <v>0</v>
      </c>
      <c r="S81" s="63">
        <f t="shared" si="17"/>
        <v>0</v>
      </c>
      <c r="T81" s="63">
        <f t="shared" si="17"/>
        <v>0</v>
      </c>
      <c r="U81" s="63">
        <f t="shared" si="17"/>
        <v>0</v>
      </c>
      <c r="V81" s="62">
        <f t="shared" si="17"/>
        <v>3.5E-08</v>
      </c>
      <c r="W81" s="43">
        <f t="shared" si="17"/>
        <v>0</v>
      </c>
      <c r="X81" s="63">
        <f t="shared" si="17"/>
        <v>0</v>
      </c>
      <c r="Y81" s="63">
        <f t="shared" si="17"/>
        <v>0</v>
      </c>
      <c r="Z81" s="63">
        <f t="shared" si="17"/>
        <v>0</v>
      </c>
      <c r="AA81" s="62">
        <f t="shared" si="17"/>
        <v>0</v>
      </c>
      <c r="AB81" s="43">
        <f t="shared" si="17"/>
        <v>0</v>
      </c>
      <c r="AC81" s="63">
        <f t="shared" si="17"/>
        <v>0</v>
      </c>
      <c r="AD81" s="63">
        <f t="shared" si="17"/>
        <v>0</v>
      </c>
      <c r="AE81" s="63">
        <f t="shared" si="17"/>
        <v>0</v>
      </c>
      <c r="AF81" s="62">
        <f t="shared" si="17"/>
        <v>0</v>
      </c>
      <c r="AG81" s="43">
        <f t="shared" si="17"/>
        <v>0</v>
      </c>
      <c r="AH81" s="63">
        <f t="shared" si="17"/>
        <v>0</v>
      </c>
      <c r="AI81" s="63">
        <f t="shared" si="17"/>
        <v>0</v>
      </c>
      <c r="AJ81" s="63">
        <f t="shared" si="17"/>
        <v>0</v>
      </c>
      <c r="AK81" s="62">
        <f t="shared" si="17"/>
        <v>0</v>
      </c>
      <c r="AL81" s="43">
        <f t="shared" si="17"/>
        <v>0</v>
      </c>
      <c r="AM81" s="63">
        <f t="shared" si="17"/>
        <v>0</v>
      </c>
      <c r="AN81" s="63">
        <f t="shared" si="17"/>
        <v>0</v>
      </c>
      <c r="AO81" s="63">
        <f t="shared" si="17"/>
        <v>0</v>
      </c>
      <c r="AP81" s="62">
        <f t="shared" si="17"/>
        <v>0</v>
      </c>
      <c r="AQ81" s="43">
        <f t="shared" si="17"/>
        <v>0</v>
      </c>
      <c r="AR81" s="63">
        <f t="shared" si="17"/>
        <v>0</v>
      </c>
      <c r="AS81" s="63">
        <f aca="true" t="shared" si="18" ref="AS81:BK81">SUM(AS80,AS77)</f>
        <v>0</v>
      </c>
      <c r="AT81" s="63">
        <f t="shared" si="18"/>
        <v>0</v>
      </c>
      <c r="AU81" s="62">
        <f t="shared" si="18"/>
        <v>0</v>
      </c>
      <c r="AV81" s="43">
        <f t="shared" si="18"/>
        <v>0</v>
      </c>
      <c r="AW81" s="63">
        <f t="shared" si="18"/>
        <v>0</v>
      </c>
      <c r="AX81" s="63">
        <f t="shared" si="18"/>
        <v>0</v>
      </c>
      <c r="AY81" s="63">
        <f t="shared" si="18"/>
        <v>0</v>
      </c>
      <c r="AZ81" s="62">
        <f t="shared" si="18"/>
        <v>0</v>
      </c>
      <c r="BA81" s="43">
        <f t="shared" si="18"/>
        <v>0</v>
      </c>
      <c r="BB81" s="63">
        <f t="shared" si="18"/>
        <v>0</v>
      </c>
      <c r="BC81" s="63">
        <f t="shared" si="18"/>
        <v>0</v>
      </c>
      <c r="BD81" s="63">
        <f t="shared" si="18"/>
        <v>0</v>
      </c>
      <c r="BE81" s="62">
        <f t="shared" si="18"/>
        <v>0</v>
      </c>
      <c r="BF81" s="43">
        <f t="shared" si="18"/>
        <v>0</v>
      </c>
      <c r="BG81" s="63">
        <f t="shared" si="18"/>
        <v>0</v>
      </c>
      <c r="BH81" s="63">
        <f t="shared" si="18"/>
        <v>0</v>
      </c>
      <c r="BI81" s="63">
        <f t="shared" si="18"/>
        <v>0</v>
      </c>
      <c r="BJ81" s="62">
        <f t="shared" si="18"/>
        <v>0</v>
      </c>
      <c r="BK81" s="82">
        <f t="shared" si="18"/>
        <v>136.655444222</v>
      </c>
      <c r="BL81" s="87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64" ht="4.5" customHeight="1">
      <c r="A82" s="10"/>
      <c r="B82" s="1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8"/>
      <c r="BL82" s="87"/>
    </row>
    <row r="83" spans="1:64" ht="12.75">
      <c r="A83" s="10" t="s">
        <v>20</v>
      </c>
      <c r="B83" s="16" t="s">
        <v>21</v>
      </c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8"/>
      <c r="BL83" s="87"/>
    </row>
    <row r="84" spans="1:64" ht="12.75">
      <c r="A84" s="10" t="s">
        <v>67</v>
      </c>
      <c r="B84" s="17" t="s">
        <v>22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8"/>
      <c r="BL84" s="87"/>
    </row>
    <row r="85" spans="1:64" ht="12.75">
      <c r="A85" s="10"/>
      <c r="B85" s="21" t="s">
        <v>121</v>
      </c>
      <c r="C85" s="48">
        <v>0</v>
      </c>
      <c r="D85" s="46">
        <v>21.527104044</v>
      </c>
      <c r="E85" s="40">
        <v>0</v>
      </c>
      <c r="F85" s="40">
        <v>0</v>
      </c>
      <c r="G85" s="47">
        <v>0</v>
      </c>
      <c r="H85" s="64">
        <v>13.961746153</v>
      </c>
      <c r="I85" s="40">
        <v>0.817313863</v>
      </c>
      <c r="J85" s="40">
        <v>0</v>
      </c>
      <c r="K85" s="40">
        <v>0</v>
      </c>
      <c r="L85" s="47">
        <v>59.453296196</v>
      </c>
      <c r="M85" s="64">
        <v>0</v>
      </c>
      <c r="N85" s="46">
        <v>0</v>
      </c>
      <c r="O85" s="40">
        <v>0</v>
      </c>
      <c r="P85" s="40">
        <v>0</v>
      </c>
      <c r="Q85" s="47">
        <v>0</v>
      </c>
      <c r="R85" s="64">
        <v>6.304635119</v>
      </c>
      <c r="S85" s="40">
        <v>0</v>
      </c>
      <c r="T85" s="40">
        <v>0</v>
      </c>
      <c r="U85" s="40">
        <v>0</v>
      </c>
      <c r="V85" s="47">
        <v>1.674039487</v>
      </c>
      <c r="W85" s="64">
        <v>0</v>
      </c>
      <c r="X85" s="40">
        <v>0</v>
      </c>
      <c r="Y85" s="40">
        <v>0</v>
      </c>
      <c r="Z85" s="40">
        <v>0</v>
      </c>
      <c r="AA85" s="47">
        <v>0</v>
      </c>
      <c r="AB85" s="64">
        <v>0</v>
      </c>
      <c r="AC85" s="40">
        <v>0</v>
      </c>
      <c r="AD85" s="40">
        <v>0</v>
      </c>
      <c r="AE85" s="40">
        <v>0</v>
      </c>
      <c r="AF85" s="47">
        <v>0</v>
      </c>
      <c r="AG85" s="64">
        <v>0</v>
      </c>
      <c r="AH85" s="40">
        <v>0</v>
      </c>
      <c r="AI85" s="40">
        <v>0</v>
      </c>
      <c r="AJ85" s="40">
        <v>0</v>
      </c>
      <c r="AK85" s="47">
        <v>0</v>
      </c>
      <c r="AL85" s="64">
        <v>0</v>
      </c>
      <c r="AM85" s="40">
        <v>0</v>
      </c>
      <c r="AN85" s="40">
        <v>0</v>
      </c>
      <c r="AO85" s="40">
        <v>0</v>
      </c>
      <c r="AP85" s="47">
        <v>0</v>
      </c>
      <c r="AQ85" s="64">
        <v>0</v>
      </c>
      <c r="AR85" s="46">
        <v>0.064775692</v>
      </c>
      <c r="AS85" s="40">
        <v>0</v>
      </c>
      <c r="AT85" s="40">
        <v>0</v>
      </c>
      <c r="AU85" s="47">
        <v>0</v>
      </c>
      <c r="AV85" s="64">
        <v>12.45397217</v>
      </c>
      <c r="AW85" s="40">
        <v>4.985919193</v>
      </c>
      <c r="AX85" s="40">
        <v>0</v>
      </c>
      <c r="AY85" s="40">
        <v>0</v>
      </c>
      <c r="AZ85" s="47">
        <v>36.372061953</v>
      </c>
      <c r="BA85" s="64">
        <v>0</v>
      </c>
      <c r="BB85" s="46">
        <v>0</v>
      </c>
      <c r="BC85" s="40">
        <v>0</v>
      </c>
      <c r="BD85" s="40">
        <v>0</v>
      </c>
      <c r="BE85" s="47">
        <v>0</v>
      </c>
      <c r="BF85" s="64">
        <v>4.007172783</v>
      </c>
      <c r="BG85" s="46">
        <v>1.424828702</v>
      </c>
      <c r="BH85" s="40">
        <v>0</v>
      </c>
      <c r="BI85" s="40">
        <v>0</v>
      </c>
      <c r="BJ85" s="47">
        <v>1.38085936</v>
      </c>
      <c r="BK85" s="54">
        <v>164.427724715</v>
      </c>
      <c r="BL85" s="87"/>
    </row>
    <row r="86" spans="1:64" ht="12.75">
      <c r="A86" s="10"/>
      <c r="B86" s="21" t="s">
        <v>122</v>
      </c>
      <c r="C86" s="48">
        <v>0</v>
      </c>
      <c r="D86" s="46">
        <v>39.924438377</v>
      </c>
      <c r="E86" s="40">
        <v>0</v>
      </c>
      <c r="F86" s="40">
        <v>0</v>
      </c>
      <c r="G86" s="47">
        <v>0</v>
      </c>
      <c r="H86" s="64">
        <v>2.761007972</v>
      </c>
      <c r="I86" s="40">
        <v>3.235567461</v>
      </c>
      <c r="J86" s="40">
        <v>0</v>
      </c>
      <c r="K86" s="40">
        <v>0</v>
      </c>
      <c r="L86" s="47">
        <v>32.681236935</v>
      </c>
      <c r="M86" s="64">
        <v>0</v>
      </c>
      <c r="N86" s="46">
        <v>0</v>
      </c>
      <c r="O86" s="40">
        <v>0</v>
      </c>
      <c r="P86" s="40">
        <v>0</v>
      </c>
      <c r="Q86" s="47">
        <v>0</v>
      </c>
      <c r="R86" s="64">
        <v>1.136364942</v>
      </c>
      <c r="S86" s="40">
        <v>0</v>
      </c>
      <c r="T86" s="40">
        <v>0</v>
      </c>
      <c r="U86" s="40">
        <v>0</v>
      </c>
      <c r="V86" s="47">
        <v>2.140294756</v>
      </c>
      <c r="W86" s="64">
        <v>0</v>
      </c>
      <c r="X86" s="40">
        <v>0</v>
      </c>
      <c r="Y86" s="40">
        <v>0</v>
      </c>
      <c r="Z86" s="40">
        <v>0</v>
      </c>
      <c r="AA86" s="47">
        <v>0</v>
      </c>
      <c r="AB86" s="64">
        <v>0</v>
      </c>
      <c r="AC86" s="40">
        <v>0</v>
      </c>
      <c r="AD86" s="40">
        <v>0</v>
      </c>
      <c r="AE86" s="40">
        <v>0</v>
      </c>
      <c r="AF86" s="47">
        <v>0</v>
      </c>
      <c r="AG86" s="64">
        <v>0</v>
      </c>
      <c r="AH86" s="40">
        <v>0</v>
      </c>
      <c r="AI86" s="40">
        <v>0</v>
      </c>
      <c r="AJ86" s="40">
        <v>0</v>
      </c>
      <c r="AK86" s="47">
        <v>0</v>
      </c>
      <c r="AL86" s="64">
        <v>0</v>
      </c>
      <c r="AM86" s="40">
        <v>0</v>
      </c>
      <c r="AN86" s="40">
        <v>0</v>
      </c>
      <c r="AO86" s="40">
        <v>0</v>
      </c>
      <c r="AP86" s="47">
        <v>0</v>
      </c>
      <c r="AQ86" s="64">
        <v>0</v>
      </c>
      <c r="AR86" s="46">
        <v>0</v>
      </c>
      <c r="AS86" s="40">
        <v>0</v>
      </c>
      <c r="AT86" s="40">
        <v>0</v>
      </c>
      <c r="AU86" s="47">
        <v>0</v>
      </c>
      <c r="AV86" s="64">
        <v>6.301819296</v>
      </c>
      <c r="AW86" s="40">
        <v>0.446169322</v>
      </c>
      <c r="AX86" s="40">
        <v>0</v>
      </c>
      <c r="AY86" s="40">
        <v>0</v>
      </c>
      <c r="AZ86" s="47">
        <v>20.200614001</v>
      </c>
      <c r="BA86" s="64">
        <v>0</v>
      </c>
      <c r="BB86" s="46">
        <v>0</v>
      </c>
      <c r="BC86" s="40">
        <v>0</v>
      </c>
      <c r="BD86" s="40">
        <v>0</v>
      </c>
      <c r="BE86" s="47">
        <v>0</v>
      </c>
      <c r="BF86" s="64">
        <v>1.19830277</v>
      </c>
      <c r="BG86" s="46">
        <v>0</v>
      </c>
      <c r="BH86" s="40">
        <v>0</v>
      </c>
      <c r="BI86" s="40">
        <v>0</v>
      </c>
      <c r="BJ86" s="47">
        <v>0.845036212</v>
      </c>
      <c r="BK86" s="54">
        <v>110.870852044</v>
      </c>
      <c r="BL86" s="87"/>
    </row>
    <row r="87" spans="1:64" ht="12.75">
      <c r="A87" s="10"/>
      <c r="B87" s="21" t="s">
        <v>117</v>
      </c>
      <c r="C87" s="48">
        <v>0</v>
      </c>
      <c r="D87" s="46">
        <v>118.491753014</v>
      </c>
      <c r="E87" s="40">
        <v>0</v>
      </c>
      <c r="F87" s="40">
        <v>0</v>
      </c>
      <c r="G87" s="47">
        <v>0</v>
      </c>
      <c r="H87" s="64">
        <v>40.430403076</v>
      </c>
      <c r="I87" s="40">
        <v>12.715895378</v>
      </c>
      <c r="J87" s="40">
        <v>0</v>
      </c>
      <c r="K87" s="40">
        <v>0</v>
      </c>
      <c r="L87" s="47">
        <v>104.600055414</v>
      </c>
      <c r="M87" s="64">
        <v>0</v>
      </c>
      <c r="N87" s="46">
        <v>0</v>
      </c>
      <c r="O87" s="40">
        <v>0</v>
      </c>
      <c r="P87" s="40">
        <v>0</v>
      </c>
      <c r="Q87" s="47">
        <v>0</v>
      </c>
      <c r="R87" s="64">
        <v>14.678815993</v>
      </c>
      <c r="S87" s="40">
        <v>0.191868791</v>
      </c>
      <c r="T87" s="40">
        <v>0</v>
      </c>
      <c r="U87" s="40">
        <v>0</v>
      </c>
      <c r="V87" s="47">
        <v>6.719303538</v>
      </c>
      <c r="W87" s="64">
        <v>0</v>
      </c>
      <c r="X87" s="40">
        <v>0</v>
      </c>
      <c r="Y87" s="40">
        <v>0</v>
      </c>
      <c r="Z87" s="40">
        <v>0</v>
      </c>
      <c r="AA87" s="47">
        <v>0</v>
      </c>
      <c r="AB87" s="64">
        <v>0.000125594</v>
      </c>
      <c r="AC87" s="40">
        <v>0</v>
      </c>
      <c r="AD87" s="40">
        <v>0</v>
      </c>
      <c r="AE87" s="40">
        <v>0</v>
      </c>
      <c r="AF87" s="47">
        <v>0</v>
      </c>
      <c r="AG87" s="64">
        <v>0</v>
      </c>
      <c r="AH87" s="40">
        <v>0</v>
      </c>
      <c r="AI87" s="40">
        <v>0</v>
      </c>
      <c r="AJ87" s="40">
        <v>0</v>
      </c>
      <c r="AK87" s="47">
        <v>0</v>
      </c>
      <c r="AL87" s="64">
        <v>0.001177205</v>
      </c>
      <c r="AM87" s="40">
        <v>0</v>
      </c>
      <c r="AN87" s="40">
        <v>0</v>
      </c>
      <c r="AO87" s="40">
        <v>0</v>
      </c>
      <c r="AP87" s="47">
        <v>0</v>
      </c>
      <c r="AQ87" s="64">
        <v>0</v>
      </c>
      <c r="AR87" s="46">
        <v>0</v>
      </c>
      <c r="AS87" s="40">
        <v>0</v>
      </c>
      <c r="AT87" s="40">
        <v>0</v>
      </c>
      <c r="AU87" s="47">
        <v>0</v>
      </c>
      <c r="AV87" s="64">
        <v>68.371916945</v>
      </c>
      <c r="AW87" s="40">
        <v>68.081524426</v>
      </c>
      <c r="AX87" s="40">
        <v>0</v>
      </c>
      <c r="AY87" s="40">
        <v>0</v>
      </c>
      <c r="AZ87" s="47">
        <v>127.521087806</v>
      </c>
      <c r="BA87" s="64">
        <v>0</v>
      </c>
      <c r="BB87" s="46">
        <v>0</v>
      </c>
      <c r="BC87" s="40">
        <v>0</v>
      </c>
      <c r="BD87" s="40">
        <v>0</v>
      </c>
      <c r="BE87" s="47">
        <v>0</v>
      </c>
      <c r="BF87" s="64">
        <v>17.5716395</v>
      </c>
      <c r="BG87" s="46">
        <v>1.86440677</v>
      </c>
      <c r="BH87" s="40">
        <v>0</v>
      </c>
      <c r="BI87" s="40">
        <v>0</v>
      </c>
      <c r="BJ87" s="47">
        <v>13.104784753</v>
      </c>
      <c r="BK87" s="54">
        <v>594.344758203</v>
      </c>
      <c r="BL87" s="87"/>
    </row>
    <row r="88" spans="1:64" ht="12.75">
      <c r="A88" s="10"/>
      <c r="B88" s="21" t="s">
        <v>118</v>
      </c>
      <c r="C88" s="48">
        <v>0</v>
      </c>
      <c r="D88" s="46">
        <v>6.949460647</v>
      </c>
      <c r="E88" s="40">
        <v>0</v>
      </c>
      <c r="F88" s="40">
        <v>0</v>
      </c>
      <c r="G88" s="47">
        <v>0</v>
      </c>
      <c r="H88" s="64">
        <v>1.505332903</v>
      </c>
      <c r="I88" s="40">
        <v>2.742019859</v>
      </c>
      <c r="J88" s="40">
        <v>0</v>
      </c>
      <c r="K88" s="40">
        <v>0</v>
      </c>
      <c r="L88" s="47">
        <v>21.054976524</v>
      </c>
      <c r="M88" s="64">
        <v>0</v>
      </c>
      <c r="N88" s="46">
        <v>0</v>
      </c>
      <c r="O88" s="40">
        <v>0</v>
      </c>
      <c r="P88" s="40">
        <v>0</v>
      </c>
      <c r="Q88" s="47">
        <v>0</v>
      </c>
      <c r="R88" s="64">
        <v>0.462563463</v>
      </c>
      <c r="S88" s="40">
        <v>0</v>
      </c>
      <c r="T88" s="40">
        <v>0</v>
      </c>
      <c r="U88" s="40">
        <v>0</v>
      </c>
      <c r="V88" s="47">
        <v>0.056330108</v>
      </c>
      <c r="W88" s="64">
        <v>0</v>
      </c>
      <c r="X88" s="40">
        <v>0</v>
      </c>
      <c r="Y88" s="40">
        <v>0</v>
      </c>
      <c r="Z88" s="40">
        <v>0</v>
      </c>
      <c r="AA88" s="47">
        <v>0</v>
      </c>
      <c r="AB88" s="64">
        <v>0</v>
      </c>
      <c r="AC88" s="40">
        <v>0</v>
      </c>
      <c r="AD88" s="40">
        <v>0</v>
      </c>
      <c r="AE88" s="40">
        <v>0</v>
      </c>
      <c r="AF88" s="47">
        <v>0</v>
      </c>
      <c r="AG88" s="64">
        <v>0</v>
      </c>
      <c r="AH88" s="40">
        <v>0</v>
      </c>
      <c r="AI88" s="40">
        <v>0</v>
      </c>
      <c r="AJ88" s="40">
        <v>0</v>
      </c>
      <c r="AK88" s="47">
        <v>0</v>
      </c>
      <c r="AL88" s="64">
        <v>0</v>
      </c>
      <c r="AM88" s="40">
        <v>0</v>
      </c>
      <c r="AN88" s="40">
        <v>0</v>
      </c>
      <c r="AO88" s="40">
        <v>0</v>
      </c>
      <c r="AP88" s="47">
        <v>0</v>
      </c>
      <c r="AQ88" s="64">
        <v>0</v>
      </c>
      <c r="AR88" s="46">
        <v>17.550440325</v>
      </c>
      <c r="AS88" s="40">
        <v>0</v>
      </c>
      <c r="AT88" s="40">
        <v>0</v>
      </c>
      <c r="AU88" s="47">
        <v>0</v>
      </c>
      <c r="AV88" s="64">
        <v>2.552506971</v>
      </c>
      <c r="AW88" s="40">
        <v>0.983642496</v>
      </c>
      <c r="AX88" s="40">
        <v>0</v>
      </c>
      <c r="AY88" s="40">
        <v>0</v>
      </c>
      <c r="AZ88" s="47">
        <v>13.800114854</v>
      </c>
      <c r="BA88" s="64">
        <v>0</v>
      </c>
      <c r="BB88" s="46">
        <v>0</v>
      </c>
      <c r="BC88" s="40">
        <v>0</v>
      </c>
      <c r="BD88" s="40">
        <v>0</v>
      </c>
      <c r="BE88" s="47">
        <v>0</v>
      </c>
      <c r="BF88" s="64">
        <v>0.933982286</v>
      </c>
      <c r="BG88" s="46">
        <v>0.176320298</v>
      </c>
      <c r="BH88" s="40">
        <v>0</v>
      </c>
      <c r="BI88" s="40">
        <v>0</v>
      </c>
      <c r="BJ88" s="47">
        <v>0.270377936</v>
      </c>
      <c r="BK88" s="54">
        <v>69.03806867</v>
      </c>
      <c r="BL88" s="87"/>
    </row>
    <row r="89" spans="1:64" ht="12.75">
      <c r="A89" s="10"/>
      <c r="B89" s="21" t="s">
        <v>120</v>
      </c>
      <c r="C89" s="48">
        <v>0</v>
      </c>
      <c r="D89" s="46">
        <v>59.597281384</v>
      </c>
      <c r="E89" s="40">
        <v>0</v>
      </c>
      <c r="F89" s="40">
        <v>0</v>
      </c>
      <c r="G89" s="47">
        <v>0</v>
      </c>
      <c r="H89" s="64">
        <v>49.316701904</v>
      </c>
      <c r="I89" s="40">
        <v>80.979707811</v>
      </c>
      <c r="J89" s="40">
        <v>0</v>
      </c>
      <c r="K89" s="40">
        <v>0</v>
      </c>
      <c r="L89" s="47">
        <v>220.220390465</v>
      </c>
      <c r="M89" s="64">
        <v>0</v>
      </c>
      <c r="N89" s="46">
        <v>0</v>
      </c>
      <c r="O89" s="40">
        <v>0</v>
      </c>
      <c r="P89" s="40">
        <v>0</v>
      </c>
      <c r="Q89" s="47">
        <v>0</v>
      </c>
      <c r="R89" s="64">
        <v>24.867532621</v>
      </c>
      <c r="S89" s="40">
        <v>1.418334018</v>
      </c>
      <c r="T89" s="40">
        <v>0</v>
      </c>
      <c r="U89" s="40">
        <v>0</v>
      </c>
      <c r="V89" s="47">
        <v>9.662694946</v>
      </c>
      <c r="W89" s="64">
        <v>0</v>
      </c>
      <c r="X89" s="40">
        <v>0</v>
      </c>
      <c r="Y89" s="40">
        <v>0</v>
      </c>
      <c r="Z89" s="40">
        <v>0</v>
      </c>
      <c r="AA89" s="47">
        <v>0</v>
      </c>
      <c r="AB89" s="64">
        <v>0.056743833</v>
      </c>
      <c r="AC89" s="40">
        <v>0</v>
      </c>
      <c r="AD89" s="40">
        <v>0</v>
      </c>
      <c r="AE89" s="40">
        <v>0</v>
      </c>
      <c r="AF89" s="47">
        <v>0</v>
      </c>
      <c r="AG89" s="64">
        <v>0</v>
      </c>
      <c r="AH89" s="40">
        <v>0</v>
      </c>
      <c r="AI89" s="40">
        <v>0</v>
      </c>
      <c r="AJ89" s="40">
        <v>0</v>
      </c>
      <c r="AK89" s="47">
        <v>0</v>
      </c>
      <c r="AL89" s="64">
        <v>0.053052965</v>
      </c>
      <c r="AM89" s="40">
        <v>0</v>
      </c>
      <c r="AN89" s="40">
        <v>0</v>
      </c>
      <c r="AO89" s="40">
        <v>0</v>
      </c>
      <c r="AP89" s="47">
        <v>0</v>
      </c>
      <c r="AQ89" s="64">
        <v>0</v>
      </c>
      <c r="AR89" s="46">
        <v>0</v>
      </c>
      <c r="AS89" s="40">
        <v>0</v>
      </c>
      <c r="AT89" s="40">
        <v>0</v>
      </c>
      <c r="AU89" s="47">
        <v>0</v>
      </c>
      <c r="AV89" s="64">
        <v>93.307448851</v>
      </c>
      <c r="AW89" s="40">
        <v>19.866744449</v>
      </c>
      <c r="AX89" s="40">
        <v>0</v>
      </c>
      <c r="AY89" s="40">
        <v>0</v>
      </c>
      <c r="AZ89" s="47">
        <v>246.039916757</v>
      </c>
      <c r="BA89" s="64">
        <v>0</v>
      </c>
      <c r="BB89" s="46">
        <v>0</v>
      </c>
      <c r="BC89" s="40">
        <v>0</v>
      </c>
      <c r="BD89" s="40">
        <v>0</v>
      </c>
      <c r="BE89" s="47">
        <v>0</v>
      </c>
      <c r="BF89" s="64">
        <v>29.554127135</v>
      </c>
      <c r="BG89" s="46">
        <v>5.233566576</v>
      </c>
      <c r="BH89" s="40">
        <v>0</v>
      </c>
      <c r="BI89" s="40">
        <v>0</v>
      </c>
      <c r="BJ89" s="47">
        <v>19.35238092</v>
      </c>
      <c r="BK89" s="54">
        <v>859.526624635</v>
      </c>
      <c r="BL89" s="87"/>
    </row>
    <row r="90" spans="1:64" ht="12.75">
      <c r="A90" s="10"/>
      <c r="B90" s="21" t="s">
        <v>119</v>
      </c>
      <c r="C90" s="48">
        <v>0</v>
      </c>
      <c r="D90" s="46">
        <v>31.674703691</v>
      </c>
      <c r="E90" s="40">
        <v>0</v>
      </c>
      <c r="F90" s="40">
        <v>0</v>
      </c>
      <c r="G90" s="47">
        <v>0</v>
      </c>
      <c r="H90" s="64">
        <v>3.326232583</v>
      </c>
      <c r="I90" s="40">
        <v>3.284762292</v>
      </c>
      <c r="J90" s="40">
        <v>0</v>
      </c>
      <c r="K90" s="40">
        <v>0</v>
      </c>
      <c r="L90" s="47">
        <v>60.553662375</v>
      </c>
      <c r="M90" s="64">
        <v>0</v>
      </c>
      <c r="N90" s="46">
        <v>0</v>
      </c>
      <c r="O90" s="40">
        <v>0</v>
      </c>
      <c r="P90" s="40">
        <v>0</v>
      </c>
      <c r="Q90" s="47">
        <v>0</v>
      </c>
      <c r="R90" s="64">
        <v>1.031760391</v>
      </c>
      <c r="S90" s="40">
        <v>0</v>
      </c>
      <c r="T90" s="40">
        <v>0</v>
      </c>
      <c r="U90" s="40">
        <v>0</v>
      </c>
      <c r="V90" s="47">
        <v>0.512273095</v>
      </c>
      <c r="W90" s="64">
        <v>0</v>
      </c>
      <c r="X90" s="40">
        <v>0</v>
      </c>
      <c r="Y90" s="40">
        <v>0</v>
      </c>
      <c r="Z90" s="40">
        <v>0</v>
      </c>
      <c r="AA90" s="47">
        <v>0</v>
      </c>
      <c r="AB90" s="64">
        <v>0</v>
      </c>
      <c r="AC90" s="40">
        <v>0</v>
      </c>
      <c r="AD90" s="40">
        <v>0</v>
      </c>
      <c r="AE90" s="40">
        <v>0</v>
      </c>
      <c r="AF90" s="47">
        <v>0</v>
      </c>
      <c r="AG90" s="64">
        <v>0</v>
      </c>
      <c r="AH90" s="40">
        <v>0</v>
      </c>
      <c r="AI90" s="40">
        <v>0</v>
      </c>
      <c r="AJ90" s="40">
        <v>0</v>
      </c>
      <c r="AK90" s="47">
        <v>0</v>
      </c>
      <c r="AL90" s="64">
        <v>0.000791211</v>
      </c>
      <c r="AM90" s="40">
        <v>0</v>
      </c>
      <c r="AN90" s="40">
        <v>0</v>
      </c>
      <c r="AO90" s="40">
        <v>0</v>
      </c>
      <c r="AP90" s="47">
        <v>0</v>
      </c>
      <c r="AQ90" s="64">
        <v>0</v>
      </c>
      <c r="AR90" s="46">
        <v>0</v>
      </c>
      <c r="AS90" s="40">
        <v>0</v>
      </c>
      <c r="AT90" s="40">
        <v>0</v>
      </c>
      <c r="AU90" s="47">
        <v>0</v>
      </c>
      <c r="AV90" s="64">
        <v>7.688351217</v>
      </c>
      <c r="AW90" s="40">
        <v>7.25369692</v>
      </c>
      <c r="AX90" s="40">
        <v>0</v>
      </c>
      <c r="AY90" s="40">
        <v>0</v>
      </c>
      <c r="AZ90" s="47">
        <v>25.5261327</v>
      </c>
      <c r="BA90" s="64">
        <v>0</v>
      </c>
      <c r="BB90" s="46">
        <v>0</v>
      </c>
      <c r="BC90" s="40">
        <v>0</v>
      </c>
      <c r="BD90" s="40">
        <v>0</v>
      </c>
      <c r="BE90" s="47">
        <v>0</v>
      </c>
      <c r="BF90" s="64">
        <v>2.36948746</v>
      </c>
      <c r="BG90" s="46">
        <v>0.0274554</v>
      </c>
      <c r="BH90" s="40">
        <v>0</v>
      </c>
      <c r="BI90" s="40">
        <v>0</v>
      </c>
      <c r="BJ90" s="47">
        <v>4.834676058552185</v>
      </c>
      <c r="BK90" s="54">
        <v>148.0839853935522</v>
      </c>
      <c r="BL90" s="87"/>
    </row>
    <row r="91" spans="1:64" ht="12.75">
      <c r="A91" s="31"/>
      <c r="B91" s="33" t="s">
        <v>74</v>
      </c>
      <c r="C91" s="102">
        <f aca="true" t="shared" si="19" ref="C91:AH91">SUM(C85:C90)</f>
        <v>0</v>
      </c>
      <c r="D91" s="72">
        <f t="shared" si="19"/>
        <v>278.164741157</v>
      </c>
      <c r="E91" s="72">
        <f t="shared" si="19"/>
        <v>0</v>
      </c>
      <c r="F91" s="72">
        <f t="shared" si="19"/>
        <v>0</v>
      </c>
      <c r="G91" s="72">
        <f t="shared" si="19"/>
        <v>0</v>
      </c>
      <c r="H91" s="72">
        <f t="shared" si="19"/>
        <v>111.301424591</v>
      </c>
      <c r="I91" s="72">
        <f t="shared" si="19"/>
        <v>103.775266664</v>
      </c>
      <c r="J91" s="72">
        <f t="shared" si="19"/>
        <v>0</v>
      </c>
      <c r="K91" s="72">
        <f t="shared" si="19"/>
        <v>0</v>
      </c>
      <c r="L91" s="72">
        <f t="shared" si="19"/>
        <v>498.563617909</v>
      </c>
      <c r="M91" s="72">
        <f t="shared" si="19"/>
        <v>0</v>
      </c>
      <c r="N91" s="72">
        <f t="shared" si="19"/>
        <v>0</v>
      </c>
      <c r="O91" s="72">
        <f t="shared" si="19"/>
        <v>0</v>
      </c>
      <c r="P91" s="72">
        <f t="shared" si="19"/>
        <v>0</v>
      </c>
      <c r="Q91" s="72">
        <f t="shared" si="19"/>
        <v>0</v>
      </c>
      <c r="R91" s="72">
        <f t="shared" si="19"/>
        <v>48.481672529</v>
      </c>
      <c r="S91" s="72">
        <f t="shared" si="19"/>
        <v>1.610202809</v>
      </c>
      <c r="T91" s="72">
        <f t="shared" si="19"/>
        <v>0</v>
      </c>
      <c r="U91" s="72">
        <f t="shared" si="19"/>
        <v>0</v>
      </c>
      <c r="V91" s="72">
        <f t="shared" si="19"/>
        <v>20.76493593</v>
      </c>
      <c r="W91" s="72">
        <f t="shared" si="19"/>
        <v>0</v>
      </c>
      <c r="X91" s="72">
        <f t="shared" si="19"/>
        <v>0</v>
      </c>
      <c r="Y91" s="72">
        <f t="shared" si="19"/>
        <v>0</v>
      </c>
      <c r="Z91" s="72">
        <f t="shared" si="19"/>
        <v>0</v>
      </c>
      <c r="AA91" s="72">
        <f t="shared" si="19"/>
        <v>0</v>
      </c>
      <c r="AB91" s="72">
        <f t="shared" si="19"/>
        <v>0.056869427</v>
      </c>
      <c r="AC91" s="72">
        <f t="shared" si="19"/>
        <v>0</v>
      </c>
      <c r="AD91" s="72">
        <f t="shared" si="19"/>
        <v>0</v>
      </c>
      <c r="AE91" s="72">
        <f t="shared" si="19"/>
        <v>0</v>
      </c>
      <c r="AF91" s="72">
        <f t="shared" si="19"/>
        <v>0</v>
      </c>
      <c r="AG91" s="72">
        <f t="shared" si="19"/>
        <v>0</v>
      </c>
      <c r="AH91" s="72">
        <f t="shared" si="19"/>
        <v>0</v>
      </c>
      <c r="AI91" s="72">
        <f aca="true" t="shared" si="20" ref="AI91:BK91">SUM(AI85:AI90)</f>
        <v>0</v>
      </c>
      <c r="AJ91" s="72">
        <f t="shared" si="20"/>
        <v>0</v>
      </c>
      <c r="AK91" s="72">
        <f t="shared" si="20"/>
        <v>0</v>
      </c>
      <c r="AL91" s="72">
        <f t="shared" si="20"/>
        <v>0.055021381</v>
      </c>
      <c r="AM91" s="72">
        <f t="shared" si="20"/>
        <v>0</v>
      </c>
      <c r="AN91" s="72">
        <f t="shared" si="20"/>
        <v>0</v>
      </c>
      <c r="AO91" s="72">
        <f t="shared" si="20"/>
        <v>0</v>
      </c>
      <c r="AP91" s="72">
        <f t="shared" si="20"/>
        <v>0</v>
      </c>
      <c r="AQ91" s="72">
        <f t="shared" si="20"/>
        <v>0</v>
      </c>
      <c r="AR91" s="72">
        <f t="shared" si="20"/>
        <v>17.615216017</v>
      </c>
      <c r="AS91" s="72">
        <f t="shared" si="20"/>
        <v>0</v>
      </c>
      <c r="AT91" s="72">
        <f t="shared" si="20"/>
        <v>0</v>
      </c>
      <c r="AU91" s="72">
        <f t="shared" si="20"/>
        <v>0</v>
      </c>
      <c r="AV91" s="72">
        <f t="shared" si="20"/>
        <v>190.67601544999997</v>
      </c>
      <c r="AW91" s="72">
        <f t="shared" si="20"/>
        <v>101.617696806</v>
      </c>
      <c r="AX91" s="72">
        <f t="shared" si="20"/>
        <v>0</v>
      </c>
      <c r="AY91" s="72">
        <f t="shared" si="20"/>
        <v>0</v>
      </c>
      <c r="AZ91" s="72">
        <f t="shared" si="20"/>
        <v>469.459928071</v>
      </c>
      <c r="BA91" s="72">
        <f t="shared" si="20"/>
        <v>0</v>
      </c>
      <c r="BB91" s="72">
        <f t="shared" si="20"/>
        <v>0</v>
      </c>
      <c r="BC91" s="72">
        <f t="shared" si="20"/>
        <v>0</v>
      </c>
      <c r="BD91" s="72">
        <f t="shared" si="20"/>
        <v>0</v>
      </c>
      <c r="BE91" s="72">
        <f t="shared" si="20"/>
        <v>0</v>
      </c>
      <c r="BF91" s="72">
        <f t="shared" si="20"/>
        <v>55.634711934</v>
      </c>
      <c r="BG91" s="72">
        <f t="shared" si="20"/>
        <v>8.726577745999998</v>
      </c>
      <c r="BH91" s="72">
        <f t="shared" si="20"/>
        <v>0</v>
      </c>
      <c r="BI91" s="72">
        <f t="shared" si="20"/>
        <v>0</v>
      </c>
      <c r="BJ91" s="72">
        <f t="shared" si="20"/>
        <v>39.788115239552184</v>
      </c>
      <c r="BK91" s="116">
        <f t="shared" si="20"/>
        <v>1946.2920136605521</v>
      </c>
      <c r="BL91" s="87"/>
    </row>
    <row r="92" spans="1:64" ht="4.5" customHeight="1">
      <c r="A92" s="10"/>
      <c r="B92" s="20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8"/>
      <c r="BL92" s="87"/>
    </row>
    <row r="93" spans="1:66" ht="12.75">
      <c r="A93" s="31"/>
      <c r="B93" s="103" t="s">
        <v>88</v>
      </c>
      <c r="C93" s="45">
        <f aca="true" t="shared" si="21" ref="C93:AH93">+C91++C72+C67+C41+C81</f>
        <v>0</v>
      </c>
      <c r="D93" s="74">
        <f t="shared" si="21"/>
        <v>3392.4520142639994</v>
      </c>
      <c r="E93" s="74">
        <f t="shared" si="21"/>
        <v>0</v>
      </c>
      <c r="F93" s="74">
        <f t="shared" si="21"/>
        <v>0</v>
      </c>
      <c r="G93" s="74">
        <f t="shared" si="21"/>
        <v>0</v>
      </c>
      <c r="H93" s="74">
        <f t="shared" si="21"/>
        <v>4162.2102486759995</v>
      </c>
      <c r="I93" s="74">
        <f t="shared" si="21"/>
        <v>16874.154131281997</v>
      </c>
      <c r="J93" s="74">
        <f t="shared" si="21"/>
        <v>1649.3480848469999</v>
      </c>
      <c r="K93" s="74">
        <f t="shared" si="21"/>
        <v>17.258070913</v>
      </c>
      <c r="L93" s="74">
        <f t="shared" si="21"/>
        <v>8323.171911140002</v>
      </c>
      <c r="M93" s="74">
        <f t="shared" si="21"/>
        <v>0</v>
      </c>
      <c r="N93" s="74">
        <f t="shared" si="21"/>
        <v>0</v>
      </c>
      <c r="O93" s="74">
        <f t="shared" si="21"/>
        <v>0</v>
      </c>
      <c r="P93" s="74">
        <f t="shared" si="21"/>
        <v>0</v>
      </c>
      <c r="Q93" s="74">
        <f t="shared" si="21"/>
        <v>0</v>
      </c>
      <c r="R93" s="74">
        <f t="shared" si="21"/>
        <v>1815.139758613</v>
      </c>
      <c r="S93" s="74">
        <f t="shared" si="21"/>
        <v>610.176299667</v>
      </c>
      <c r="T93" s="74">
        <f t="shared" si="21"/>
        <v>41.640768783</v>
      </c>
      <c r="U93" s="74">
        <f t="shared" si="21"/>
        <v>0</v>
      </c>
      <c r="V93" s="74">
        <f t="shared" si="21"/>
        <v>689.818429439</v>
      </c>
      <c r="W93" s="74">
        <f t="shared" si="21"/>
        <v>0</v>
      </c>
      <c r="X93" s="74">
        <f t="shared" si="21"/>
        <v>0</v>
      </c>
      <c r="Y93" s="74">
        <f t="shared" si="21"/>
        <v>0</v>
      </c>
      <c r="Z93" s="74">
        <f t="shared" si="21"/>
        <v>0</v>
      </c>
      <c r="AA93" s="74">
        <f t="shared" si="21"/>
        <v>0</v>
      </c>
      <c r="AB93" s="74">
        <f t="shared" si="21"/>
        <v>13.712842323000002</v>
      </c>
      <c r="AC93" s="74">
        <f t="shared" si="21"/>
        <v>0.002317967</v>
      </c>
      <c r="AD93" s="74">
        <f t="shared" si="21"/>
        <v>0</v>
      </c>
      <c r="AE93" s="74">
        <f t="shared" si="21"/>
        <v>0</v>
      </c>
      <c r="AF93" s="74">
        <f t="shared" si="21"/>
        <v>1.6783903729999998</v>
      </c>
      <c r="AG93" s="74">
        <f t="shared" si="21"/>
        <v>0</v>
      </c>
      <c r="AH93" s="74">
        <f t="shared" si="21"/>
        <v>0</v>
      </c>
      <c r="AI93" s="74">
        <f aca="true" t="shared" si="22" ref="AI93:BK93">+AI91++AI72+AI67+AI41+AI81</f>
        <v>0</v>
      </c>
      <c r="AJ93" s="74">
        <f t="shared" si="22"/>
        <v>0</v>
      </c>
      <c r="AK93" s="74">
        <f t="shared" si="22"/>
        <v>0</v>
      </c>
      <c r="AL93" s="74">
        <f t="shared" si="22"/>
        <v>7.975860554999999</v>
      </c>
      <c r="AM93" s="74">
        <f t="shared" si="22"/>
        <v>0</v>
      </c>
      <c r="AN93" s="74">
        <f t="shared" si="22"/>
        <v>0</v>
      </c>
      <c r="AO93" s="74">
        <f t="shared" si="22"/>
        <v>0</v>
      </c>
      <c r="AP93" s="74">
        <f t="shared" si="22"/>
        <v>0.34035476</v>
      </c>
      <c r="AQ93" s="74">
        <f t="shared" si="22"/>
        <v>0.063213222</v>
      </c>
      <c r="AR93" s="74">
        <f t="shared" si="22"/>
        <v>18.762421682000003</v>
      </c>
      <c r="AS93" s="74">
        <f t="shared" si="22"/>
        <v>0</v>
      </c>
      <c r="AT93" s="74">
        <f t="shared" si="22"/>
        <v>0</v>
      </c>
      <c r="AU93" s="74">
        <f t="shared" si="22"/>
        <v>0</v>
      </c>
      <c r="AV93" s="74">
        <f t="shared" si="22"/>
        <v>22368.589741418</v>
      </c>
      <c r="AW93" s="74">
        <f t="shared" si="22"/>
        <v>7800.890010796001</v>
      </c>
      <c r="AX93" s="74">
        <f t="shared" si="22"/>
        <v>58.121414331</v>
      </c>
      <c r="AY93" s="74">
        <f t="shared" si="22"/>
        <v>0</v>
      </c>
      <c r="AZ93" s="74">
        <f t="shared" si="22"/>
        <v>25657.240244155997</v>
      </c>
      <c r="BA93" s="74">
        <f t="shared" si="22"/>
        <v>0</v>
      </c>
      <c r="BB93" s="74">
        <f t="shared" si="22"/>
        <v>0</v>
      </c>
      <c r="BC93" s="74">
        <f t="shared" si="22"/>
        <v>0</v>
      </c>
      <c r="BD93" s="74">
        <f t="shared" si="22"/>
        <v>0</v>
      </c>
      <c r="BE93" s="74">
        <f t="shared" si="22"/>
        <v>0</v>
      </c>
      <c r="BF93" s="74">
        <f t="shared" si="22"/>
        <v>8041.27914397</v>
      </c>
      <c r="BG93" s="74">
        <f t="shared" si="22"/>
        <v>893.6766480410001</v>
      </c>
      <c r="BH93" s="74">
        <f t="shared" si="22"/>
        <v>41.901452842</v>
      </c>
      <c r="BI93" s="74">
        <f t="shared" si="22"/>
        <v>0</v>
      </c>
      <c r="BJ93" s="74">
        <f t="shared" si="22"/>
        <v>3492.1491759468404</v>
      </c>
      <c r="BK93" s="117">
        <f t="shared" si="22"/>
        <v>105971.75295000682</v>
      </c>
      <c r="BL93" s="87"/>
      <c r="BM93" s="87"/>
      <c r="BN93" s="87"/>
    </row>
    <row r="94" spans="1:63" ht="4.5" customHeight="1">
      <c r="A94" s="10"/>
      <c r="B94" s="104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8"/>
    </row>
    <row r="95" spans="1:63" ht="14.25" customHeight="1">
      <c r="A95" s="10" t="s">
        <v>5</v>
      </c>
      <c r="B95" s="105" t="s">
        <v>24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8"/>
    </row>
    <row r="96" spans="1:63" ht="14.25" customHeight="1">
      <c r="A96" s="27"/>
      <c r="B96" s="105"/>
      <c r="C96" s="48">
        <v>0</v>
      </c>
      <c r="D96" s="46">
        <v>0</v>
      </c>
      <c r="E96" s="40">
        <v>0</v>
      </c>
      <c r="F96" s="40">
        <v>0</v>
      </c>
      <c r="G96" s="47">
        <v>0</v>
      </c>
      <c r="H96" s="64">
        <v>0</v>
      </c>
      <c r="I96" s="40">
        <v>0</v>
      </c>
      <c r="J96" s="40">
        <v>0</v>
      </c>
      <c r="K96" s="40">
        <v>0</v>
      </c>
      <c r="L96" s="47">
        <v>0</v>
      </c>
      <c r="M96" s="64">
        <v>0</v>
      </c>
      <c r="N96" s="46">
        <v>0</v>
      </c>
      <c r="O96" s="40">
        <v>0</v>
      </c>
      <c r="P96" s="40">
        <v>0</v>
      </c>
      <c r="Q96" s="47">
        <v>0</v>
      </c>
      <c r="R96" s="64">
        <v>0</v>
      </c>
      <c r="S96" s="40">
        <v>0</v>
      </c>
      <c r="T96" s="40">
        <v>0</v>
      </c>
      <c r="U96" s="40">
        <v>0</v>
      </c>
      <c r="V96" s="47">
        <v>0</v>
      </c>
      <c r="W96" s="64">
        <v>0</v>
      </c>
      <c r="X96" s="40">
        <v>0</v>
      </c>
      <c r="Y96" s="40">
        <v>0</v>
      </c>
      <c r="Z96" s="40">
        <v>0</v>
      </c>
      <c r="AA96" s="47">
        <v>0</v>
      </c>
      <c r="AB96" s="64">
        <v>0</v>
      </c>
      <c r="AC96" s="40">
        <v>0</v>
      </c>
      <c r="AD96" s="40">
        <v>0</v>
      </c>
      <c r="AE96" s="40">
        <v>0</v>
      </c>
      <c r="AF96" s="47">
        <v>0</v>
      </c>
      <c r="AG96" s="64">
        <v>0</v>
      </c>
      <c r="AH96" s="40">
        <v>0</v>
      </c>
      <c r="AI96" s="40">
        <v>0</v>
      </c>
      <c r="AJ96" s="40">
        <v>0</v>
      </c>
      <c r="AK96" s="47">
        <v>0</v>
      </c>
      <c r="AL96" s="64">
        <v>0</v>
      </c>
      <c r="AM96" s="40">
        <v>0</v>
      </c>
      <c r="AN96" s="40">
        <v>0</v>
      </c>
      <c r="AO96" s="40">
        <v>0</v>
      </c>
      <c r="AP96" s="47">
        <v>0</v>
      </c>
      <c r="AQ96" s="64">
        <v>0</v>
      </c>
      <c r="AR96" s="46">
        <v>0</v>
      </c>
      <c r="AS96" s="40">
        <v>0</v>
      </c>
      <c r="AT96" s="40">
        <v>0</v>
      </c>
      <c r="AU96" s="47">
        <v>0</v>
      </c>
      <c r="AV96" s="64">
        <v>0</v>
      </c>
      <c r="AW96" s="40">
        <v>0</v>
      </c>
      <c r="AX96" s="40">
        <v>0</v>
      </c>
      <c r="AY96" s="40">
        <v>0</v>
      </c>
      <c r="AZ96" s="47">
        <v>0</v>
      </c>
      <c r="BA96" s="38">
        <v>0</v>
      </c>
      <c r="BB96" s="39">
        <v>0</v>
      </c>
      <c r="BC96" s="38">
        <v>0</v>
      </c>
      <c r="BD96" s="38">
        <v>0</v>
      </c>
      <c r="BE96" s="41">
        <v>0</v>
      </c>
      <c r="BF96" s="38">
        <v>0</v>
      </c>
      <c r="BG96" s="39">
        <v>0</v>
      </c>
      <c r="BH96" s="38">
        <v>0</v>
      </c>
      <c r="BI96" s="38">
        <v>0</v>
      </c>
      <c r="BJ96" s="41">
        <v>0</v>
      </c>
      <c r="BK96" s="81">
        <f>SUM(C96:BJ96)</f>
        <v>0</v>
      </c>
    </row>
    <row r="97" spans="1:63" ht="13.5" thickBot="1">
      <c r="A97" s="35"/>
      <c r="B97" s="106" t="s">
        <v>74</v>
      </c>
      <c r="C97" s="118">
        <f>SUM(C96)</f>
        <v>0</v>
      </c>
      <c r="D97" s="119">
        <f aca="true" t="shared" si="23" ref="D97:BK97">SUM(D96)</f>
        <v>0</v>
      </c>
      <c r="E97" s="119">
        <f t="shared" si="23"/>
        <v>0</v>
      </c>
      <c r="F97" s="119">
        <f t="shared" si="23"/>
        <v>0</v>
      </c>
      <c r="G97" s="120">
        <f t="shared" si="23"/>
        <v>0</v>
      </c>
      <c r="H97" s="121">
        <f t="shared" si="23"/>
        <v>0</v>
      </c>
      <c r="I97" s="119">
        <f t="shared" si="23"/>
        <v>0</v>
      </c>
      <c r="J97" s="119">
        <f t="shared" si="23"/>
        <v>0</v>
      </c>
      <c r="K97" s="119">
        <f t="shared" si="23"/>
        <v>0</v>
      </c>
      <c r="L97" s="120">
        <f t="shared" si="23"/>
        <v>0</v>
      </c>
      <c r="M97" s="121">
        <f t="shared" si="23"/>
        <v>0</v>
      </c>
      <c r="N97" s="119">
        <f t="shared" si="23"/>
        <v>0</v>
      </c>
      <c r="O97" s="119">
        <f t="shared" si="23"/>
        <v>0</v>
      </c>
      <c r="P97" s="119">
        <f t="shared" si="23"/>
        <v>0</v>
      </c>
      <c r="Q97" s="120">
        <f t="shared" si="23"/>
        <v>0</v>
      </c>
      <c r="R97" s="121">
        <f t="shared" si="23"/>
        <v>0</v>
      </c>
      <c r="S97" s="119">
        <f t="shared" si="23"/>
        <v>0</v>
      </c>
      <c r="T97" s="119">
        <f t="shared" si="23"/>
        <v>0</v>
      </c>
      <c r="U97" s="119">
        <f t="shared" si="23"/>
        <v>0</v>
      </c>
      <c r="V97" s="120">
        <f t="shared" si="23"/>
        <v>0</v>
      </c>
      <c r="W97" s="121">
        <f t="shared" si="23"/>
        <v>0</v>
      </c>
      <c r="X97" s="119">
        <f t="shared" si="23"/>
        <v>0</v>
      </c>
      <c r="Y97" s="119">
        <f t="shared" si="23"/>
        <v>0</v>
      </c>
      <c r="Z97" s="119">
        <f t="shared" si="23"/>
        <v>0</v>
      </c>
      <c r="AA97" s="120">
        <f t="shared" si="23"/>
        <v>0</v>
      </c>
      <c r="AB97" s="121">
        <f t="shared" si="23"/>
        <v>0</v>
      </c>
      <c r="AC97" s="119">
        <f t="shared" si="23"/>
        <v>0</v>
      </c>
      <c r="AD97" s="119">
        <f t="shared" si="23"/>
        <v>0</v>
      </c>
      <c r="AE97" s="119">
        <f t="shared" si="23"/>
        <v>0</v>
      </c>
      <c r="AF97" s="120">
        <f t="shared" si="23"/>
        <v>0</v>
      </c>
      <c r="AG97" s="121">
        <f t="shared" si="23"/>
        <v>0</v>
      </c>
      <c r="AH97" s="119">
        <f t="shared" si="23"/>
        <v>0</v>
      </c>
      <c r="AI97" s="119">
        <f t="shared" si="23"/>
        <v>0</v>
      </c>
      <c r="AJ97" s="119">
        <f t="shared" si="23"/>
        <v>0</v>
      </c>
      <c r="AK97" s="120">
        <f t="shared" si="23"/>
        <v>0</v>
      </c>
      <c r="AL97" s="121">
        <f t="shared" si="23"/>
        <v>0</v>
      </c>
      <c r="AM97" s="119">
        <f t="shared" si="23"/>
        <v>0</v>
      </c>
      <c r="AN97" s="119">
        <f t="shared" si="23"/>
        <v>0</v>
      </c>
      <c r="AO97" s="119">
        <f t="shared" si="23"/>
        <v>0</v>
      </c>
      <c r="AP97" s="120">
        <f t="shared" si="23"/>
        <v>0</v>
      </c>
      <c r="AQ97" s="121">
        <f t="shared" si="23"/>
        <v>0</v>
      </c>
      <c r="AR97" s="119">
        <f t="shared" si="23"/>
        <v>0</v>
      </c>
      <c r="AS97" s="119">
        <f t="shared" si="23"/>
        <v>0</v>
      </c>
      <c r="AT97" s="119">
        <f t="shared" si="23"/>
        <v>0</v>
      </c>
      <c r="AU97" s="120">
        <f t="shared" si="23"/>
        <v>0</v>
      </c>
      <c r="AV97" s="121">
        <f t="shared" si="23"/>
        <v>0</v>
      </c>
      <c r="AW97" s="119">
        <f t="shared" si="23"/>
        <v>0</v>
      </c>
      <c r="AX97" s="119">
        <f t="shared" si="23"/>
        <v>0</v>
      </c>
      <c r="AY97" s="119">
        <f t="shared" si="23"/>
        <v>0</v>
      </c>
      <c r="AZ97" s="120">
        <f t="shared" si="23"/>
        <v>0</v>
      </c>
      <c r="BA97" s="118">
        <f t="shared" si="23"/>
        <v>0</v>
      </c>
      <c r="BB97" s="119">
        <f t="shared" si="23"/>
        <v>0</v>
      </c>
      <c r="BC97" s="119">
        <f t="shared" si="23"/>
        <v>0</v>
      </c>
      <c r="BD97" s="119">
        <f t="shared" si="23"/>
        <v>0</v>
      </c>
      <c r="BE97" s="122">
        <f t="shared" si="23"/>
        <v>0</v>
      </c>
      <c r="BF97" s="121">
        <f t="shared" si="23"/>
        <v>0</v>
      </c>
      <c r="BG97" s="119">
        <f t="shared" si="23"/>
        <v>0</v>
      </c>
      <c r="BH97" s="119">
        <f t="shared" si="23"/>
        <v>0</v>
      </c>
      <c r="BI97" s="119">
        <f t="shared" si="23"/>
        <v>0</v>
      </c>
      <c r="BJ97" s="120">
        <f t="shared" si="23"/>
        <v>0</v>
      </c>
      <c r="BK97" s="123">
        <f t="shared" si="23"/>
        <v>0</v>
      </c>
    </row>
    <row r="98" spans="1:63" ht="6" customHeight="1">
      <c r="A98" s="3"/>
      <c r="B98" s="15"/>
      <c r="C98" s="23"/>
      <c r="D98" s="29"/>
      <c r="E98" s="23"/>
      <c r="F98" s="23"/>
      <c r="G98" s="23"/>
      <c r="H98" s="23"/>
      <c r="I98" s="23"/>
      <c r="J98" s="23"/>
      <c r="K98" s="23"/>
      <c r="L98" s="23"/>
      <c r="M98" s="23"/>
      <c r="N98" s="29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9"/>
      <c r="AS98" s="23"/>
      <c r="AT98" s="23"/>
      <c r="AU98" s="23"/>
      <c r="AV98" s="23"/>
      <c r="AW98" s="23"/>
      <c r="AX98" s="23"/>
      <c r="AY98" s="23"/>
      <c r="AZ98" s="23"/>
      <c r="BA98" s="23"/>
      <c r="BB98" s="29"/>
      <c r="BC98" s="23"/>
      <c r="BD98" s="23"/>
      <c r="BE98" s="23"/>
      <c r="BF98" s="23"/>
      <c r="BG98" s="29"/>
      <c r="BH98" s="23"/>
      <c r="BI98" s="23"/>
      <c r="BJ98" s="23"/>
      <c r="BK98" s="25"/>
    </row>
    <row r="99" spans="1:63" ht="12.75">
      <c r="A99" s="3"/>
      <c r="B99" s="3" t="s">
        <v>104</v>
      </c>
      <c r="C99" s="23"/>
      <c r="D99" s="23"/>
      <c r="E99" s="23"/>
      <c r="F99" s="23"/>
      <c r="G99" s="23"/>
      <c r="H99" s="23"/>
      <c r="I99" s="23"/>
      <c r="J99" s="23"/>
      <c r="K99" s="23"/>
      <c r="L99" s="36" t="s">
        <v>89</v>
      </c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5"/>
    </row>
    <row r="100" spans="1:63" ht="12.75">
      <c r="A100" s="3"/>
      <c r="B100" s="3" t="s">
        <v>105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37" t="s">
        <v>90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5"/>
    </row>
    <row r="101" spans="3:63" ht="12.75">
      <c r="C101" s="23"/>
      <c r="D101" s="23"/>
      <c r="E101" s="23"/>
      <c r="F101" s="23"/>
      <c r="G101" s="23"/>
      <c r="H101" s="23"/>
      <c r="I101" s="23"/>
      <c r="J101" s="23"/>
      <c r="K101" s="23"/>
      <c r="L101" s="37" t="s">
        <v>91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5"/>
    </row>
    <row r="102" spans="2:63" ht="12.75">
      <c r="B102" s="3" t="s">
        <v>96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7" t="s">
        <v>92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2:63" ht="12.75">
      <c r="B103" s="3" t="s">
        <v>97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93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2:63" ht="12.75">
      <c r="B104" s="3"/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94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7" ht="12.75">
      <c r="BJ107" s="87"/>
    </row>
    <row r="109" spans="3:63" ht="12.75"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</row>
    <row r="112" spans="4:63" ht="12.75"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</row>
  </sheetData>
  <sheetProtection/>
  <mergeCells count="49">
    <mergeCell ref="C92:BK92"/>
    <mergeCell ref="A1:A5"/>
    <mergeCell ref="C70:BK70"/>
    <mergeCell ref="C94:BK94"/>
    <mergeCell ref="C95:BK95"/>
    <mergeCell ref="C74:BK74"/>
    <mergeCell ref="C75:BK75"/>
    <mergeCell ref="C78:BK78"/>
    <mergeCell ref="C82:BK82"/>
    <mergeCell ref="C83:BK83"/>
    <mergeCell ref="C84:BK84"/>
    <mergeCell ref="C45:BK45"/>
    <mergeCell ref="C42:BK42"/>
    <mergeCell ref="C48:BK48"/>
    <mergeCell ref="C68:BK68"/>
    <mergeCell ref="C69:BK69"/>
    <mergeCell ref="C73:BK73"/>
    <mergeCell ref="C1:BK1"/>
    <mergeCell ref="BA3:BJ3"/>
    <mergeCell ref="BK2:BK5"/>
    <mergeCell ref="W3:AF3"/>
    <mergeCell ref="AG3:AP3"/>
    <mergeCell ref="C44:BK44"/>
    <mergeCell ref="M3:V3"/>
    <mergeCell ref="C12:BK12"/>
    <mergeCell ref="C16:BK16"/>
    <mergeCell ref="C23:BK23"/>
    <mergeCell ref="C26:BK26"/>
    <mergeCell ref="C29:BK29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4">
      <selection activeCell="A4" sqref="A4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63" max="63" width="16.57421875" style="0" customWidth="1"/>
  </cols>
  <sheetData>
    <row r="2" spans="2:12" ht="12.75">
      <c r="B2" s="159" t="s">
        <v>154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2.75">
      <c r="B3" s="159" t="s">
        <v>126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75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0.01691369</v>
      </c>
      <c r="E5" s="85">
        <v>0.065282621</v>
      </c>
      <c r="F5" s="85">
        <v>5.365237722</v>
      </c>
      <c r="G5" s="85">
        <v>0.281707139</v>
      </c>
      <c r="H5" s="85">
        <v>0.029333907</v>
      </c>
      <c r="I5" s="85">
        <v>0</v>
      </c>
      <c r="J5" s="75">
        <v>0</v>
      </c>
      <c r="K5" s="80">
        <v>5.758475079</v>
      </c>
      <c r="L5" s="85">
        <v>0</v>
      </c>
    </row>
    <row r="6" spans="2:12" ht="12.75">
      <c r="B6" s="11">
        <v>2</v>
      </c>
      <c r="C6" s="13" t="s">
        <v>34</v>
      </c>
      <c r="D6" s="85">
        <v>42.910028186</v>
      </c>
      <c r="E6" s="85">
        <v>152.704909874</v>
      </c>
      <c r="F6" s="85">
        <v>1280.175172365</v>
      </c>
      <c r="G6" s="85">
        <v>114.36648993</v>
      </c>
      <c r="H6" s="85">
        <v>16.874666051</v>
      </c>
      <c r="I6" s="85">
        <v>0</v>
      </c>
      <c r="J6" s="75">
        <v>0.1663822022777612</v>
      </c>
      <c r="K6" s="80">
        <v>1607.031271138</v>
      </c>
      <c r="L6" s="85">
        <v>0</v>
      </c>
    </row>
    <row r="7" spans="2:12" ht="12.75">
      <c r="B7" s="11">
        <v>3</v>
      </c>
      <c r="C7" s="12" t="s">
        <v>35</v>
      </c>
      <c r="D7" s="85">
        <v>0.043072716</v>
      </c>
      <c r="E7" s="85">
        <v>0.692153223</v>
      </c>
      <c r="F7" s="85">
        <v>7.060645056</v>
      </c>
      <c r="G7" s="85">
        <v>0.249543489</v>
      </c>
      <c r="H7" s="85">
        <v>0.082256661</v>
      </c>
      <c r="I7" s="85">
        <v>0</v>
      </c>
      <c r="J7" s="75">
        <v>0</v>
      </c>
      <c r="K7" s="80">
        <v>8.127671145</v>
      </c>
      <c r="L7" s="85">
        <v>0</v>
      </c>
    </row>
    <row r="8" spans="2:12" ht="12.75">
      <c r="B8" s="11">
        <v>4</v>
      </c>
      <c r="C8" s="13" t="s">
        <v>36</v>
      </c>
      <c r="D8" s="85">
        <v>64.744154827</v>
      </c>
      <c r="E8" s="85">
        <v>82.560022274</v>
      </c>
      <c r="F8" s="85">
        <v>460.012257577</v>
      </c>
      <c r="G8" s="85">
        <v>22.389435012</v>
      </c>
      <c r="H8" s="85">
        <v>3.909957894</v>
      </c>
      <c r="I8" s="85">
        <v>0</v>
      </c>
      <c r="J8" s="75">
        <v>0.09008920452327498</v>
      </c>
      <c r="K8" s="80">
        <v>633.615827584</v>
      </c>
      <c r="L8" s="85">
        <v>0</v>
      </c>
    </row>
    <row r="9" spans="2:12" ht="12.75">
      <c r="B9" s="11">
        <v>5</v>
      </c>
      <c r="C9" s="13" t="s">
        <v>37</v>
      </c>
      <c r="D9" s="85">
        <v>16.986970654</v>
      </c>
      <c r="E9" s="85">
        <v>77.744055105</v>
      </c>
      <c r="F9" s="85">
        <v>650.855716859</v>
      </c>
      <c r="G9" s="85">
        <v>55.884959563</v>
      </c>
      <c r="H9" s="85">
        <v>5.657050059</v>
      </c>
      <c r="I9" s="85">
        <v>0</v>
      </c>
      <c r="J9" s="75">
        <v>0.002001258804316762</v>
      </c>
      <c r="K9" s="80">
        <v>807.12875224</v>
      </c>
      <c r="L9" s="85">
        <v>0</v>
      </c>
    </row>
    <row r="10" spans="2:12" ht="12.75">
      <c r="B10" s="11">
        <v>6</v>
      </c>
      <c r="C10" s="13" t="s">
        <v>38</v>
      </c>
      <c r="D10" s="85">
        <v>8.226357238</v>
      </c>
      <c r="E10" s="85">
        <v>100.178614091</v>
      </c>
      <c r="F10" s="85">
        <v>270.558580452</v>
      </c>
      <c r="G10" s="85">
        <v>25.109710076</v>
      </c>
      <c r="H10" s="85">
        <v>16.157086734</v>
      </c>
      <c r="I10" s="85">
        <v>0</v>
      </c>
      <c r="J10" s="75">
        <v>0.0004544814066770167</v>
      </c>
      <c r="K10" s="80">
        <v>420.230348591</v>
      </c>
      <c r="L10" s="85">
        <v>0</v>
      </c>
    </row>
    <row r="11" spans="2:12" ht="12.75">
      <c r="B11" s="11">
        <v>7</v>
      </c>
      <c r="C11" s="13" t="s">
        <v>39</v>
      </c>
      <c r="D11" s="85">
        <v>41.797952772</v>
      </c>
      <c r="E11" s="85">
        <v>72.523070667</v>
      </c>
      <c r="F11" s="85">
        <v>429.982898888</v>
      </c>
      <c r="G11" s="85">
        <v>59.074275611</v>
      </c>
      <c r="H11" s="85">
        <v>6.446508346</v>
      </c>
      <c r="I11" s="85">
        <v>0</v>
      </c>
      <c r="J11" s="75">
        <v>0.388084086791574</v>
      </c>
      <c r="K11" s="80">
        <v>609.824706284</v>
      </c>
      <c r="L11" s="85">
        <v>0</v>
      </c>
    </row>
    <row r="12" spans="2:12" ht="12.75">
      <c r="B12" s="11">
        <v>8</v>
      </c>
      <c r="C12" s="12" t="s">
        <v>40</v>
      </c>
      <c r="D12" s="85">
        <v>0.089748308</v>
      </c>
      <c r="E12" s="85">
        <v>0.239868461</v>
      </c>
      <c r="F12" s="85">
        <v>18.647708787</v>
      </c>
      <c r="G12" s="85">
        <v>1.679469903</v>
      </c>
      <c r="H12" s="85">
        <v>0.076794719</v>
      </c>
      <c r="I12" s="85">
        <v>0</v>
      </c>
      <c r="J12" s="75">
        <v>0.00013762826778467854</v>
      </c>
      <c r="K12" s="80">
        <v>20.733590178</v>
      </c>
      <c r="L12" s="85">
        <v>0</v>
      </c>
    </row>
    <row r="13" spans="2:12" ht="12.75">
      <c r="B13" s="11">
        <v>9</v>
      </c>
      <c r="C13" s="12" t="s">
        <v>41</v>
      </c>
      <c r="D13" s="85">
        <v>0.119674346</v>
      </c>
      <c r="E13" s="85">
        <v>1.302640453</v>
      </c>
      <c r="F13" s="85">
        <v>12.82908935</v>
      </c>
      <c r="G13" s="85">
        <v>0.852282767</v>
      </c>
      <c r="H13" s="85">
        <v>0.024211503</v>
      </c>
      <c r="I13" s="85">
        <v>0</v>
      </c>
      <c r="J13" s="75">
        <v>0</v>
      </c>
      <c r="K13" s="80">
        <v>15.127898419</v>
      </c>
      <c r="L13" s="85">
        <v>0</v>
      </c>
    </row>
    <row r="14" spans="2:12" ht="12.75">
      <c r="B14" s="11">
        <v>10</v>
      </c>
      <c r="C14" s="13" t="s">
        <v>42</v>
      </c>
      <c r="D14" s="85">
        <v>39.684872986</v>
      </c>
      <c r="E14" s="85">
        <v>288.041096623</v>
      </c>
      <c r="F14" s="85">
        <v>661.542993737</v>
      </c>
      <c r="G14" s="85">
        <v>104.349956303</v>
      </c>
      <c r="H14" s="85">
        <v>5.397448494</v>
      </c>
      <c r="I14" s="85">
        <v>0</v>
      </c>
      <c r="J14" s="75">
        <v>0.00022112959741821852</v>
      </c>
      <c r="K14" s="80">
        <v>1099.016368143</v>
      </c>
      <c r="L14" s="85">
        <v>0</v>
      </c>
    </row>
    <row r="15" spans="2:12" ht="12.75">
      <c r="B15" s="11">
        <v>11</v>
      </c>
      <c r="C15" s="13" t="s">
        <v>43</v>
      </c>
      <c r="D15" s="85">
        <v>363.969048543</v>
      </c>
      <c r="E15" s="85">
        <v>901.00676581</v>
      </c>
      <c r="F15" s="85">
        <v>5564.16599793</v>
      </c>
      <c r="G15" s="85">
        <v>778.535543576</v>
      </c>
      <c r="H15" s="85">
        <v>68.280851526</v>
      </c>
      <c r="I15" s="85">
        <v>0</v>
      </c>
      <c r="J15" s="75">
        <v>13.681505624386746</v>
      </c>
      <c r="K15" s="80">
        <v>7675.958207385</v>
      </c>
      <c r="L15" s="85">
        <v>0</v>
      </c>
    </row>
    <row r="16" spans="2:12" ht="12.75">
      <c r="B16" s="11">
        <v>12</v>
      </c>
      <c r="C16" s="13" t="s">
        <v>44</v>
      </c>
      <c r="D16" s="85">
        <v>320.909808547</v>
      </c>
      <c r="E16" s="85">
        <v>2590.678492838</v>
      </c>
      <c r="F16" s="85">
        <v>1715.905964949</v>
      </c>
      <c r="G16" s="85">
        <v>140.704854771</v>
      </c>
      <c r="H16" s="85">
        <v>50.950583326</v>
      </c>
      <c r="I16" s="85">
        <v>0</v>
      </c>
      <c r="J16" s="75">
        <v>1.3449532460082037</v>
      </c>
      <c r="K16" s="80">
        <v>4819.149704431</v>
      </c>
      <c r="L16" s="85">
        <v>0</v>
      </c>
    </row>
    <row r="17" spans="2:12" ht="12.75">
      <c r="B17" s="11">
        <v>13</v>
      </c>
      <c r="C17" s="13" t="s">
        <v>45</v>
      </c>
      <c r="D17" s="85">
        <v>2.144085218</v>
      </c>
      <c r="E17" s="85">
        <v>4.783654848</v>
      </c>
      <c r="F17" s="85">
        <v>90.659622179</v>
      </c>
      <c r="G17" s="85">
        <v>6.452041989</v>
      </c>
      <c r="H17" s="85">
        <v>1.359041546</v>
      </c>
      <c r="I17" s="85">
        <v>0</v>
      </c>
      <c r="J17" s="75">
        <v>0.025999006861151034</v>
      </c>
      <c r="K17" s="80">
        <v>105.39844578</v>
      </c>
      <c r="L17" s="85">
        <v>0</v>
      </c>
    </row>
    <row r="18" spans="2:12" ht="12.75">
      <c r="B18" s="11">
        <v>14</v>
      </c>
      <c r="C18" s="13" t="s">
        <v>46</v>
      </c>
      <c r="D18" s="85">
        <v>0.731852109</v>
      </c>
      <c r="E18" s="85">
        <v>2.684019258</v>
      </c>
      <c r="F18" s="85">
        <v>49.959113661</v>
      </c>
      <c r="G18" s="85">
        <v>2.180154456</v>
      </c>
      <c r="H18" s="85">
        <v>1.099570929</v>
      </c>
      <c r="I18" s="85">
        <v>0</v>
      </c>
      <c r="J18" s="75">
        <v>0</v>
      </c>
      <c r="K18" s="80">
        <v>56.654710413</v>
      </c>
      <c r="L18" s="85">
        <v>0</v>
      </c>
    </row>
    <row r="19" spans="2:12" ht="12.75">
      <c r="B19" s="11">
        <v>15</v>
      </c>
      <c r="C19" s="13" t="s">
        <v>47</v>
      </c>
      <c r="D19" s="85">
        <v>12.937794882</v>
      </c>
      <c r="E19" s="85">
        <v>84.625437844</v>
      </c>
      <c r="F19" s="85">
        <v>780.159881688</v>
      </c>
      <c r="G19" s="85">
        <v>106.411384206</v>
      </c>
      <c r="H19" s="85">
        <v>7.545541832</v>
      </c>
      <c r="I19" s="85">
        <v>0</v>
      </c>
      <c r="J19" s="75">
        <v>0.004104095486871618</v>
      </c>
      <c r="K19" s="80">
        <v>991.680040452</v>
      </c>
      <c r="L19" s="85">
        <v>0</v>
      </c>
    </row>
    <row r="20" spans="2:12" ht="12.75">
      <c r="B20" s="11">
        <v>16</v>
      </c>
      <c r="C20" s="13" t="s">
        <v>48</v>
      </c>
      <c r="D20" s="85">
        <v>895.200508633</v>
      </c>
      <c r="E20" s="85">
        <v>1758.95176132</v>
      </c>
      <c r="F20" s="85">
        <v>5024.141236682</v>
      </c>
      <c r="G20" s="85">
        <v>360.623643227</v>
      </c>
      <c r="H20" s="85">
        <v>107.801424497</v>
      </c>
      <c r="I20" s="85">
        <v>0</v>
      </c>
      <c r="J20" s="75">
        <v>1.8928822950654287</v>
      </c>
      <c r="K20" s="80">
        <v>8146.718574611</v>
      </c>
      <c r="L20" s="85">
        <v>0</v>
      </c>
    </row>
    <row r="21" spans="2:12" ht="12.75">
      <c r="B21" s="11">
        <v>17</v>
      </c>
      <c r="C21" s="12" t="s">
        <v>49</v>
      </c>
      <c r="D21" s="85">
        <v>175.592435338</v>
      </c>
      <c r="E21" s="85">
        <v>147.929589703</v>
      </c>
      <c r="F21" s="85">
        <v>1112.141693483</v>
      </c>
      <c r="G21" s="85">
        <v>100.204602919</v>
      </c>
      <c r="H21" s="85">
        <v>18.846920987</v>
      </c>
      <c r="I21" s="85">
        <v>0</v>
      </c>
      <c r="J21" s="75">
        <v>0.018480497841269084</v>
      </c>
      <c r="K21" s="80">
        <v>1554.71524243</v>
      </c>
      <c r="L21" s="85">
        <v>0</v>
      </c>
    </row>
    <row r="22" spans="2:12" ht="12.75">
      <c r="B22" s="11">
        <v>18</v>
      </c>
      <c r="C22" s="13" t="s">
        <v>50</v>
      </c>
      <c r="D22" s="85">
        <v>0.000148689</v>
      </c>
      <c r="E22" s="85">
        <v>0</v>
      </c>
      <c r="F22" s="85">
        <v>0.998593692</v>
      </c>
      <c r="G22" s="85">
        <v>0.004672632</v>
      </c>
      <c r="H22" s="85">
        <v>0</v>
      </c>
      <c r="I22" s="85">
        <v>0</v>
      </c>
      <c r="J22" s="75">
        <v>0</v>
      </c>
      <c r="K22" s="80">
        <v>1.003415013</v>
      </c>
      <c r="L22" s="85">
        <v>0</v>
      </c>
    </row>
    <row r="23" spans="2:12" ht="12.75">
      <c r="B23" s="11">
        <v>19</v>
      </c>
      <c r="C23" s="13" t="s">
        <v>51</v>
      </c>
      <c r="D23" s="85">
        <v>190.182298886</v>
      </c>
      <c r="E23" s="85">
        <v>146.850277358</v>
      </c>
      <c r="F23" s="85">
        <v>1208.628620445</v>
      </c>
      <c r="G23" s="85">
        <v>138.030142509</v>
      </c>
      <c r="H23" s="85">
        <v>13.246816506</v>
      </c>
      <c r="I23" s="85">
        <v>0</v>
      </c>
      <c r="J23" s="75">
        <v>0.6966243756020554</v>
      </c>
      <c r="K23" s="80">
        <v>1696.938155704</v>
      </c>
      <c r="L23" s="85">
        <v>0</v>
      </c>
    </row>
    <row r="24" spans="2:12" ht="12.75">
      <c r="B24" s="11">
        <v>20</v>
      </c>
      <c r="C24" s="12" t="s">
        <v>52</v>
      </c>
      <c r="D24" s="85">
        <v>8256.913965265</v>
      </c>
      <c r="E24" s="85">
        <v>10018.209013372158</v>
      </c>
      <c r="F24" s="85">
        <v>20178.750415225</v>
      </c>
      <c r="G24" s="85">
        <v>3053.542352951669</v>
      </c>
      <c r="H24" s="85">
        <v>1142.662705948</v>
      </c>
      <c r="I24" s="85">
        <v>0</v>
      </c>
      <c r="J24" s="75">
        <v>110.91040342021869</v>
      </c>
      <c r="K24" s="80">
        <v>42650.07846346183</v>
      </c>
      <c r="L24" s="85">
        <v>0</v>
      </c>
    </row>
    <row r="25" spans="2:12" ht="12.75">
      <c r="B25" s="11">
        <v>21</v>
      </c>
      <c r="C25" s="13" t="s">
        <v>53</v>
      </c>
      <c r="D25" s="85">
        <v>0.247548457</v>
      </c>
      <c r="E25" s="85">
        <v>0.129108629</v>
      </c>
      <c r="F25" s="85">
        <v>8.34775045</v>
      </c>
      <c r="G25" s="85">
        <v>0.420348156</v>
      </c>
      <c r="H25" s="85">
        <v>0.195928585</v>
      </c>
      <c r="I25" s="85">
        <v>0</v>
      </c>
      <c r="J25" s="75">
        <v>3.348269798343671E-05</v>
      </c>
      <c r="K25" s="80">
        <v>9.340684277</v>
      </c>
      <c r="L25" s="85">
        <v>0</v>
      </c>
    </row>
    <row r="26" spans="2:12" ht="12.75">
      <c r="B26" s="11">
        <v>22</v>
      </c>
      <c r="C26" s="12" t="s">
        <v>54</v>
      </c>
      <c r="D26" s="85">
        <v>1.391238355</v>
      </c>
      <c r="E26" s="85">
        <v>5.515608389</v>
      </c>
      <c r="F26" s="85">
        <v>28.431081564</v>
      </c>
      <c r="G26" s="85">
        <v>1.507824169</v>
      </c>
      <c r="H26" s="85">
        <v>0.668249067</v>
      </c>
      <c r="I26" s="85">
        <v>0</v>
      </c>
      <c r="J26" s="75">
        <v>5.505130711387141E-05</v>
      </c>
      <c r="K26" s="80">
        <v>37.514001544</v>
      </c>
      <c r="L26" s="85">
        <v>0</v>
      </c>
    </row>
    <row r="27" spans="2:12" ht="12.75">
      <c r="B27" s="11">
        <v>23</v>
      </c>
      <c r="C27" s="12" t="s">
        <v>55</v>
      </c>
      <c r="D27" s="85">
        <v>0.266075349</v>
      </c>
      <c r="E27" s="85">
        <v>0.001750121</v>
      </c>
      <c r="F27" s="85">
        <v>2.017170734</v>
      </c>
      <c r="G27" s="85">
        <v>0.293043669</v>
      </c>
      <c r="H27" s="85">
        <v>0.001899319</v>
      </c>
      <c r="I27" s="85">
        <v>0</v>
      </c>
      <c r="J27" s="75">
        <v>0</v>
      </c>
      <c r="K27" s="80">
        <v>2.579939192</v>
      </c>
      <c r="L27" s="85">
        <v>0</v>
      </c>
    </row>
    <row r="28" spans="2:12" ht="12.75">
      <c r="B28" s="11">
        <v>24</v>
      </c>
      <c r="C28" s="13" t="s">
        <v>56</v>
      </c>
      <c r="D28" s="85">
        <v>0.19911325</v>
      </c>
      <c r="E28" s="85">
        <v>0.343931577</v>
      </c>
      <c r="F28" s="85">
        <v>9.191277089</v>
      </c>
      <c r="G28" s="85">
        <v>0.228482741</v>
      </c>
      <c r="H28" s="85">
        <v>0.079877485</v>
      </c>
      <c r="I28" s="85">
        <v>0</v>
      </c>
      <c r="J28" s="75">
        <v>0.8811692982132304</v>
      </c>
      <c r="K28" s="80">
        <v>10.042682142</v>
      </c>
      <c r="L28" s="85">
        <v>0</v>
      </c>
    </row>
    <row r="29" spans="2:12" ht="12.75">
      <c r="B29" s="11">
        <v>25</v>
      </c>
      <c r="C29" s="13" t="s">
        <v>99</v>
      </c>
      <c r="D29" s="85">
        <v>922.330796675</v>
      </c>
      <c r="E29" s="85">
        <v>1969.414650794</v>
      </c>
      <c r="F29" s="85">
        <v>4182.879017044</v>
      </c>
      <c r="G29" s="85">
        <v>456.332678492</v>
      </c>
      <c r="H29" s="85">
        <v>132.807444406</v>
      </c>
      <c r="I29" s="85">
        <v>0</v>
      </c>
      <c r="J29" s="75">
        <v>3.952045522653367</v>
      </c>
      <c r="K29" s="80">
        <v>7663.764587411</v>
      </c>
      <c r="L29" s="85">
        <v>0</v>
      </c>
    </row>
    <row r="30" spans="2:12" ht="12.75">
      <c r="B30" s="11">
        <v>26</v>
      </c>
      <c r="C30" s="13" t="s">
        <v>100</v>
      </c>
      <c r="D30" s="85">
        <v>11.980116104</v>
      </c>
      <c r="E30" s="85">
        <v>85.62610849</v>
      </c>
      <c r="F30" s="85">
        <v>536.944677865</v>
      </c>
      <c r="G30" s="85">
        <v>64.16415302</v>
      </c>
      <c r="H30" s="85">
        <v>7.146030114</v>
      </c>
      <c r="I30" s="85">
        <v>0</v>
      </c>
      <c r="J30" s="75">
        <v>0.001969316721271214</v>
      </c>
      <c r="K30" s="80">
        <v>705.861085593</v>
      </c>
      <c r="L30" s="85">
        <v>0</v>
      </c>
    </row>
    <row r="31" spans="2:12" ht="12.75">
      <c r="B31" s="11">
        <v>27</v>
      </c>
      <c r="C31" s="13" t="s">
        <v>15</v>
      </c>
      <c r="D31" s="85">
        <v>219.930950016</v>
      </c>
      <c r="E31" s="85">
        <v>677.803997024</v>
      </c>
      <c r="F31" s="85">
        <v>3742.08108631</v>
      </c>
      <c r="G31" s="85">
        <v>393.016975096</v>
      </c>
      <c r="H31" s="85">
        <v>62.459846097</v>
      </c>
      <c r="I31" s="85">
        <v>0</v>
      </c>
      <c r="J31" s="75">
        <v>0</v>
      </c>
      <c r="K31" s="80">
        <v>5095.292854543</v>
      </c>
      <c r="L31" s="85">
        <v>0</v>
      </c>
    </row>
    <row r="32" spans="2:12" ht="12.75">
      <c r="B32" s="11">
        <v>28</v>
      </c>
      <c r="C32" s="13" t="s">
        <v>101</v>
      </c>
      <c r="D32" s="85">
        <v>1.10798202</v>
      </c>
      <c r="E32" s="85">
        <v>3.419943256</v>
      </c>
      <c r="F32" s="85">
        <v>31.269961274</v>
      </c>
      <c r="G32" s="85">
        <v>2.287638818</v>
      </c>
      <c r="H32" s="85">
        <v>2.710577407</v>
      </c>
      <c r="I32" s="85">
        <v>0</v>
      </c>
      <c r="J32" s="75">
        <v>0.0032777096341883916</v>
      </c>
      <c r="K32" s="80">
        <v>40.796102775</v>
      </c>
      <c r="L32" s="85">
        <v>0</v>
      </c>
    </row>
    <row r="33" spans="2:12" ht="12.75">
      <c r="B33" s="11">
        <v>29</v>
      </c>
      <c r="C33" s="13" t="s">
        <v>57</v>
      </c>
      <c r="D33" s="85">
        <v>33.192903577</v>
      </c>
      <c r="E33" s="85">
        <v>107.538783321</v>
      </c>
      <c r="F33" s="85">
        <v>1018.717218102</v>
      </c>
      <c r="G33" s="85">
        <v>55.343581223</v>
      </c>
      <c r="H33" s="85">
        <v>15.608933718</v>
      </c>
      <c r="I33" s="85">
        <v>0</v>
      </c>
      <c r="J33" s="75">
        <v>0.010624594149989603</v>
      </c>
      <c r="K33" s="80">
        <v>1230.401419941</v>
      </c>
      <c r="L33" s="85">
        <v>0</v>
      </c>
    </row>
    <row r="34" spans="2:12" ht="12.75">
      <c r="B34" s="11">
        <v>30</v>
      </c>
      <c r="C34" s="13" t="s">
        <v>58</v>
      </c>
      <c r="D34" s="85">
        <v>42.578006371</v>
      </c>
      <c r="E34" s="85">
        <v>227.637303398</v>
      </c>
      <c r="F34" s="85">
        <v>1753.260884032</v>
      </c>
      <c r="G34" s="85">
        <v>107.582550221</v>
      </c>
      <c r="H34" s="85">
        <v>19.304181688</v>
      </c>
      <c r="I34" s="85">
        <v>0</v>
      </c>
      <c r="J34" s="75">
        <v>0.09173488939992712</v>
      </c>
      <c r="K34" s="80">
        <v>2150.36292571</v>
      </c>
      <c r="L34" s="85">
        <v>0</v>
      </c>
    </row>
    <row r="35" spans="2:12" ht="12.75">
      <c r="B35" s="11">
        <v>31</v>
      </c>
      <c r="C35" s="12" t="s">
        <v>59</v>
      </c>
      <c r="D35" s="85">
        <v>1.826819757</v>
      </c>
      <c r="E35" s="85">
        <v>0.542517726</v>
      </c>
      <c r="F35" s="85">
        <v>28.215866643</v>
      </c>
      <c r="G35" s="85">
        <v>2.23198497</v>
      </c>
      <c r="H35" s="85">
        <v>0.131409431</v>
      </c>
      <c r="I35" s="85">
        <v>0</v>
      </c>
      <c r="J35" s="75">
        <v>1.0270766252587949E-07</v>
      </c>
      <c r="K35" s="80">
        <v>32.948598527</v>
      </c>
      <c r="L35" s="85">
        <v>0</v>
      </c>
    </row>
    <row r="36" spans="2:12" ht="12.75">
      <c r="B36" s="11">
        <v>32</v>
      </c>
      <c r="C36" s="13" t="s">
        <v>60</v>
      </c>
      <c r="D36" s="85">
        <v>651.385109511</v>
      </c>
      <c r="E36" s="85">
        <v>738.668425822</v>
      </c>
      <c r="F36" s="85">
        <v>2859.597677321</v>
      </c>
      <c r="G36" s="85">
        <v>390.191844034</v>
      </c>
      <c r="H36" s="85">
        <v>97.513634209</v>
      </c>
      <c r="I36" s="85">
        <v>0</v>
      </c>
      <c r="J36" s="75">
        <v>1.4311472624301844</v>
      </c>
      <c r="K36" s="80">
        <v>4874.012119435</v>
      </c>
      <c r="L36" s="85">
        <v>0</v>
      </c>
    </row>
    <row r="37" spans="2:12" ht="12.75">
      <c r="B37" s="11">
        <v>33</v>
      </c>
      <c r="C37" s="13" t="s">
        <v>95</v>
      </c>
      <c r="D37" s="85">
        <v>26.995539678</v>
      </c>
      <c r="E37" s="85">
        <v>15.09087882</v>
      </c>
      <c r="F37" s="85">
        <v>110.659914969</v>
      </c>
      <c r="G37" s="86">
        <v>6.222201724</v>
      </c>
      <c r="H37" s="86">
        <v>1.152868294</v>
      </c>
      <c r="I37" s="85">
        <v>0</v>
      </c>
      <c r="J37" s="75">
        <v>0.5462233829056578</v>
      </c>
      <c r="K37" s="80">
        <v>160.121403485</v>
      </c>
      <c r="L37" s="85">
        <v>0</v>
      </c>
    </row>
    <row r="38" spans="2:12" ht="12.75">
      <c r="B38" s="11">
        <v>34</v>
      </c>
      <c r="C38" s="13" t="s">
        <v>61</v>
      </c>
      <c r="D38" s="85">
        <v>0.18066908</v>
      </c>
      <c r="E38" s="85">
        <v>0.23300648</v>
      </c>
      <c r="F38" s="85">
        <v>8.982919679</v>
      </c>
      <c r="G38" s="85">
        <v>0.180883017</v>
      </c>
      <c r="H38" s="85">
        <v>0.086964301</v>
      </c>
      <c r="I38" s="85">
        <v>0</v>
      </c>
      <c r="J38" s="75">
        <v>6.213813582815709E-05</v>
      </c>
      <c r="K38" s="80">
        <v>9.664442557</v>
      </c>
      <c r="L38" s="85">
        <v>0</v>
      </c>
    </row>
    <row r="39" spans="2:12" ht="12.75">
      <c r="B39" s="11">
        <v>35</v>
      </c>
      <c r="C39" s="13" t="s">
        <v>62</v>
      </c>
      <c r="D39" s="85">
        <v>472.110590731</v>
      </c>
      <c r="E39" s="85">
        <v>574.405765543</v>
      </c>
      <c r="F39" s="85">
        <v>3288.558105096</v>
      </c>
      <c r="G39" s="85">
        <v>332.9810709</v>
      </c>
      <c r="H39" s="85">
        <v>43.959411407</v>
      </c>
      <c r="I39" s="85">
        <v>0</v>
      </c>
      <c r="J39" s="75">
        <v>0.1325872730002459</v>
      </c>
      <c r="K39" s="80">
        <v>4712.014943677</v>
      </c>
      <c r="L39" s="85">
        <v>0</v>
      </c>
    </row>
    <row r="40" spans="2:12" ht="12.75">
      <c r="B40" s="11">
        <v>36</v>
      </c>
      <c r="C40" s="13" t="s">
        <v>63</v>
      </c>
      <c r="D40" s="85">
        <v>14.355655081</v>
      </c>
      <c r="E40" s="85">
        <v>43.214360348</v>
      </c>
      <c r="F40" s="85">
        <v>442.377868161</v>
      </c>
      <c r="G40" s="85">
        <v>30.441951414</v>
      </c>
      <c r="H40" s="85">
        <v>5.950653478</v>
      </c>
      <c r="I40" s="85">
        <v>0</v>
      </c>
      <c r="J40" s="75">
        <v>0.00014605029611180066</v>
      </c>
      <c r="K40" s="80">
        <v>536.340488482</v>
      </c>
      <c r="L40" s="85">
        <v>0</v>
      </c>
    </row>
    <row r="41" spans="2:12" ht="12.75">
      <c r="B41" s="11">
        <v>37</v>
      </c>
      <c r="C41" s="13" t="s">
        <v>64</v>
      </c>
      <c r="D41" s="85">
        <v>1038.47026511</v>
      </c>
      <c r="E41" s="85">
        <v>1091.188201888</v>
      </c>
      <c r="F41" s="85">
        <v>3160.936705353</v>
      </c>
      <c r="G41" s="85">
        <v>395.142126749</v>
      </c>
      <c r="H41" s="85">
        <v>90.067503134</v>
      </c>
      <c r="I41" s="85">
        <v>0</v>
      </c>
      <c r="J41" s="75">
        <v>0.3820455951886899</v>
      </c>
      <c r="K41" s="80">
        <v>5775.804802234</v>
      </c>
      <c r="L41" s="85">
        <v>0</v>
      </c>
    </row>
    <row r="42" spans="2:12" ht="15">
      <c r="B42" s="14" t="s">
        <v>11</v>
      </c>
      <c r="C42" s="76"/>
      <c r="D42" s="88">
        <f aca="true" t="shared" si="0" ref="D42:L42">SUM(D5:D41)</f>
        <v>13871.751070955</v>
      </c>
      <c r="E42" s="88">
        <f t="shared" si="0"/>
        <v>21972.54506736916</v>
      </c>
      <c r="F42" s="88">
        <f t="shared" si="0"/>
        <v>60735.01062241299</v>
      </c>
      <c r="G42" s="88">
        <f t="shared" si="0"/>
        <v>7309.496561442669</v>
      </c>
      <c r="H42" s="88">
        <f>SUM(H5:H41)</f>
        <v>1946.2941836050002</v>
      </c>
      <c r="I42" s="88">
        <f t="shared" si="0"/>
        <v>0</v>
      </c>
      <c r="J42" s="88">
        <f t="shared" si="0"/>
        <v>136.65544422258066</v>
      </c>
      <c r="K42" s="88">
        <f>SUM(K5:K41)</f>
        <v>105971.75295000685</v>
      </c>
      <c r="L42" s="88">
        <f t="shared" si="0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87" ht="12.75">
      <c r="B87" s="12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2021-06-08T09:54:12Z</cp:lastPrinted>
  <dcterms:created xsi:type="dcterms:W3CDTF">2014-01-06T04:43:23Z</dcterms:created>
  <dcterms:modified xsi:type="dcterms:W3CDTF">2021-09-09T05:55:52Z</dcterms:modified>
  <cp:category/>
  <cp:version/>
  <cp:contentType/>
  <cp:contentStatus/>
</cp:coreProperties>
</file>