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<sst xmlns="http://schemas.openxmlformats.org/spreadsheetml/2006/main" count="208" uniqueCount="173">
  <si>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</si>
  <si>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</si>
  <si>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</si>
  <si>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</si>
  <si>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</si>
  <si>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</si>
  <si>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</si>
  <si>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</si>
  <si>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</si>
  <si>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</si>
  <si>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</si>
  <si>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</si>
  <si>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</si>
  <si>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</si>
  <si>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</si>
  <si>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</si>
  <si>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</si>
  <si>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</si>
  <si>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</si>
  <si>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</si>
  <si>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</si>
  <si>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</si>
  <si>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</si>
  <si>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</si>
  <si>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</si>
  <si>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</si>
  <si>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</si>
  <si>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</si>
  <si>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</si>
  <si>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</si>
  <si>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</si>
  <si>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</si>
  <si>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</si>
  <si>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</si>
  <si>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</si>
  <si>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</si>
  <si>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</si>
  <si>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</si>
  <si>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</si>
  <si>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</si>
  <si>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</si>
  <si>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</si>
  <si>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</si>
  <si>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</si>
  <si>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</si>
  <si>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</si>
  <si>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</si>
  <si>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</si>
  <si>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</si>
  <si>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</si>
  <si>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</si>
  <si>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</si>
  <si>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</si>
  <si>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</si>
  <si>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</si>
  <si>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</si>
  <si>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</si>
  <si>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</si>
  <si>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</si>
  <si>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</si>
  <si>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</si>
  <si>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</si>
  <si>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</si>
  <si>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</si>
  <si>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</si>
  <si>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</si>
  <si>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</si>
  <si>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</si>
  <si>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</si>
  <si>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</si>
  <si>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</si>
  <si>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</si>
  <si>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</si>
  <si>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</si>
  <si>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</si>
  <si>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</si>
  <si>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</si>
  <si>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</si>
  <si>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</si>
  <si>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</si>
  <si>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</si>
  <si>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</si>
  <si>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</si>
  <si>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</si>
  <si>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</si>
  <si>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</si>
  <si>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</si>
  <si>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</si>
  <si>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</si>
  <si>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</si>
  <si>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</si>
  <si>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</si>
  <si>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</si>
  <si>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</si>
  <si>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</si>
  <si>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</si>
  <si>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</si>
  <si>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</si>
  <si>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</si>
  <si>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</si>
  <si>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</si>
  <si>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</si>
  <si>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</si>
  <si>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</si>
  <si>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</si>
  <si>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</si>
  <si>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</si>
  <si>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</si>
  <si>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</si>
  <si>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</si>
  <si>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</si>
  <si>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</si>
  <si>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</si>
  <si>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</si>
  <si>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</si>
  <si>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</si>
  <si>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</si>
  <si>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</si>
  <si>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</si>
  <si>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</si>
  <si>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</si>
  <si>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</si>
  <si>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</si>
  <si>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</si>
  <si>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</si>
  <si>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</si>
  <si>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</si>
  <si>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</si>
  <si>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</si>
  <si>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</si>
  <si>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</si>
  <si>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</si>
  <si>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</si>
  <si>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</si>
  <si>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</si>
  <si>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</si>
  <si>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</si>
  <si>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</si>
  <si>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</si>
  <si>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</si>
  <si>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</si>
  <si>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</si>
  <si>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</si>
  <si>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</si>
  <si>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</si>
  <si>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</si>
  <si>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</si>
  <si>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</si>
  <si>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</si>
  <si>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</si>
  <si>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</si>
  <si>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</si>
  <si>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</si>
  <si>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</si>
  <si>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</si>
  <si>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</si>
  <si>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</si>
  <si>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</si>
  <si>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</si>
  <si>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</si>
  <si>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</si>
  <si>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</si>
  <si>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</si>
  <si>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</si>
  <si>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</si>
  <si>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</si>
  <si>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</si>
  <si>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</si>
  <si>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</si>
  <si>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</si>
  <si>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</si>
  <si>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Table showing State wise /Union Territory wise contribution to AAUM of category of schemes as on 31.03.2017</t>
  </si>
  <si>
    <t>DSP BlackRock Mutual Fund: Average Assets Under Management (AAUM) as on 31.03.2017 (All figures in Rs. Crore)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</si>
</sst>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9" fontId="0" fillId="0" borderId="17" xfId="42" applyFont="1" applyBorder="1" applyAlignment="1">
      <alignment horizontal="center"/>
    </xf>
    <xf numFmtId="179" fontId="0" fillId="0" borderId="17" xfId="42" applyFont="1" applyFill="1" applyBorder="1" applyAlignment="1">
      <alignment horizontal="center"/>
    </xf>
    <xf numFmtId="179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9" fontId="0" fillId="0" borderId="14" xfId="42" applyFont="1" applyBorder="1" applyAlignment="1">
      <alignment horizontal="center"/>
    </xf>
    <xf numFmtId="179" fontId="1" fillId="0" borderId="14" xfId="42" applyFont="1" applyBorder="1" applyAlignment="1">
      <alignment/>
    </xf>
    <xf numFmtId="179" fontId="1" fillId="33" borderId="11" xfId="42" applyFont="1" applyFill="1" applyBorder="1" applyAlignment="1">
      <alignment/>
    </xf>
    <xf numFmtId="179" fontId="1" fillId="33" borderId="15" xfId="42" applyFont="1" applyFill="1" applyBorder="1" applyAlignment="1">
      <alignment/>
    </xf>
    <xf numFmtId="179" fontId="1" fillId="33" borderId="15" xfId="42" applyFont="1" applyFill="1" applyBorder="1" applyAlignment="1">
      <alignment/>
    </xf>
    <xf numFmtId="179" fontId="0" fillId="0" borderId="10" xfId="42" applyFont="1" applyFill="1" applyBorder="1" applyAlignment="1">
      <alignment horizontal="center"/>
    </xf>
    <xf numFmtId="179" fontId="0" fillId="0" borderId="12" xfId="42" applyFont="1" applyBorder="1" applyAlignment="1">
      <alignment horizontal="center"/>
    </xf>
    <xf numFmtId="179" fontId="0" fillId="0" borderId="15" xfId="42" applyFont="1" applyBorder="1" applyAlignment="1">
      <alignment horizontal="center"/>
    </xf>
    <xf numFmtId="179" fontId="0" fillId="0" borderId="20" xfId="42" applyFont="1" applyBorder="1" applyAlignment="1">
      <alignment horizontal="center"/>
    </xf>
    <xf numFmtId="179" fontId="0" fillId="0" borderId="11" xfId="42" applyFont="1" applyBorder="1" applyAlignment="1">
      <alignment/>
    </xf>
    <xf numFmtId="179" fontId="0" fillId="0" borderId="10" xfId="42" applyFont="1" applyFill="1" applyBorder="1" applyAlignment="1">
      <alignment/>
    </xf>
    <xf numFmtId="179" fontId="0" fillId="0" borderId="10" xfId="42" applyFont="1" applyBorder="1" applyAlignment="1">
      <alignment/>
    </xf>
    <xf numFmtId="179" fontId="0" fillId="0" borderId="12" xfId="42" applyFont="1" applyBorder="1" applyAlignment="1">
      <alignment/>
    </xf>
    <xf numFmtId="179" fontId="1" fillId="0" borderId="13" xfId="42" applyFont="1" applyBorder="1" applyAlignment="1">
      <alignment/>
    </xf>
    <xf numFmtId="179" fontId="0" fillId="33" borderId="11" xfId="42" applyFont="1" applyFill="1" applyBorder="1" applyAlignment="1">
      <alignment/>
    </xf>
    <xf numFmtId="179" fontId="0" fillId="33" borderId="10" xfId="42" applyFont="1" applyFill="1" applyBorder="1" applyAlignment="1">
      <alignment/>
    </xf>
    <xf numFmtId="179" fontId="0" fillId="33" borderId="12" xfId="42" applyFont="1" applyFill="1" applyBorder="1" applyAlignment="1">
      <alignment/>
    </xf>
    <xf numFmtId="179" fontId="1" fillId="33" borderId="13" xfId="42" applyFont="1" applyFill="1" applyBorder="1" applyAlignment="1">
      <alignment/>
    </xf>
    <xf numFmtId="179" fontId="1" fillId="34" borderId="11" xfId="42" applyFont="1" applyFill="1" applyBorder="1" applyAlignment="1">
      <alignment/>
    </xf>
    <xf numFmtId="179" fontId="0" fillId="0" borderId="17" xfId="42" applyFont="1" applyBorder="1" applyAlignment="1">
      <alignment horizontal="center"/>
    </xf>
    <xf numFmtId="179" fontId="0" fillId="0" borderId="17" xfId="42" applyFont="1" applyFill="1" applyBorder="1" applyAlignment="1">
      <alignment horizontal="center"/>
    </xf>
    <xf numFmtId="179" fontId="1" fillId="33" borderId="12" xfId="42" applyFont="1" applyFill="1" applyBorder="1" applyAlignment="1">
      <alignment/>
    </xf>
    <xf numFmtId="179" fontId="1" fillId="33" borderId="10" xfId="42" applyFont="1" applyFill="1" applyBorder="1" applyAlignment="1">
      <alignment/>
    </xf>
    <xf numFmtId="179" fontId="1" fillId="33" borderId="10" xfId="42" applyFont="1" applyFill="1" applyBorder="1" applyAlignment="1">
      <alignment/>
    </xf>
    <xf numFmtId="179" fontId="9" fillId="0" borderId="10" xfId="42" applyFont="1" applyBorder="1" applyAlignment="1">
      <alignment horizontal="right"/>
    </xf>
    <xf numFmtId="179" fontId="0" fillId="0" borderId="11" xfId="42" applyFont="1" applyBorder="1" applyAlignment="1">
      <alignment horizontal="center"/>
    </xf>
    <xf numFmtId="179" fontId="1" fillId="34" borderId="10" xfId="42" applyFont="1" applyFill="1" applyBorder="1" applyAlignment="1">
      <alignment/>
    </xf>
    <xf numFmtId="179" fontId="1" fillId="34" borderId="12" xfId="42" applyFont="1" applyFill="1" applyBorder="1" applyAlignment="1">
      <alignment/>
    </xf>
    <xf numFmtId="179" fontId="1" fillId="33" borderId="17" xfId="42" applyFont="1" applyFill="1" applyBorder="1" applyAlignment="1">
      <alignment/>
    </xf>
    <xf numFmtId="179" fontId="0" fillId="0" borderId="11" xfId="42" applyFont="1" applyBorder="1" applyAlignment="1">
      <alignment horizontal="center"/>
    </xf>
    <xf numFmtId="179" fontId="0" fillId="0" borderId="10" xfId="42" applyFont="1" applyBorder="1" applyAlignment="1">
      <alignment horizontal="center"/>
    </xf>
    <xf numFmtId="179" fontId="0" fillId="0" borderId="12" xfId="42" applyFont="1" applyBorder="1" applyAlignment="1">
      <alignment horizontal="center"/>
    </xf>
    <xf numFmtId="179" fontId="0" fillId="0" borderId="10" xfId="42" applyFont="1" applyFill="1" applyBorder="1" applyAlignment="1">
      <alignment horizontal="center"/>
    </xf>
    <xf numFmtId="179" fontId="1" fillId="33" borderId="11" xfId="42" applyFont="1" applyFill="1" applyBorder="1" applyAlignment="1">
      <alignment/>
    </xf>
    <xf numFmtId="179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9" fontId="1" fillId="33" borderId="11" xfId="42" applyFont="1" applyFill="1" applyBorder="1" applyAlignment="1">
      <alignment/>
    </xf>
    <xf numFmtId="179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9" fontId="1" fillId="33" borderId="20" xfId="42" applyFont="1" applyFill="1" applyBorder="1" applyAlignment="1">
      <alignment/>
    </xf>
    <xf numFmtId="179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9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9" fontId="1" fillId="33" borderId="15" xfId="42" applyNumberFormat="1" applyFont="1" applyFill="1" applyBorder="1" applyAlignment="1">
      <alignment/>
    </xf>
    <xf numFmtId="179" fontId="0" fillId="0" borderId="14" xfId="42" applyNumberFormat="1" applyFont="1" applyBorder="1" applyAlignment="1">
      <alignment/>
    </xf>
    <xf numFmtId="179" fontId="1" fillId="33" borderId="11" xfId="42" applyNumberFormat="1" applyFont="1" applyFill="1" applyBorder="1" applyAlignment="1">
      <alignment/>
    </xf>
    <xf numFmtId="179" fontId="1" fillId="0" borderId="13" xfId="42" applyNumberFormat="1" applyFont="1" applyBorder="1" applyAlignment="1">
      <alignment/>
    </xf>
    <xf numFmtId="179" fontId="1" fillId="33" borderId="13" xfId="42" applyNumberFormat="1" applyFont="1" applyFill="1" applyBorder="1" applyAlignment="1">
      <alignment/>
    </xf>
    <xf numFmtId="179" fontId="1" fillId="33" borderId="13" xfId="42" applyNumberFormat="1" applyFont="1" applyFill="1" applyBorder="1" applyAlignment="1">
      <alignment/>
    </xf>
    <xf numFmtId="179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9" fontId="1" fillId="33" borderId="14" xfId="42" applyFont="1" applyFill="1" applyBorder="1" applyAlignment="1">
      <alignment/>
    </xf>
    <xf numFmtId="179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179" fontId="0" fillId="0" borderId="16" xfId="42" applyFont="1" applyBorder="1" applyAlignment="1">
      <alignment horizontal="center"/>
    </xf>
    <xf numFmtId="179" fontId="0" fillId="0" borderId="17" xfId="42" applyFont="1" applyBorder="1" applyAlignment="1">
      <alignment horizontal="center"/>
    </xf>
    <xf numFmtId="179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179" fontId="0" fillId="0" borderId="20" xfId="42" applyFont="1" applyBorder="1" applyAlignment="1">
      <alignment horizontal="center"/>
    </xf>
    <xf numFmtId="179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9" fontId="0" fillId="0" borderId="31" xfId="42" applyFont="1" applyBorder="1" applyAlignment="1">
      <alignment horizontal="center"/>
    </xf>
    <xf numFmtId="179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14" t="s">
        <v>71</v>
      </c>
      <c r="B1" s="138" t="s">
        <v>30</v>
      </c>
      <c r="C1" s="124" t="s">
        <v>172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5"/>
      <c r="B2" s="139"/>
      <c r="C2" s="143" t="s">
        <v>29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43" t="s">
        <v>27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  <c r="AQ2" s="143" t="s">
        <v>28</v>
      </c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5"/>
      <c r="BK2" s="130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5"/>
      <c r="B3" s="139"/>
      <c r="C3" s="127" t="s">
        <v>12</v>
      </c>
      <c r="D3" s="128"/>
      <c r="E3" s="128"/>
      <c r="F3" s="128"/>
      <c r="G3" s="128"/>
      <c r="H3" s="128"/>
      <c r="I3" s="128"/>
      <c r="J3" s="128"/>
      <c r="K3" s="128"/>
      <c r="L3" s="129"/>
      <c r="M3" s="127" t="s">
        <v>13</v>
      </c>
      <c r="N3" s="128"/>
      <c r="O3" s="128"/>
      <c r="P3" s="128"/>
      <c r="Q3" s="128"/>
      <c r="R3" s="128"/>
      <c r="S3" s="128"/>
      <c r="T3" s="128"/>
      <c r="U3" s="128"/>
      <c r="V3" s="129"/>
      <c r="W3" s="127" t="s">
        <v>12</v>
      </c>
      <c r="X3" s="128"/>
      <c r="Y3" s="128"/>
      <c r="Z3" s="128"/>
      <c r="AA3" s="128"/>
      <c r="AB3" s="128"/>
      <c r="AC3" s="128"/>
      <c r="AD3" s="128"/>
      <c r="AE3" s="128"/>
      <c r="AF3" s="129"/>
      <c r="AG3" s="127" t="s">
        <v>13</v>
      </c>
      <c r="AH3" s="128"/>
      <c r="AI3" s="128"/>
      <c r="AJ3" s="128"/>
      <c r="AK3" s="128"/>
      <c r="AL3" s="128"/>
      <c r="AM3" s="128"/>
      <c r="AN3" s="128"/>
      <c r="AO3" s="128"/>
      <c r="AP3" s="129"/>
      <c r="AQ3" s="127" t="s">
        <v>12</v>
      </c>
      <c r="AR3" s="128"/>
      <c r="AS3" s="128"/>
      <c r="AT3" s="128"/>
      <c r="AU3" s="128"/>
      <c r="AV3" s="128"/>
      <c r="AW3" s="128"/>
      <c r="AX3" s="128"/>
      <c r="AY3" s="128"/>
      <c r="AZ3" s="129"/>
      <c r="BA3" s="127" t="s">
        <v>13</v>
      </c>
      <c r="BB3" s="128"/>
      <c r="BC3" s="128"/>
      <c r="BD3" s="128"/>
      <c r="BE3" s="128"/>
      <c r="BF3" s="128"/>
      <c r="BG3" s="128"/>
      <c r="BH3" s="128"/>
      <c r="BI3" s="128"/>
      <c r="BJ3" s="129"/>
      <c r="BK3" s="13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5"/>
      <c r="B4" s="139"/>
      <c r="C4" s="146" t="s">
        <v>31</v>
      </c>
      <c r="D4" s="147"/>
      <c r="E4" s="147"/>
      <c r="F4" s="147"/>
      <c r="G4" s="148"/>
      <c r="H4" s="135" t="s">
        <v>32</v>
      </c>
      <c r="I4" s="136"/>
      <c r="J4" s="136"/>
      <c r="K4" s="136"/>
      <c r="L4" s="137"/>
      <c r="M4" s="146" t="s">
        <v>31</v>
      </c>
      <c r="N4" s="147"/>
      <c r="O4" s="147"/>
      <c r="P4" s="147"/>
      <c r="Q4" s="148"/>
      <c r="R4" s="135" t="s">
        <v>32</v>
      </c>
      <c r="S4" s="136"/>
      <c r="T4" s="136"/>
      <c r="U4" s="136"/>
      <c r="V4" s="137"/>
      <c r="W4" s="146" t="s">
        <v>31</v>
      </c>
      <c r="X4" s="147"/>
      <c r="Y4" s="147"/>
      <c r="Z4" s="147"/>
      <c r="AA4" s="148"/>
      <c r="AB4" s="135" t="s">
        <v>32</v>
      </c>
      <c r="AC4" s="136"/>
      <c r="AD4" s="136"/>
      <c r="AE4" s="136"/>
      <c r="AF4" s="137"/>
      <c r="AG4" s="146" t="s">
        <v>31</v>
      </c>
      <c r="AH4" s="147"/>
      <c r="AI4" s="147"/>
      <c r="AJ4" s="147"/>
      <c r="AK4" s="148"/>
      <c r="AL4" s="135" t="s">
        <v>32</v>
      </c>
      <c r="AM4" s="136"/>
      <c r="AN4" s="136"/>
      <c r="AO4" s="136"/>
      <c r="AP4" s="137"/>
      <c r="AQ4" s="146" t="s">
        <v>31</v>
      </c>
      <c r="AR4" s="147"/>
      <c r="AS4" s="147"/>
      <c r="AT4" s="147"/>
      <c r="AU4" s="148"/>
      <c r="AV4" s="135" t="s">
        <v>32</v>
      </c>
      <c r="AW4" s="136"/>
      <c r="AX4" s="136"/>
      <c r="AY4" s="136"/>
      <c r="AZ4" s="137"/>
      <c r="BA4" s="146" t="s">
        <v>31</v>
      </c>
      <c r="BB4" s="147"/>
      <c r="BC4" s="147"/>
      <c r="BD4" s="147"/>
      <c r="BE4" s="148"/>
      <c r="BF4" s="135" t="s">
        <v>32</v>
      </c>
      <c r="BG4" s="136"/>
      <c r="BH4" s="136"/>
      <c r="BI4" s="136"/>
      <c r="BJ4" s="137"/>
      <c r="BK4" s="13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5"/>
      <c r="B5" s="13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1" t="s">
        <v>72</v>
      </c>
      <c r="B7" s="18" t="s">
        <v>14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1"/>
      <c r="B8" s="47" t="s">
        <v>94</v>
      </c>
      <c r="C8" s="45">
        <v>0</v>
      </c>
      <c r="D8" s="53">
        <v>882.31308719</v>
      </c>
      <c r="E8" s="45">
        <v>0</v>
      </c>
      <c r="F8" s="45">
        <v>0</v>
      </c>
      <c r="G8" s="45">
        <v>0</v>
      </c>
      <c r="H8" s="45">
        <v>19.814526841</v>
      </c>
      <c r="I8" s="45">
        <v>7729.213269354</v>
      </c>
      <c r="J8" s="45">
        <v>1481.4254994750002</v>
      </c>
      <c r="K8" s="45">
        <v>0</v>
      </c>
      <c r="L8" s="45">
        <v>461.743949877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7.649855147</v>
      </c>
      <c r="S8" s="45">
        <v>379.312900068</v>
      </c>
      <c r="T8" s="45">
        <v>79.730358695</v>
      </c>
      <c r="U8" s="45">
        <v>0</v>
      </c>
      <c r="V8" s="45">
        <v>7.3087606439999995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0.080196228</v>
      </c>
      <c r="AC8" s="45">
        <v>10.525553257000002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0.01684002</v>
      </c>
      <c r="AM8" s="45">
        <v>0.968974847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41.720497204000004</v>
      </c>
      <c r="AW8" s="45">
        <v>2423.315465471</v>
      </c>
      <c r="AX8" s="45">
        <v>116.14173976400001</v>
      </c>
      <c r="AY8" s="45">
        <v>0</v>
      </c>
      <c r="AZ8" s="45">
        <v>333.9511879660001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14.665748603</v>
      </c>
      <c r="BG8" s="53">
        <v>88.408285516</v>
      </c>
      <c r="BH8" s="45">
        <v>10.391661161</v>
      </c>
      <c r="BI8" s="45">
        <v>0</v>
      </c>
      <c r="BJ8" s="45">
        <v>58.180792241000006</v>
      </c>
      <c r="BK8" s="91">
        <f>SUM(C8:BJ8)</f>
        <v>14146.879149569</v>
      </c>
    </row>
    <row r="9" spans="1:63" ht="12.75">
      <c r="A9" s="11"/>
      <c r="B9" s="47" t="s">
        <v>96</v>
      </c>
      <c r="C9" s="45">
        <v>0</v>
      </c>
      <c r="D9" s="53">
        <v>2.7318377</v>
      </c>
      <c r="E9" s="45">
        <v>0</v>
      </c>
      <c r="F9" s="45">
        <v>0</v>
      </c>
      <c r="G9" s="54">
        <v>0</v>
      </c>
      <c r="H9" s="55">
        <v>9.79057733</v>
      </c>
      <c r="I9" s="45">
        <v>0.169564337</v>
      </c>
      <c r="J9" s="45">
        <v>0.032623301</v>
      </c>
      <c r="K9" s="56">
        <v>0</v>
      </c>
      <c r="L9" s="54">
        <v>4.399804164000001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3.25610184</v>
      </c>
      <c r="S9" s="45">
        <v>0.040586668</v>
      </c>
      <c r="T9" s="45">
        <v>0</v>
      </c>
      <c r="U9" s="45">
        <v>0</v>
      </c>
      <c r="V9" s="54">
        <v>1.0666935149999999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2.4351414410000003</v>
      </c>
      <c r="AW9" s="45">
        <v>2.734857208</v>
      </c>
      <c r="AX9" s="45">
        <v>0</v>
      </c>
      <c r="AY9" s="56">
        <v>0</v>
      </c>
      <c r="AZ9" s="54">
        <v>11.180603492000001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0.285295366</v>
      </c>
      <c r="BG9" s="53">
        <v>0.32740231200000003</v>
      </c>
      <c r="BH9" s="45">
        <v>0</v>
      </c>
      <c r="BI9" s="45">
        <v>0</v>
      </c>
      <c r="BJ9" s="45">
        <v>0.42171795599999995</v>
      </c>
      <c r="BK9" s="91">
        <f>SUM(C9:BJ9)</f>
        <v>38.87280663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885.0449248900001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29.605104171</v>
      </c>
      <c r="I10" s="92">
        <f t="shared" si="0"/>
        <v>7729.382833691</v>
      </c>
      <c r="J10" s="92">
        <f t="shared" si="0"/>
        <v>1481.4581227760002</v>
      </c>
      <c r="K10" s="92">
        <f t="shared" si="0"/>
        <v>0</v>
      </c>
      <c r="L10" s="92">
        <f t="shared" si="0"/>
        <v>466.14375404099997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10.905956987</v>
      </c>
      <c r="S10" s="92">
        <f t="shared" si="0"/>
        <v>379.353486736</v>
      </c>
      <c r="T10" s="92">
        <f t="shared" si="0"/>
        <v>79.730358695</v>
      </c>
      <c r="U10" s="92">
        <f t="shared" si="0"/>
        <v>0</v>
      </c>
      <c r="V10" s="92">
        <f t="shared" si="0"/>
        <v>8.375454159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0.080196228</v>
      </c>
      <c r="AC10" s="92">
        <f t="shared" si="0"/>
        <v>10.525553257000002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0.01684002</v>
      </c>
      <c r="AM10" s="92">
        <f t="shared" si="0"/>
        <v>0.968974847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44.155638645</v>
      </c>
      <c r="AW10" s="92">
        <f t="shared" si="0"/>
        <v>2426.050322679</v>
      </c>
      <c r="AX10" s="92">
        <f t="shared" si="0"/>
        <v>116.14173976400001</v>
      </c>
      <c r="AY10" s="92">
        <f t="shared" si="0"/>
        <v>0</v>
      </c>
      <c r="AZ10" s="92">
        <f t="shared" si="0"/>
        <v>345.13179145800007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14.951043969</v>
      </c>
      <c r="BG10" s="92">
        <f t="shared" si="0"/>
        <v>88.73568782800001</v>
      </c>
      <c r="BH10" s="92">
        <f t="shared" si="0"/>
        <v>10.391661161</v>
      </c>
      <c r="BI10" s="92">
        <f t="shared" si="0"/>
        <v>0</v>
      </c>
      <c r="BJ10" s="92">
        <f t="shared" si="0"/>
        <v>58.60251019700001</v>
      </c>
      <c r="BK10" s="92">
        <f>SUM(BK8:BK9)</f>
        <v>14185.751956199</v>
      </c>
    </row>
    <row r="11" spans="1:63" ht="12.75">
      <c r="A11" s="11" t="s">
        <v>73</v>
      </c>
      <c r="B11" s="18" t="s">
        <v>3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3"/>
    </row>
    <row r="12" spans="1:63" ht="12.75">
      <c r="A12" s="11"/>
      <c r="B12" s="46" t="s">
        <v>95</v>
      </c>
      <c r="C12" s="45">
        <v>0</v>
      </c>
      <c r="D12" s="53">
        <v>234.332523626</v>
      </c>
      <c r="E12" s="45">
        <v>0</v>
      </c>
      <c r="F12" s="45">
        <v>0</v>
      </c>
      <c r="G12" s="54">
        <v>0</v>
      </c>
      <c r="H12" s="55">
        <v>1.444503918</v>
      </c>
      <c r="I12" s="45">
        <v>89.00929780599999</v>
      </c>
      <c r="J12" s="45">
        <v>0</v>
      </c>
      <c r="K12" s="56">
        <v>0</v>
      </c>
      <c r="L12" s="54">
        <v>71.58811064100001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0.756942091</v>
      </c>
      <c r="S12" s="45">
        <v>3.923127146</v>
      </c>
      <c r="T12" s="45">
        <v>0.897614403</v>
      </c>
      <c r="U12" s="45">
        <v>0</v>
      </c>
      <c r="V12" s="54">
        <v>0.042414216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3.805950928</v>
      </c>
      <c r="AW12" s="45">
        <v>11.476032561</v>
      </c>
      <c r="AX12" s="45">
        <v>0</v>
      </c>
      <c r="AY12" s="56">
        <v>0</v>
      </c>
      <c r="AZ12" s="54">
        <v>38.011893742000005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1.233292925</v>
      </c>
      <c r="BG12" s="53">
        <v>0.27321641900000004</v>
      </c>
      <c r="BH12" s="45">
        <v>2.9217291789999997</v>
      </c>
      <c r="BI12" s="45">
        <v>0</v>
      </c>
      <c r="BJ12" s="45">
        <v>4.6409558969999996</v>
      </c>
      <c r="BK12" s="91">
        <f>SUM(C12:BJ12)</f>
        <v>464.35760549800005</v>
      </c>
    </row>
    <row r="13" spans="1:63" ht="12.75">
      <c r="A13" s="11"/>
      <c r="B13" s="47" t="s">
        <v>147</v>
      </c>
      <c r="C13" s="45">
        <v>0</v>
      </c>
      <c r="D13" s="53">
        <v>101.974968195</v>
      </c>
      <c r="E13" s="45">
        <v>0</v>
      </c>
      <c r="F13" s="45">
        <v>0</v>
      </c>
      <c r="G13" s="54">
        <v>0</v>
      </c>
      <c r="H13" s="55">
        <v>1.215541777</v>
      </c>
      <c r="I13" s="45">
        <v>16.923273701</v>
      </c>
      <c r="J13" s="45">
        <v>0</v>
      </c>
      <c r="K13" s="56">
        <v>0</v>
      </c>
      <c r="L13" s="54">
        <v>30.364368667999997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0.196882736</v>
      </c>
      <c r="S13" s="45">
        <v>0</v>
      </c>
      <c r="T13" s="45">
        <v>0</v>
      </c>
      <c r="U13" s="45">
        <v>0</v>
      </c>
      <c r="V13" s="54">
        <v>0.018440007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1.052559454</v>
      </c>
      <c r="AW13" s="45">
        <v>2.860970315</v>
      </c>
      <c r="AX13" s="45">
        <v>0</v>
      </c>
      <c r="AY13" s="56">
        <v>0</v>
      </c>
      <c r="AZ13" s="54">
        <v>1.590726079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0.09526541600000002</v>
      </c>
      <c r="BG13" s="53">
        <v>0.01025422</v>
      </c>
      <c r="BH13" s="45">
        <v>0</v>
      </c>
      <c r="BI13" s="45">
        <v>0</v>
      </c>
      <c r="BJ13" s="45">
        <v>0.003888053</v>
      </c>
      <c r="BK13" s="91">
        <f>SUM(C13:BJ13)</f>
        <v>156.307138621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336.307491821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2.660045695</v>
      </c>
      <c r="I14" s="93">
        <f t="shared" si="1"/>
        <v>105.93257150699999</v>
      </c>
      <c r="J14" s="93">
        <f t="shared" si="1"/>
        <v>0</v>
      </c>
      <c r="K14" s="93">
        <f t="shared" si="1"/>
        <v>0</v>
      </c>
      <c r="L14" s="93">
        <f t="shared" si="1"/>
        <v>101.95247930900001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0.953824827</v>
      </c>
      <c r="S14" s="93">
        <f t="shared" si="1"/>
        <v>3.923127146</v>
      </c>
      <c r="T14" s="93">
        <f t="shared" si="1"/>
        <v>0.897614403</v>
      </c>
      <c r="U14" s="93">
        <f t="shared" si="1"/>
        <v>0</v>
      </c>
      <c r="V14" s="93">
        <f t="shared" si="1"/>
        <v>0.060854223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4.858510382</v>
      </c>
      <c r="AW14" s="93">
        <f t="shared" si="2"/>
        <v>14.337002876</v>
      </c>
      <c r="AX14" s="93">
        <f t="shared" si="2"/>
        <v>0</v>
      </c>
      <c r="AY14" s="93">
        <f t="shared" si="2"/>
        <v>0</v>
      </c>
      <c r="AZ14" s="93">
        <f t="shared" si="2"/>
        <v>39.602619821000005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1.328558341</v>
      </c>
      <c r="BG14" s="93">
        <f t="shared" si="2"/>
        <v>0.283470639</v>
      </c>
      <c r="BH14" s="93">
        <f t="shared" si="2"/>
        <v>2.9217291789999997</v>
      </c>
      <c r="BI14" s="93">
        <f t="shared" si="2"/>
        <v>0</v>
      </c>
      <c r="BJ14" s="93">
        <f t="shared" si="2"/>
        <v>4.644843949999999</v>
      </c>
      <c r="BK14" s="93">
        <f t="shared" si="2"/>
        <v>620.664744119</v>
      </c>
    </row>
    <row r="15" spans="1:63" ht="12.75">
      <c r="A15" s="11" t="s">
        <v>74</v>
      </c>
      <c r="B15" s="18" t="s">
        <v>10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33"/>
    </row>
    <row r="16" spans="1:63" ht="12.75">
      <c r="A16" s="96"/>
      <c r="B16" s="3" t="s">
        <v>148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0.153390915</v>
      </c>
      <c r="I16" s="45">
        <v>0</v>
      </c>
      <c r="J16" s="45">
        <v>0</v>
      </c>
      <c r="K16" s="45">
        <v>0</v>
      </c>
      <c r="L16" s="54">
        <v>0.512337061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0.036732746999999996</v>
      </c>
      <c r="S16" s="45">
        <v>0</v>
      </c>
      <c r="T16" s="45">
        <v>0</v>
      </c>
      <c r="U16" s="45">
        <v>0</v>
      </c>
      <c r="V16" s="54">
        <v>0.056511918999999994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16.621944145</v>
      </c>
      <c r="AW16" s="45">
        <v>14.009287256999999</v>
      </c>
      <c r="AX16" s="45">
        <v>0</v>
      </c>
      <c r="AY16" s="45">
        <v>0</v>
      </c>
      <c r="AZ16" s="54">
        <v>61.9018595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5.972996279</v>
      </c>
      <c r="BG16" s="53">
        <v>1.2838870800000002</v>
      </c>
      <c r="BH16" s="45">
        <v>0</v>
      </c>
      <c r="BI16" s="45">
        <v>0</v>
      </c>
      <c r="BJ16" s="56">
        <v>8.874179127</v>
      </c>
      <c r="BK16" s="61">
        <f aca="true" t="shared" si="3" ref="BK16:BK47">SUM(C16:BJ16)</f>
        <v>109.42312603</v>
      </c>
    </row>
    <row r="17" spans="1:63" ht="12.75">
      <c r="A17" s="96"/>
      <c r="B17" s="3" t="s">
        <v>154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0.114335772</v>
      </c>
      <c r="I17" s="45">
        <v>0</v>
      </c>
      <c r="J17" s="45">
        <v>0</v>
      </c>
      <c r="K17" s="45">
        <v>0</v>
      </c>
      <c r="L17" s="54">
        <v>0.732355996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0.037938611</v>
      </c>
      <c r="S17" s="45">
        <v>0</v>
      </c>
      <c r="T17" s="45">
        <v>2.05573613</v>
      </c>
      <c r="U17" s="45">
        <v>0</v>
      </c>
      <c r="V17" s="54">
        <v>0.020557361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12.204618671</v>
      </c>
      <c r="AW17" s="45">
        <v>8.976065880999998</v>
      </c>
      <c r="AX17" s="45">
        <v>0</v>
      </c>
      <c r="AY17" s="45">
        <v>0</v>
      </c>
      <c r="AZ17" s="54">
        <v>42.076230116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2.948398476</v>
      </c>
      <c r="BG17" s="53">
        <v>1.649575357</v>
      </c>
      <c r="BH17" s="45">
        <v>0.711942226</v>
      </c>
      <c r="BI17" s="45">
        <v>0</v>
      </c>
      <c r="BJ17" s="56">
        <v>11.088964922</v>
      </c>
      <c r="BK17" s="61">
        <f t="shared" si="3"/>
        <v>82.616719519</v>
      </c>
    </row>
    <row r="18" spans="1:63" ht="12.75">
      <c r="A18" s="96"/>
      <c r="B18" s="3" t="s">
        <v>155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0.126219303</v>
      </c>
      <c r="I18" s="45">
        <v>0.15280838700000002</v>
      </c>
      <c r="J18" s="45">
        <v>0</v>
      </c>
      <c r="K18" s="45">
        <v>0</v>
      </c>
      <c r="L18" s="54">
        <v>0.32733857099999997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0.068712838</v>
      </c>
      <c r="S18" s="45">
        <v>0</v>
      </c>
      <c r="T18" s="45">
        <v>2.037445162</v>
      </c>
      <c r="U18" s="45">
        <v>0</v>
      </c>
      <c r="V18" s="54">
        <v>0.010187225999999999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16.618416806000003</v>
      </c>
      <c r="AW18" s="45">
        <v>14.911281459</v>
      </c>
      <c r="AX18" s="45">
        <v>0</v>
      </c>
      <c r="AY18" s="45">
        <v>0</v>
      </c>
      <c r="AZ18" s="54">
        <v>88.951963021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6.416514929</v>
      </c>
      <c r="BG18" s="53">
        <v>0.3125776</v>
      </c>
      <c r="BH18" s="45">
        <v>0</v>
      </c>
      <c r="BI18" s="45">
        <v>0</v>
      </c>
      <c r="BJ18" s="56">
        <v>8.361415402</v>
      </c>
      <c r="BK18" s="61">
        <f t="shared" si="3"/>
        <v>138.294880704</v>
      </c>
    </row>
    <row r="19" spans="1:63" ht="12.75">
      <c r="A19" s="96"/>
      <c r="B19" s="3" t="s">
        <v>156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0.127860374</v>
      </c>
      <c r="I19" s="45">
        <v>0</v>
      </c>
      <c r="J19" s="45">
        <v>0</v>
      </c>
      <c r="K19" s="45">
        <v>0</v>
      </c>
      <c r="L19" s="54">
        <v>0.319043232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0.100298944</v>
      </c>
      <c r="S19" s="45">
        <v>3.081562257</v>
      </c>
      <c r="T19" s="45">
        <v>2.0543748379999998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15.306371232</v>
      </c>
      <c r="AW19" s="45">
        <v>7.516335552000001</v>
      </c>
      <c r="AX19" s="45">
        <v>0</v>
      </c>
      <c r="AY19" s="45">
        <v>0</v>
      </c>
      <c r="AZ19" s="54">
        <v>51.275570789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5.423374874</v>
      </c>
      <c r="BG19" s="53">
        <v>1.8857592989999998</v>
      </c>
      <c r="BH19" s="45">
        <v>0</v>
      </c>
      <c r="BI19" s="45">
        <v>0</v>
      </c>
      <c r="BJ19" s="56">
        <v>11.781154243000001</v>
      </c>
      <c r="BK19" s="61">
        <f t="shared" si="3"/>
        <v>98.87170563400001</v>
      </c>
    </row>
    <row r="20" spans="1:63" ht="12.75">
      <c r="A20" s="96"/>
      <c r="B20" s="3" t="s">
        <v>159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0.105815622</v>
      </c>
      <c r="I20" s="45">
        <v>0</v>
      </c>
      <c r="J20" s="45">
        <v>0</v>
      </c>
      <c r="K20" s="45">
        <v>0</v>
      </c>
      <c r="L20" s="54">
        <v>0.329620721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0.113916464</v>
      </c>
      <c r="S20" s="45">
        <v>0</v>
      </c>
      <c r="T20" s="45">
        <v>2.281112258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5.096554380000001</v>
      </c>
      <c r="AW20" s="45">
        <v>1.541822006</v>
      </c>
      <c r="AX20" s="45">
        <v>0</v>
      </c>
      <c r="AY20" s="45">
        <v>0</v>
      </c>
      <c r="AZ20" s="54">
        <v>15.26860038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1.7999237970000002</v>
      </c>
      <c r="BG20" s="53">
        <v>0.022644871</v>
      </c>
      <c r="BH20" s="45">
        <v>0</v>
      </c>
      <c r="BI20" s="45">
        <v>0</v>
      </c>
      <c r="BJ20" s="56">
        <v>0.503678541</v>
      </c>
      <c r="BK20" s="61">
        <f t="shared" si="3"/>
        <v>27.063689040000003</v>
      </c>
    </row>
    <row r="21" spans="1:63" ht="12.75">
      <c r="A21" s="96"/>
      <c r="B21" s="3" t="s">
        <v>163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0.26794622599999995</v>
      </c>
      <c r="I21" s="45">
        <v>0.27513354900000003</v>
      </c>
      <c r="J21" s="45">
        <v>0</v>
      </c>
      <c r="K21" s="45">
        <v>0</v>
      </c>
      <c r="L21" s="54">
        <v>0.412700323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0.023661484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7.277131859</v>
      </c>
      <c r="AW21" s="45">
        <v>2.872454652</v>
      </c>
      <c r="AX21" s="45">
        <v>0</v>
      </c>
      <c r="AY21" s="45">
        <v>0</v>
      </c>
      <c r="AZ21" s="54">
        <v>32.541463225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2.277142498</v>
      </c>
      <c r="BG21" s="53">
        <v>0.547430323</v>
      </c>
      <c r="BH21" s="45">
        <v>0</v>
      </c>
      <c r="BI21" s="45">
        <v>0</v>
      </c>
      <c r="BJ21" s="56">
        <v>4.889146912</v>
      </c>
      <c r="BK21" s="61">
        <f t="shared" si="3"/>
        <v>51.38421105100001</v>
      </c>
    </row>
    <row r="22" spans="1:63" ht="12.75">
      <c r="A22" s="96"/>
      <c r="B22" s="3" t="s">
        <v>164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0.256797018</v>
      </c>
      <c r="I22" s="45">
        <v>0.277180161</v>
      </c>
      <c r="J22" s="45">
        <v>0</v>
      </c>
      <c r="K22" s="45">
        <v>0</v>
      </c>
      <c r="L22" s="54">
        <v>0.332616194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0.056921717999999996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8.400941627</v>
      </c>
      <c r="AW22" s="45">
        <v>2.056812151</v>
      </c>
      <c r="AX22" s="45">
        <v>0</v>
      </c>
      <c r="AY22" s="45">
        <v>0</v>
      </c>
      <c r="AZ22" s="54">
        <v>35.570883134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2.54073679</v>
      </c>
      <c r="BG22" s="53">
        <v>0.180735644</v>
      </c>
      <c r="BH22" s="45">
        <v>0</v>
      </c>
      <c r="BI22" s="45">
        <v>0</v>
      </c>
      <c r="BJ22" s="56">
        <v>6.250964294000001</v>
      </c>
      <c r="BK22" s="61">
        <f t="shared" si="3"/>
        <v>55.92458873099999</v>
      </c>
    </row>
    <row r="23" spans="1:63" ht="12.75">
      <c r="A23" s="96"/>
      <c r="B23" s="3" t="s">
        <v>167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0.08510179300000001</v>
      </c>
      <c r="I23" s="45">
        <v>0.51437371</v>
      </c>
      <c r="J23" s="45">
        <v>0</v>
      </c>
      <c r="K23" s="45">
        <v>0</v>
      </c>
      <c r="L23" s="54">
        <v>0.236611906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0.057103815</v>
      </c>
      <c r="S23" s="45">
        <v>0</v>
      </c>
      <c r="T23" s="45">
        <v>0</v>
      </c>
      <c r="U23" s="45">
        <v>0</v>
      </c>
      <c r="V23" s="54">
        <v>0.051437371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6.822988347</v>
      </c>
      <c r="AW23" s="45">
        <v>4.0340671630000005</v>
      </c>
      <c r="AX23" s="45">
        <v>0</v>
      </c>
      <c r="AY23" s="45">
        <v>0</v>
      </c>
      <c r="AZ23" s="54">
        <v>29.917466424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1.2722495269999998</v>
      </c>
      <c r="BG23" s="53">
        <v>0</v>
      </c>
      <c r="BH23" s="45">
        <v>0</v>
      </c>
      <c r="BI23" s="45">
        <v>0</v>
      </c>
      <c r="BJ23" s="56">
        <v>2.023551406</v>
      </c>
      <c r="BK23" s="61">
        <f t="shared" si="3"/>
        <v>45.014951462000006</v>
      </c>
    </row>
    <row r="24" spans="1:63" ht="12.75">
      <c r="A24" s="96"/>
      <c r="B24" s="3" t="s">
        <v>129</v>
      </c>
      <c r="C24" s="55">
        <v>0</v>
      </c>
      <c r="D24" s="53">
        <v>46.906598276</v>
      </c>
      <c r="E24" s="45">
        <v>0</v>
      </c>
      <c r="F24" s="45">
        <v>0</v>
      </c>
      <c r="G24" s="54">
        <v>0</v>
      </c>
      <c r="H24" s="73">
        <v>0.075611444</v>
      </c>
      <c r="I24" s="45">
        <v>89.00653591599999</v>
      </c>
      <c r="J24" s="45">
        <v>0</v>
      </c>
      <c r="K24" s="45">
        <v>0</v>
      </c>
      <c r="L24" s="54">
        <v>17.823230247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0.017180166</v>
      </c>
      <c r="S24" s="45">
        <v>13.802333116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12.95908065</v>
      </c>
      <c r="AS24" s="45">
        <v>0</v>
      </c>
      <c r="AT24" s="45">
        <v>0</v>
      </c>
      <c r="AU24" s="54">
        <v>0</v>
      </c>
      <c r="AV24" s="73">
        <v>0.383023476</v>
      </c>
      <c r="AW24" s="45">
        <v>15.824622094999999</v>
      </c>
      <c r="AX24" s="45">
        <v>0</v>
      </c>
      <c r="AY24" s="45">
        <v>0</v>
      </c>
      <c r="AZ24" s="54">
        <v>52.103578248000005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0.027018375</v>
      </c>
      <c r="BG24" s="53">
        <v>0.062562903</v>
      </c>
      <c r="BH24" s="45">
        <v>0</v>
      </c>
      <c r="BI24" s="45">
        <v>0</v>
      </c>
      <c r="BJ24" s="56">
        <v>0.220304371</v>
      </c>
      <c r="BK24" s="61">
        <f t="shared" si="3"/>
        <v>249.21167928300002</v>
      </c>
    </row>
    <row r="25" spans="1:63" ht="12.75">
      <c r="A25" s="96"/>
      <c r="B25" s="3" t="s">
        <v>130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0.004647066</v>
      </c>
      <c r="I25" s="45">
        <v>0</v>
      </c>
      <c r="J25" s="45">
        <v>0</v>
      </c>
      <c r="K25" s="45">
        <v>0</v>
      </c>
      <c r="L25" s="54">
        <v>0.673177167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0.033846641999999996</v>
      </c>
      <c r="AW25" s="45">
        <v>2.341128232</v>
      </c>
      <c r="AX25" s="45">
        <v>0</v>
      </c>
      <c r="AY25" s="45">
        <v>0</v>
      </c>
      <c r="AZ25" s="54">
        <v>2.134368109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</v>
      </c>
      <c r="BG25" s="53">
        <v>0.076205045</v>
      </c>
      <c r="BH25" s="45">
        <v>0</v>
      </c>
      <c r="BI25" s="45">
        <v>0</v>
      </c>
      <c r="BJ25" s="56">
        <v>0.57903271</v>
      </c>
      <c r="BK25" s="61">
        <f t="shared" si="3"/>
        <v>5.842404971</v>
      </c>
    </row>
    <row r="26" spans="1:63" ht="12.75">
      <c r="A26" s="96"/>
      <c r="B26" s="3" t="s">
        <v>131</v>
      </c>
      <c r="C26" s="55">
        <v>0</v>
      </c>
      <c r="D26" s="53">
        <v>64.8478871</v>
      </c>
      <c r="E26" s="45">
        <v>0</v>
      </c>
      <c r="F26" s="45">
        <v>0</v>
      </c>
      <c r="G26" s="54">
        <v>0</v>
      </c>
      <c r="H26" s="73">
        <v>0.110623937</v>
      </c>
      <c r="I26" s="45">
        <v>73.91578325900001</v>
      </c>
      <c r="J26" s="45">
        <v>0</v>
      </c>
      <c r="K26" s="45">
        <v>0</v>
      </c>
      <c r="L26" s="54">
        <v>65.578995847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0.019059793</v>
      </c>
      <c r="S26" s="45">
        <v>6.48478871</v>
      </c>
      <c r="T26" s="45">
        <v>0</v>
      </c>
      <c r="U26" s="45">
        <v>0</v>
      </c>
      <c r="V26" s="54">
        <v>0.023820657999999998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0.09084854</v>
      </c>
      <c r="AW26" s="45">
        <v>36.8087933</v>
      </c>
      <c r="AX26" s="45">
        <v>0</v>
      </c>
      <c r="AY26" s="45">
        <v>0</v>
      </c>
      <c r="AZ26" s="54">
        <v>22.957088974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0.021364998</v>
      </c>
      <c r="BG26" s="53">
        <v>0</v>
      </c>
      <c r="BH26" s="45">
        <v>0</v>
      </c>
      <c r="BI26" s="45">
        <v>0</v>
      </c>
      <c r="BJ26" s="56">
        <v>0.24096459900000003</v>
      </c>
      <c r="BK26" s="61">
        <f t="shared" si="3"/>
        <v>271.10001971500003</v>
      </c>
    </row>
    <row r="27" spans="1:63" ht="12.75">
      <c r="A27" s="96"/>
      <c r="B27" s="3" t="s">
        <v>132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0.367290433</v>
      </c>
      <c r="I27" s="45">
        <v>10.968376347</v>
      </c>
      <c r="J27" s="45">
        <v>0</v>
      </c>
      <c r="K27" s="45">
        <v>0</v>
      </c>
      <c r="L27" s="54">
        <v>6.418187876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0.216151644</v>
      </c>
      <c r="S27" s="45">
        <v>6.436916129999999</v>
      </c>
      <c r="T27" s="45">
        <v>0</v>
      </c>
      <c r="U27" s="45">
        <v>0</v>
      </c>
      <c r="V27" s="54">
        <v>0.901168258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0.605551575</v>
      </c>
      <c r="AW27" s="45">
        <v>11.617597477</v>
      </c>
      <c r="AX27" s="45">
        <v>0</v>
      </c>
      <c r="AY27" s="45">
        <v>0</v>
      </c>
      <c r="AZ27" s="54">
        <v>40.508270505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0.153385691</v>
      </c>
      <c r="BG27" s="53">
        <v>2.206401605</v>
      </c>
      <c r="BH27" s="45">
        <v>0</v>
      </c>
      <c r="BI27" s="45">
        <v>0</v>
      </c>
      <c r="BJ27" s="56">
        <v>8.162880131</v>
      </c>
      <c r="BK27" s="61">
        <f t="shared" si="3"/>
        <v>88.56217767199999</v>
      </c>
    </row>
    <row r="28" spans="1:63" ht="12.75">
      <c r="A28" s="96"/>
      <c r="B28" s="3" t="s">
        <v>133</v>
      </c>
      <c r="C28" s="55">
        <v>0</v>
      </c>
      <c r="D28" s="53">
        <v>175.832051956</v>
      </c>
      <c r="E28" s="45">
        <v>0</v>
      </c>
      <c r="F28" s="45">
        <v>0</v>
      </c>
      <c r="G28" s="54">
        <v>0</v>
      </c>
      <c r="H28" s="73">
        <v>0.134299437</v>
      </c>
      <c r="I28" s="45">
        <v>130.392944657</v>
      </c>
      <c r="J28" s="45">
        <v>0</v>
      </c>
      <c r="K28" s="45">
        <v>0</v>
      </c>
      <c r="L28" s="54">
        <v>71.101428259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0.015390632999999999</v>
      </c>
      <c r="S28" s="45">
        <v>0</v>
      </c>
      <c r="T28" s="45">
        <v>0</v>
      </c>
      <c r="U28" s="45">
        <v>0</v>
      </c>
      <c r="V28" s="54">
        <v>0.423467158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0.135035673</v>
      </c>
      <c r="AW28" s="45">
        <v>19.414540403</v>
      </c>
      <c r="AX28" s="45">
        <v>0</v>
      </c>
      <c r="AY28" s="45">
        <v>0</v>
      </c>
      <c r="AZ28" s="54">
        <v>88.619949224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0.017014053</v>
      </c>
      <c r="BG28" s="53">
        <v>0</v>
      </c>
      <c r="BH28" s="45">
        <v>0</v>
      </c>
      <c r="BI28" s="45">
        <v>0</v>
      </c>
      <c r="BJ28" s="56">
        <v>0.028468963</v>
      </c>
      <c r="BK28" s="61">
        <f t="shared" si="3"/>
        <v>486.114590416</v>
      </c>
    </row>
    <row r="29" spans="1:63" ht="12.75">
      <c r="A29" s="96"/>
      <c r="B29" s="3" t="s">
        <v>134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0.263057892</v>
      </c>
      <c r="I29" s="45">
        <v>51.353419360000004</v>
      </c>
      <c r="J29" s="45">
        <v>0</v>
      </c>
      <c r="K29" s="45">
        <v>0</v>
      </c>
      <c r="L29" s="54">
        <v>3.254522953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0.009628766</v>
      </c>
      <c r="S29" s="45">
        <v>67.644682609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0.706507312</v>
      </c>
      <c r="AW29" s="45">
        <v>0.264063255</v>
      </c>
      <c r="AX29" s="45">
        <v>0</v>
      </c>
      <c r="AY29" s="45">
        <v>0</v>
      </c>
      <c r="AZ29" s="54">
        <v>10.481525790000001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0.122357275</v>
      </c>
      <c r="BG29" s="53">
        <v>0</v>
      </c>
      <c r="BH29" s="45">
        <v>0</v>
      </c>
      <c r="BI29" s="45">
        <v>0</v>
      </c>
      <c r="BJ29" s="56">
        <v>0.741350653</v>
      </c>
      <c r="BK29" s="61">
        <f t="shared" si="3"/>
        <v>134.841115865</v>
      </c>
    </row>
    <row r="30" spans="1:63" ht="12.75">
      <c r="A30" s="96"/>
      <c r="B30" s="3" t="s">
        <v>135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0.024824923000000002</v>
      </c>
      <c r="I30" s="45">
        <v>4.415050735</v>
      </c>
      <c r="J30" s="45">
        <v>0</v>
      </c>
      <c r="K30" s="45">
        <v>0</v>
      </c>
      <c r="L30" s="54">
        <v>5.601652012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0.313864039</v>
      </c>
      <c r="AW30" s="45">
        <v>0.703285294</v>
      </c>
      <c r="AX30" s="45">
        <v>0</v>
      </c>
      <c r="AY30" s="45">
        <v>0</v>
      </c>
      <c r="AZ30" s="54">
        <v>5.401223791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0.020492916</v>
      </c>
      <c r="BG30" s="53">
        <v>5.257050564</v>
      </c>
      <c r="BH30" s="45">
        <v>0</v>
      </c>
      <c r="BI30" s="45">
        <v>0</v>
      </c>
      <c r="BJ30" s="56">
        <v>0</v>
      </c>
      <c r="BK30" s="61">
        <f t="shared" si="3"/>
        <v>21.737444273999998</v>
      </c>
    </row>
    <row r="31" spans="1:63" ht="12.75">
      <c r="A31" s="96"/>
      <c r="B31" s="3" t="s">
        <v>136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0.44455409800000006</v>
      </c>
      <c r="I31" s="45">
        <v>14.049082905</v>
      </c>
      <c r="J31" s="45">
        <v>0</v>
      </c>
      <c r="K31" s="45">
        <v>0</v>
      </c>
      <c r="L31" s="54">
        <v>16.416650473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0.003831568</v>
      </c>
      <c r="S31" s="45">
        <v>0</v>
      </c>
      <c r="T31" s="45">
        <v>0</v>
      </c>
      <c r="U31" s="45">
        <v>0</v>
      </c>
      <c r="V31" s="54">
        <v>0.744450636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0.025469935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0.801340947</v>
      </c>
      <c r="AW31" s="45">
        <v>0</v>
      </c>
      <c r="AX31" s="45">
        <v>0</v>
      </c>
      <c r="AY31" s="45">
        <v>0</v>
      </c>
      <c r="AZ31" s="54">
        <v>19.572714959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0.053486865</v>
      </c>
      <c r="BG31" s="53">
        <v>1.273496774</v>
      </c>
      <c r="BH31" s="45">
        <v>0</v>
      </c>
      <c r="BI31" s="45">
        <v>0</v>
      </c>
      <c r="BJ31" s="56">
        <v>1.553666065</v>
      </c>
      <c r="BK31" s="61">
        <f t="shared" si="3"/>
        <v>54.938745225000005</v>
      </c>
    </row>
    <row r="32" spans="1:63" ht="12.75">
      <c r="A32" s="96"/>
      <c r="B32" s="3" t="s">
        <v>137</v>
      </c>
      <c r="C32" s="55">
        <v>0</v>
      </c>
      <c r="D32" s="53">
        <v>25.53623226</v>
      </c>
      <c r="E32" s="45">
        <v>0</v>
      </c>
      <c r="F32" s="45">
        <v>0</v>
      </c>
      <c r="G32" s="54">
        <v>0</v>
      </c>
      <c r="H32" s="73">
        <v>0.113636234</v>
      </c>
      <c r="I32" s="45">
        <v>3.947579229</v>
      </c>
      <c r="J32" s="45">
        <v>0</v>
      </c>
      <c r="K32" s="45">
        <v>0</v>
      </c>
      <c r="L32" s="54">
        <v>14.133912194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0.230390512</v>
      </c>
      <c r="AW32" s="45">
        <v>7.384133422</v>
      </c>
      <c r="AX32" s="45">
        <v>0</v>
      </c>
      <c r="AY32" s="45">
        <v>0</v>
      </c>
      <c r="AZ32" s="54">
        <v>7.823362047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0.01168399</v>
      </c>
      <c r="BG32" s="53">
        <v>19.09689678</v>
      </c>
      <c r="BH32" s="45">
        <v>0</v>
      </c>
      <c r="BI32" s="45">
        <v>0</v>
      </c>
      <c r="BJ32" s="56">
        <v>0</v>
      </c>
      <c r="BK32" s="61">
        <f t="shared" si="3"/>
        <v>78.277826668</v>
      </c>
    </row>
    <row r="33" spans="1:63" ht="12.75">
      <c r="A33" s="96"/>
      <c r="B33" s="3" t="s">
        <v>138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0.270647715</v>
      </c>
      <c r="I33" s="45">
        <v>8.676485776</v>
      </c>
      <c r="J33" s="45">
        <v>0</v>
      </c>
      <c r="K33" s="45">
        <v>0</v>
      </c>
      <c r="L33" s="54">
        <v>15.185542071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0.003180577</v>
      </c>
      <c r="S33" s="45">
        <v>20.927523266999998</v>
      </c>
      <c r="T33" s="45">
        <v>0</v>
      </c>
      <c r="U33" s="45">
        <v>0</v>
      </c>
      <c r="V33" s="54">
        <v>0.158969036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0.6469209610000001</v>
      </c>
      <c r="AW33" s="45">
        <v>13.439696946000002</v>
      </c>
      <c r="AX33" s="45">
        <v>0</v>
      </c>
      <c r="AY33" s="45">
        <v>0</v>
      </c>
      <c r="AZ33" s="54">
        <v>30.716503768000003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0.426204039</v>
      </c>
      <c r="BG33" s="53">
        <v>6.469940611</v>
      </c>
      <c r="BH33" s="45">
        <v>0</v>
      </c>
      <c r="BI33" s="45">
        <v>0</v>
      </c>
      <c r="BJ33" s="56">
        <v>1.700618222</v>
      </c>
      <c r="BK33" s="61">
        <f t="shared" si="3"/>
        <v>98.622232989</v>
      </c>
    </row>
    <row r="34" spans="1:63" ht="12.75">
      <c r="A34" s="96"/>
      <c r="B34" s="3" t="s">
        <v>139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0.056974226</v>
      </c>
      <c r="I34" s="45">
        <v>0</v>
      </c>
      <c r="J34" s="45">
        <v>0</v>
      </c>
      <c r="K34" s="45">
        <v>0</v>
      </c>
      <c r="L34" s="54">
        <v>8.835208876000001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</v>
      </c>
      <c r="S34" s="45">
        <v>0</v>
      </c>
      <c r="T34" s="45">
        <v>0</v>
      </c>
      <c r="U34" s="45">
        <v>0</v>
      </c>
      <c r="V34" s="54">
        <v>0.190761919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0.264063314</v>
      </c>
      <c r="AW34" s="45">
        <v>7.8624326810000005</v>
      </c>
      <c r="AX34" s="45">
        <v>0</v>
      </c>
      <c r="AY34" s="45">
        <v>0</v>
      </c>
      <c r="AZ34" s="54">
        <v>10.96148235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0.024601766</v>
      </c>
      <c r="BG34" s="53">
        <v>0.951099194</v>
      </c>
      <c r="BH34" s="45">
        <v>0</v>
      </c>
      <c r="BI34" s="45">
        <v>0</v>
      </c>
      <c r="BJ34" s="56">
        <v>0</v>
      </c>
      <c r="BK34" s="61">
        <f t="shared" si="3"/>
        <v>29.146624326</v>
      </c>
    </row>
    <row r="35" spans="1:63" ht="12.75">
      <c r="A35" s="96"/>
      <c r="B35" s="3" t="s">
        <v>140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0.07437994</v>
      </c>
      <c r="I35" s="45">
        <v>1.905760161</v>
      </c>
      <c r="J35" s="45">
        <v>0</v>
      </c>
      <c r="K35" s="45">
        <v>0</v>
      </c>
      <c r="L35" s="54">
        <v>5.749043153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</v>
      </c>
      <c r="S35" s="45">
        <v>0</v>
      </c>
      <c r="T35" s="45">
        <v>0</v>
      </c>
      <c r="U35" s="45">
        <v>0</v>
      </c>
      <c r="V35" s="54">
        <v>0.274313751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0.659402087</v>
      </c>
      <c r="AW35" s="45">
        <v>1.910450696</v>
      </c>
      <c r="AX35" s="45">
        <v>0</v>
      </c>
      <c r="AY35" s="45">
        <v>0</v>
      </c>
      <c r="AZ35" s="54">
        <v>5.235801508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0.104221087</v>
      </c>
      <c r="BG35" s="53">
        <v>0</v>
      </c>
      <c r="BH35" s="45">
        <v>0</v>
      </c>
      <c r="BI35" s="45">
        <v>0</v>
      </c>
      <c r="BJ35" s="56">
        <v>0.030591524</v>
      </c>
      <c r="BK35" s="61">
        <f t="shared" si="3"/>
        <v>15.943963907</v>
      </c>
    </row>
    <row r="36" spans="1:63" ht="12.75">
      <c r="A36" s="96"/>
      <c r="B36" s="3" t="s">
        <v>145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0.216477424</v>
      </c>
      <c r="I36" s="45">
        <v>1.265908065</v>
      </c>
      <c r="J36" s="45">
        <v>0</v>
      </c>
      <c r="K36" s="45">
        <v>0</v>
      </c>
      <c r="L36" s="54">
        <v>9.107575574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0.056965863</v>
      </c>
      <c r="S36" s="45">
        <v>0</v>
      </c>
      <c r="T36" s="45">
        <v>0</v>
      </c>
      <c r="U36" s="45">
        <v>0</v>
      </c>
      <c r="V36" s="54">
        <v>0.994001408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0.325496833</v>
      </c>
      <c r="AW36" s="45">
        <v>6.274214572</v>
      </c>
      <c r="AX36" s="45">
        <v>0</v>
      </c>
      <c r="AY36" s="45">
        <v>0</v>
      </c>
      <c r="AZ36" s="54">
        <v>3.162618228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0.030737921999999997</v>
      </c>
      <c r="BG36" s="53">
        <v>14.366310228</v>
      </c>
      <c r="BH36" s="45">
        <v>0</v>
      </c>
      <c r="BI36" s="45">
        <v>0</v>
      </c>
      <c r="BJ36" s="56">
        <v>7.826987998000001</v>
      </c>
      <c r="BK36" s="61">
        <f t="shared" si="3"/>
        <v>43.627294115000005</v>
      </c>
    </row>
    <row r="37" spans="1:63" ht="12.75">
      <c r="A37" s="96"/>
      <c r="B37" s="3" t="s">
        <v>141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0.10452729499999999</v>
      </c>
      <c r="I37" s="45">
        <v>13.544436044</v>
      </c>
      <c r="J37" s="45">
        <v>0</v>
      </c>
      <c r="K37" s="45">
        <v>0</v>
      </c>
      <c r="L37" s="54">
        <v>13.904964758000002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0.0064774690000000005</v>
      </c>
      <c r="S37" s="45">
        <v>0</v>
      </c>
      <c r="T37" s="45">
        <v>0.323873468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0.49930868600000006</v>
      </c>
      <c r="AW37" s="45">
        <v>4.528255528</v>
      </c>
      <c r="AX37" s="45">
        <v>0</v>
      </c>
      <c r="AY37" s="45">
        <v>0</v>
      </c>
      <c r="AZ37" s="54">
        <v>3.241379491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0.083856583</v>
      </c>
      <c r="BG37" s="53">
        <v>1.29010129</v>
      </c>
      <c r="BH37" s="45">
        <v>0</v>
      </c>
      <c r="BI37" s="45">
        <v>0</v>
      </c>
      <c r="BJ37" s="56">
        <v>18.324496018</v>
      </c>
      <c r="BK37" s="61">
        <f t="shared" si="3"/>
        <v>55.85167663</v>
      </c>
    </row>
    <row r="38" spans="1:63" ht="12.75">
      <c r="A38" s="96"/>
      <c r="B38" s="3" t="s">
        <v>142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0.43122722599999996</v>
      </c>
      <c r="I38" s="45">
        <v>11.866782045999999</v>
      </c>
      <c r="J38" s="45">
        <v>0</v>
      </c>
      <c r="K38" s="45">
        <v>0</v>
      </c>
      <c r="L38" s="54">
        <v>3.2255513469999997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0.019395527</v>
      </c>
      <c r="S38" s="45">
        <v>0</v>
      </c>
      <c r="T38" s="45">
        <v>0</v>
      </c>
      <c r="U38" s="45">
        <v>0</v>
      </c>
      <c r="V38" s="54">
        <v>0.486897574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6.43898387</v>
      </c>
      <c r="AS38" s="45">
        <v>0</v>
      </c>
      <c r="AT38" s="45">
        <v>0</v>
      </c>
      <c r="AU38" s="54">
        <v>0</v>
      </c>
      <c r="AV38" s="73">
        <v>0.689479013</v>
      </c>
      <c r="AW38" s="45">
        <v>9.478184256999999</v>
      </c>
      <c r="AX38" s="45">
        <v>0</v>
      </c>
      <c r="AY38" s="45">
        <v>0</v>
      </c>
      <c r="AZ38" s="54">
        <v>8.41637006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0.23681351</v>
      </c>
      <c r="BG38" s="53">
        <v>2.713838817</v>
      </c>
      <c r="BH38" s="45">
        <v>0</v>
      </c>
      <c r="BI38" s="45">
        <v>0</v>
      </c>
      <c r="BJ38" s="56">
        <v>0.21892545099999997</v>
      </c>
      <c r="BK38" s="61">
        <f t="shared" si="3"/>
        <v>44.222448697999994</v>
      </c>
    </row>
    <row r="39" spans="1:63" ht="12.75">
      <c r="A39" s="96"/>
      <c r="B39" s="3" t="s">
        <v>143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0.394656326</v>
      </c>
      <c r="I39" s="45">
        <v>0</v>
      </c>
      <c r="J39" s="45">
        <v>0</v>
      </c>
      <c r="K39" s="45">
        <v>0</v>
      </c>
      <c r="L39" s="54">
        <v>44.634969768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0.069020155</v>
      </c>
      <c r="S39" s="45">
        <v>7.767642582</v>
      </c>
      <c r="T39" s="45">
        <v>0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2.542236973</v>
      </c>
      <c r="AW39" s="45">
        <v>16.83448461</v>
      </c>
      <c r="AX39" s="45">
        <v>0</v>
      </c>
      <c r="AY39" s="45">
        <v>0</v>
      </c>
      <c r="AZ39" s="54">
        <v>28.036500661999998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0.400701662</v>
      </c>
      <c r="BG39" s="53">
        <v>0.025701503</v>
      </c>
      <c r="BH39" s="45">
        <v>0</v>
      </c>
      <c r="BI39" s="45">
        <v>0</v>
      </c>
      <c r="BJ39" s="56">
        <v>2.826328427</v>
      </c>
      <c r="BK39" s="61">
        <f t="shared" si="3"/>
        <v>103.53224266799998</v>
      </c>
    </row>
    <row r="40" spans="1:63" ht="12.75">
      <c r="A40" s="96"/>
      <c r="B40" s="3" t="s">
        <v>149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0.107089895</v>
      </c>
      <c r="I40" s="45">
        <v>2.139281097</v>
      </c>
      <c r="J40" s="45">
        <v>0</v>
      </c>
      <c r="K40" s="45">
        <v>0</v>
      </c>
      <c r="L40" s="54">
        <v>3.649361869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0.081796041</v>
      </c>
      <c r="S40" s="45">
        <v>12.58400645</v>
      </c>
      <c r="T40" s="45">
        <v>0</v>
      </c>
      <c r="U40" s="45">
        <v>0</v>
      </c>
      <c r="V40" s="54">
        <v>0.17617609099999998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1.9870014320000002</v>
      </c>
      <c r="AW40" s="45">
        <v>9.932095791</v>
      </c>
      <c r="AX40" s="45">
        <v>0</v>
      </c>
      <c r="AY40" s="45">
        <v>0</v>
      </c>
      <c r="AZ40" s="54">
        <v>29.404658351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0.198420696</v>
      </c>
      <c r="BG40" s="53">
        <v>0.02473701</v>
      </c>
      <c r="BH40" s="45">
        <v>0</v>
      </c>
      <c r="BI40" s="45">
        <v>0</v>
      </c>
      <c r="BJ40" s="56">
        <v>0.683686193</v>
      </c>
      <c r="BK40" s="61">
        <f t="shared" si="3"/>
        <v>60.968310916</v>
      </c>
    </row>
    <row r="41" spans="1:63" ht="12.75">
      <c r="A41" s="96"/>
      <c r="B41" s="3" t="s">
        <v>166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0.377913856</v>
      </c>
      <c r="I41" s="45">
        <v>0.526975926</v>
      </c>
      <c r="J41" s="45">
        <v>0</v>
      </c>
      <c r="K41" s="45">
        <v>0</v>
      </c>
      <c r="L41" s="54">
        <v>0.030998584000000003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0.114930246</v>
      </c>
      <c r="S41" s="45">
        <v>0</v>
      </c>
      <c r="T41" s="45">
        <v>0</v>
      </c>
      <c r="U41" s="45">
        <v>0</v>
      </c>
      <c r="V41" s="54">
        <v>0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6.447727939000001</v>
      </c>
      <c r="AW41" s="45">
        <v>2.496091109</v>
      </c>
      <c r="AX41" s="45">
        <v>0</v>
      </c>
      <c r="AY41" s="45">
        <v>0</v>
      </c>
      <c r="AZ41" s="54">
        <v>32.474038197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1.8840564359999998</v>
      </c>
      <c r="BG41" s="53">
        <v>0.023317295000000002</v>
      </c>
      <c r="BH41" s="45">
        <v>0</v>
      </c>
      <c r="BI41" s="45">
        <v>0</v>
      </c>
      <c r="BJ41" s="56">
        <v>2.348071462</v>
      </c>
      <c r="BK41" s="61">
        <f t="shared" si="3"/>
        <v>46.72412105</v>
      </c>
    </row>
    <row r="42" spans="1:63" ht="12.75">
      <c r="A42" s="96"/>
      <c r="B42" s="3" t="s">
        <v>160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0.323588158</v>
      </c>
      <c r="I42" s="45">
        <v>5.321980385</v>
      </c>
      <c r="J42" s="45">
        <v>0</v>
      </c>
      <c r="K42" s="45">
        <v>0</v>
      </c>
      <c r="L42" s="54">
        <v>6.058688153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0.11254180600000001</v>
      </c>
      <c r="S42" s="45">
        <v>0.11254180700000001</v>
      </c>
      <c r="T42" s="45">
        <v>0.225083613</v>
      </c>
      <c r="U42" s="45">
        <v>0</v>
      </c>
      <c r="V42" s="54">
        <v>0.754030104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3.8538179570000004</v>
      </c>
      <c r="AW42" s="45">
        <v>23.798278382</v>
      </c>
      <c r="AX42" s="45">
        <v>0</v>
      </c>
      <c r="AY42" s="45">
        <v>0</v>
      </c>
      <c r="AZ42" s="54">
        <v>41.710042969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0.808598209</v>
      </c>
      <c r="BG42" s="53">
        <v>0.683795438</v>
      </c>
      <c r="BH42" s="45">
        <v>0</v>
      </c>
      <c r="BI42" s="45">
        <v>0</v>
      </c>
      <c r="BJ42" s="56">
        <v>5.608610809</v>
      </c>
      <c r="BK42" s="61">
        <f t="shared" si="3"/>
        <v>89.37159779</v>
      </c>
    </row>
    <row r="43" spans="1:63" ht="12.75">
      <c r="A43" s="96"/>
      <c r="B43" s="3" t="s">
        <v>161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0.077345472</v>
      </c>
      <c r="I43" s="45">
        <v>1.18566838</v>
      </c>
      <c r="J43" s="45">
        <v>0</v>
      </c>
      <c r="K43" s="45">
        <v>0</v>
      </c>
      <c r="L43" s="54">
        <v>5.210718152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0.073023875</v>
      </c>
      <c r="S43" s="45">
        <v>0</v>
      </c>
      <c r="T43" s="45">
        <v>0</v>
      </c>
      <c r="U43" s="45">
        <v>0</v>
      </c>
      <c r="V43" s="54">
        <v>0.011081013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1.7828471289999999</v>
      </c>
      <c r="AW43" s="45">
        <v>8.721887971</v>
      </c>
      <c r="AX43" s="45">
        <v>0</v>
      </c>
      <c r="AY43" s="45">
        <v>0</v>
      </c>
      <c r="AZ43" s="54">
        <v>30.129081038000002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0.33550563800000005</v>
      </c>
      <c r="BG43" s="53">
        <v>0.596179684</v>
      </c>
      <c r="BH43" s="45">
        <v>0</v>
      </c>
      <c r="BI43" s="45">
        <v>0</v>
      </c>
      <c r="BJ43" s="56">
        <v>2.580724262</v>
      </c>
      <c r="BK43" s="61">
        <f t="shared" si="3"/>
        <v>50.704062613999994</v>
      </c>
    </row>
    <row r="44" spans="1:63" ht="12.75">
      <c r="A44" s="96"/>
      <c r="B44" s="3" t="s">
        <v>165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0.161379887</v>
      </c>
      <c r="I44" s="45">
        <v>28.117749185</v>
      </c>
      <c r="J44" s="45">
        <v>0</v>
      </c>
      <c r="K44" s="45">
        <v>0</v>
      </c>
      <c r="L44" s="54">
        <v>18.089835359000002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0.010806206</v>
      </c>
      <c r="S44" s="45">
        <v>7.024034193</v>
      </c>
      <c r="T44" s="45">
        <v>0</v>
      </c>
      <c r="U44" s="45">
        <v>0</v>
      </c>
      <c r="V44" s="54">
        <v>1.620930968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0.36549730099999994</v>
      </c>
      <c r="AW44" s="45">
        <v>71.387065016</v>
      </c>
      <c r="AX44" s="45">
        <v>0</v>
      </c>
      <c r="AY44" s="45">
        <v>0</v>
      </c>
      <c r="AZ44" s="54">
        <v>129.220218196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0.001077527</v>
      </c>
      <c r="BG44" s="53">
        <v>0</v>
      </c>
      <c r="BH44" s="45">
        <v>0</v>
      </c>
      <c r="BI44" s="45">
        <v>0</v>
      </c>
      <c r="BJ44" s="56">
        <v>2.375937183</v>
      </c>
      <c r="BK44" s="61">
        <f t="shared" si="3"/>
        <v>258.374531021</v>
      </c>
    </row>
    <row r="45" spans="1:63" ht="12.75">
      <c r="A45" s="96"/>
      <c r="B45" s="3" t="s">
        <v>168</v>
      </c>
      <c r="C45" s="55">
        <v>0</v>
      </c>
      <c r="D45" s="53">
        <v>14.867109677</v>
      </c>
      <c r="E45" s="45">
        <v>0</v>
      </c>
      <c r="F45" s="45">
        <v>0</v>
      </c>
      <c r="G45" s="54">
        <v>0</v>
      </c>
      <c r="H45" s="73">
        <v>0.127782807</v>
      </c>
      <c r="I45" s="45">
        <v>79.539036774</v>
      </c>
      <c r="J45" s="45">
        <v>0</v>
      </c>
      <c r="K45" s="45">
        <v>0</v>
      </c>
      <c r="L45" s="54">
        <v>2.775142944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0.019686273</v>
      </c>
      <c r="S45" s="45">
        <v>0.743355484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0.12250152900000001</v>
      </c>
      <c r="AW45" s="45">
        <v>11.893352258</v>
      </c>
      <c r="AX45" s="45">
        <v>0</v>
      </c>
      <c r="AY45" s="45">
        <v>0</v>
      </c>
      <c r="AZ45" s="54">
        <v>0.312942865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0.053520089</v>
      </c>
      <c r="BG45" s="53">
        <v>0</v>
      </c>
      <c r="BH45" s="45">
        <v>0</v>
      </c>
      <c r="BI45" s="45">
        <v>0</v>
      </c>
      <c r="BJ45" s="56">
        <v>0</v>
      </c>
      <c r="BK45" s="61">
        <f t="shared" si="3"/>
        <v>110.4544307</v>
      </c>
    </row>
    <row r="46" spans="1:63" ht="12.75">
      <c r="A46" s="96"/>
      <c r="B46" s="3" t="s">
        <v>169</v>
      </c>
      <c r="C46" s="55">
        <v>0</v>
      </c>
      <c r="D46" s="53">
        <v>4.952686774</v>
      </c>
      <c r="E46" s="45">
        <v>0</v>
      </c>
      <c r="F46" s="45">
        <v>0</v>
      </c>
      <c r="G46" s="54">
        <v>0</v>
      </c>
      <c r="H46" s="73">
        <v>0.0010488049999999999</v>
      </c>
      <c r="I46" s="45">
        <v>18.354074516</v>
      </c>
      <c r="J46" s="45">
        <v>0</v>
      </c>
      <c r="K46" s="45">
        <v>0</v>
      </c>
      <c r="L46" s="54">
        <v>0.946982845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0.001456673</v>
      </c>
      <c r="S46" s="45">
        <v>1.456672581</v>
      </c>
      <c r="T46" s="45">
        <v>0</v>
      </c>
      <c r="U46" s="45">
        <v>0</v>
      </c>
      <c r="V46" s="54">
        <v>0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0.037374519</v>
      </c>
      <c r="AW46" s="45">
        <v>0.9905136019999999</v>
      </c>
      <c r="AX46" s="45">
        <v>0</v>
      </c>
      <c r="AY46" s="45">
        <v>0</v>
      </c>
      <c r="AZ46" s="54">
        <v>2.8563262579999997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0.005680903</v>
      </c>
      <c r="BG46" s="53">
        <v>0.014566419</v>
      </c>
      <c r="BH46" s="45">
        <v>0</v>
      </c>
      <c r="BI46" s="45">
        <v>0</v>
      </c>
      <c r="BJ46" s="56">
        <v>0.014566419</v>
      </c>
      <c r="BK46" s="61">
        <f t="shared" si="3"/>
        <v>29.631950314</v>
      </c>
    </row>
    <row r="47" spans="1:63" ht="12.75">
      <c r="A47" s="96"/>
      <c r="B47" s="3" t="s">
        <v>170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0.017790864000000003</v>
      </c>
      <c r="I47" s="45">
        <v>2.0205159679999998</v>
      </c>
      <c r="J47" s="45">
        <v>0</v>
      </c>
      <c r="K47" s="45">
        <v>0</v>
      </c>
      <c r="L47" s="54">
        <v>0.787833259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0.003963955</v>
      </c>
      <c r="S47" s="45">
        <v>0</v>
      </c>
      <c r="T47" s="45">
        <v>0</v>
      </c>
      <c r="U47" s="45">
        <v>0</v>
      </c>
      <c r="V47" s="54">
        <v>0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0.027809391000000003</v>
      </c>
      <c r="AW47" s="45">
        <v>0.690716064</v>
      </c>
      <c r="AX47" s="45">
        <v>0</v>
      </c>
      <c r="AY47" s="45">
        <v>0</v>
      </c>
      <c r="AZ47" s="54">
        <v>0.992823652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0.003921589</v>
      </c>
      <c r="BG47" s="53">
        <v>0</v>
      </c>
      <c r="BH47" s="45">
        <v>0</v>
      </c>
      <c r="BI47" s="45">
        <v>0</v>
      </c>
      <c r="BJ47" s="56">
        <v>0.137497683</v>
      </c>
      <c r="BK47" s="61">
        <f t="shared" si="3"/>
        <v>4.682872425</v>
      </c>
    </row>
    <row r="48" spans="1:63" ht="12.75">
      <c r="A48" s="96"/>
      <c r="B48" s="3"/>
      <c r="C48" s="55"/>
      <c r="D48" s="53"/>
      <c r="E48" s="45"/>
      <c r="F48" s="45"/>
      <c r="G48" s="54"/>
      <c r="H48" s="73"/>
      <c r="I48" s="45"/>
      <c r="J48" s="45"/>
      <c r="K48" s="45"/>
      <c r="L48" s="54"/>
      <c r="M48" s="73"/>
      <c r="N48" s="53"/>
      <c r="O48" s="45"/>
      <c r="P48" s="45"/>
      <c r="Q48" s="54"/>
      <c r="R48" s="73"/>
      <c r="S48" s="45"/>
      <c r="T48" s="45"/>
      <c r="U48" s="45"/>
      <c r="V48" s="54"/>
      <c r="W48" s="73"/>
      <c r="X48" s="45"/>
      <c r="Y48" s="45"/>
      <c r="Z48" s="45"/>
      <c r="AA48" s="54"/>
      <c r="AB48" s="73"/>
      <c r="AC48" s="45"/>
      <c r="AD48" s="45"/>
      <c r="AE48" s="45"/>
      <c r="AF48" s="54"/>
      <c r="AG48" s="73"/>
      <c r="AH48" s="45"/>
      <c r="AI48" s="45"/>
      <c r="AJ48" s="45"/>
      <c r="AK48" s="54"/>
      <c r="AL48" s="73"/>
      <c r="AM48" s="45"/>
      <c r="AN48" s="45"/>
      <c r="AO48" s="45"/>
      <c r="AP48" s="54"/>
      <c r="AQ48" s="73"/>
      <c r="AR48" s="53"/>
      <c r="AS48" s="45"/>
      <c r="AT48" s="45"/>
      <c r="AU48" s="54"/>
      <c r="AV48" s="73"/>
      <c r="AW48" s="45"/>
      <c r="AX48" s="45"/>
      <c r="AY48" s="45"/>
      <c r="AZ48" s="54"/>
      <c r="BA48" s="73"/>
      <c r="BB48" s="53"/>
      <c r="BC48" s="45"/>
      <c r="BD48" s="45"/>
      <c r="BE48" s="54"/>
      <c r="BF48" s="73"/>
      <c r="BG48" s="53"/>
      <c r="BH48" s="45"/>
      <c r="BI48" s="45"/>
      <c r="BJ48" s="56"/>
      <c r="BK48" s="61"/>
    </row>
    <row r="49" spans="1:63" ht="12.75">
      <c r="A49" s="36"/>
      <c r="B49" s="37" t="s">
        <v>158</v>
      </c>
      <c r="C49" s="94">
        <f aca="true" t="shared" si="4" ref="C49:AH49">SUM(C16:C48)</f>
        <v>0</v>
      </c>
      <c r="D49" s="94">
        <f t="shared" si="4"/>
        <v>332.94256604299994</v>
      </c>
      <c r="E49" s="94">
        <f t="shared" si="4"/>
        <v>0</v>
      </c>
      <c r="F49" s="94">
        <f t="shared" si="4"/>
        <v>0</v>
      </c>
      <c r="G49" s="94">
        <f t="shared" si="4"/>
        <v>0</v>
      </c>
      <c r="H49" s="94">
        <f t="shared" si="4"/>
        <v>5.518842382999999</v>
      </c>
      <c r="I49" s="94">
        <f t="shared" si="4"/>
        <v>553.7329225379999</v>
      </c>
      <c r="J49" s="94">
        <f t="shared" si="4"/>
        <v>0</v>
      </c>
      <c r="K49" s="94">
        <f t="shared" si="4"/>
        <v>0</v>
      </c>
      <c r="L49" s="94">
        <f t="shared" si="4"/>
        <v>342.396797744</v>
      </c>
      <c r="M49" s="94">
        <f t="shared" si="4"/>
        <v>0</v>
      </c>
      <c r="N49" s="94">
        <f t="shared" si="4"/>
        <v>0</v>
      </c>
      <c r="O49" s="94">
        <f t="shared" si="4"/>
        <v>0</v>
      </c>
      <c r="P49" s="94">
        <f t="shared" si="4"/>
        <v>0</v>
      </c>
      <c r="Q49" s="94">
        <f t="shared" si="4"/>
        <v>0</v>
      </c>
      <c r="R49" s="94">
        <f t="shared" si="4"/>
        <v>1.349773857</v>
      </c>
      <c r="S49" s="94">
        <f t="shared" si="4"/>
        <v>148.06605918600002</v>
      </c>
      <c r="T49" s="94">
        <f t="shared" si="4"/>
        <v>8.977625469000001</v>
      </c>
      <c r="U49" s="94">
        <f t="shared" si="4"/>
        <v>0</v>
      </c>
      <c r="V49" s="94">
        <f t="shared" si="4"/>
        <v>6.8987624510000005</v>
      </c>
      <c r="W49" s="94">
        <f t="shared" si="4"/>
        <v>0</v>
      </c>
      <c r="X49" s="94">
        <f t="shared" si="4"/>
        <v>0</v>
      </c>
      <c r="Y49" s="94">
        <f t="shared" si="4"/>
        <v>0</v>
      </c>
      <c r="Z49" s="94">
        <f t="shared" si="4"/>
        <v>0</v>
      </c>
      <c r="AA49" s="94">
        <f t="shared" si="4"/>
        <v>0</v>
      </c>
      <c r="AB49" s="94">
        <f t="shared" si="4"/>
        <v>0.025469935</v>
      </c>
      <c r="AC49" s="94">
        <f t="shared" si="4"/>
        <v>0</v>
      </c>
      <c r="AD49" s="94">
        <f t="shared" si="4"/>
        <v>0</v>
      </c>
      <c r="AE49" s="94">
        <f t="shared" si="4"/>
        <v>0</v>
      </c>
      <c r="AF49" s="94">
        <f t="shared" si="4"/>
        <v>0</v>
      </c>
      <c r="AG49" s="94">
        <f t="shared" si="4"/>
        <v>0</v>
      </c>
      <c r="AH49" s="94">
        <f t="shared" si="4"/>
        <v>0</v>
      </c>
      <c r="AI49" s="94">
        <f aca="true" t="shared" si="5" ref="AI49:BK49">SUM(AI16:AI48)</f>
        <v>0</v>
      </c>
      <c r="AJ49" s="94">
        <f t="shared" si="5"/>
        <v>0</v>
      </c>
      <c r="AK49" s="94">
        <f t="shared" si="5"/>
        <v>0</v>
      </c>
      <c r="AL49" s="94">
        <f t="shared" si="5"/>
        <v>0</v>
      </c>
      <c r="AM49" s="94">
        <f t="shared" si="5"/>
        <v>0</v>
      </c>
      <c r="AN49" s="94">
        <f t="shared" si="5"/>
        <v>0</v>
      </c>
      <c r="AO49" s="94">
        <f t="shared" si="5"/>
        <v>0</v>
      </c>
      <c r="AP49" s="94">
        <f t="shared" si="5"/>
        <v>0</v>
      </c>
      <c r="AQ49" s="94">
        <f t="shared" si="5"/>
        <v>0</v>
      </c>
      <c r="AR49" s="94">
        <f t="shared" si="5"/>
        <v>19.398064520000002</v>
      </c>
      <c r="AS49" s="94">
        <f t="shared" si="5"/>
        <v>0</v>
      </c>
      <c r="AT49" s="94">
        <f t="shared" si="5"/>
        <v>0</v>
      </c>
      <c r="AU49" s="94">
        <f t="shared" si="5"/>
        <v>0</v>
      </c>
      <c r="AV49" s="94">
        <f t="shared" si="5"/>
        <v>111.90086084700005</v>
      </c>
      <c r="AW49" s="94">
        <f t="shared" si="5"/>
        <v>340.51400908200003</v>
      </c>
      <c r="AX49" s="94">
        <f t="shared" si="5"/>
        <v>0</v>
      </c>
      <c r="AY49" s="94">
        <f t="shared" si="5"/>
        <v>0</v>
      </c>
      <c r="AZ49" s="94">
        <f t="shared" si="5"/>
        <v>963.9769058289999</v>
      </c>
      <c r="BA49" s="94">
        <f t="shared" si="5"/>
        <v>0</v>
      </c>
      <c r="BB49" s="94">
        <f t="shared" si="5"/>
        <v>0</v>
      </c>
      <c r="BC49" s="94">
        <f t="shared" si="5"/>
        <v>0</v>
      </c>
      <c r="BD49" s="94">
        <f t="shared" si="5"/>
        <v>0</v>
      </c>
      <c r="BE49" s="94">
        <f t="shared" si="5"/>
        <v>0</v>
      </c>
      <c r="BF49" s="94">
        <f t="shared" si="5"/>
        <v>33.676058989000005</v>
      </c>
      <c r="BG49" s="94">
        <f t="shared" si="5"/>
        <v>61.01481133400001</v>
      </c>
      <c r="BH49" s="94">
        <f t="shared" si="5"/>
        <v>0.711942226</v>
      </c>
      <c r="BI49" s="94">
        <f t="shared" si="5"/>
        <v>0</v>
      </c>
      <c r="BJ49" s="94">
        <f t="shared" si="5"/>
        <v>109.97676399000004</v>
      </c>
      <c r="BK49" s="107">
        <f t="shared" si="5"/>
        <v>3041.0782364230004</v>
      </c>
    </row>
    <row r="50" spans="1:63" ht="12.75">
      <c r="A50" s="11" t="s">
        <v>75</v>
      </c>
      <c r="B50" s="18" t="s">
        <v>15</v>
      </c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34"/>
    </row>
    <row r="51" spans="1:63" ht="12.75">
      <c r="A51" s="11"/>
      <c r="B51" s="19" t="s">
        <v>33</v>
      </c>
      <c r="C51" s="57"/>
      <c r="D51" s="58"/>
      <c r="E51" s="59"/>
      <c r="F51" s="59"/>
      <c r="G51" s="60"/>
      <c r="H51" s="57"/>
      <c r="I51" s="59"/>
      <c r="J51" s="59"/>
      <c r="K51" s="59"/>
      <c r="L51" s="60"/>
      <c r="M51" s="57"/>
      <c r="N51" s="58"/>
      <c r="O51" s="59"/>
      <c r="P51" s="59"/>
      <c r="Q51" s="60"/>
      <c r="R51" s="57"/>
      <c r="S51" s="59"/>
      <c r="T51" s="59"/>
      <c r="U51" s="59"/>
      <c r="V51" s="60"/>
      <c r="W51" s="57"/>
      <c r="X51" s="59"/>
      <c r="Y51" s="59"/>
      <c r="Z51" s="59"/>
      <c r="AA51" s="60"/>
      <c r="AB51" s="57"/>
      <c r="AC51" s="59"/>
      <c r="AD51" s="59"/>
      <c r="AE51" s="59"/>
      <c r="AF51" s="60"/>
      <c r="AG51" s="57"/>
      <c r="AH51" s="59"/>
      <c r="AI51" s="59"/>
      <c r="AJ51" s="59"/>
      <c r="AK51" s="60"/>
      <c r="AL51" s="57"/>
      <c r="AM51" s="59"/>
      <c r="AN51" s="59"/>
      <c r="AO51" s="59"/>
      <c r="AP51" s="60"/>
      <c r="AQ51" s="57"/>
      <c r="AR51" s="58"/>
      <c r="AS51" s="59"/>
      <c r="AT51" s="59"/>
      <c r="AU51" s="60"/>
      <c r="AV51" s="57"/>
      <c r="AW51" s="59"/>
      <c r="AX51" s="59"/>
      <c r="AY51" s="59"/>
      <c r="AZ51" s="60"/>
      <c r="BA51" s="57"/>
      <c r="BB51" s="58"/>
      <c r="BC51" s="59"/>
      <c r="BD51" s="59"/>
      <c r="BE51" s="60"/>
      <c r="BF51" s="57"/>
      <c r="BG51" s="58"/>
      <c r="BH51" s="59"/>
      <c r="BI51" s="59"/>
      <c r="BJ51" s="60"/>
      <c r="BK51" s="61"/>
    </row>
    <row r="52" spans="1:63" ht="12.75">
      <c r="A52" s="36"/>
      <c r="B52" s="37" t="s">
        <v>88</v>
      </c>
      <c r="C52" s="62"/>
      <c r="D52" s="63"/>
      <c r="E52" s="63"/>
      <c r="F52" s="63"/>
      <c r="G52" s="6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62"/>
      <c r="S52" s="63"/>
      <c r="T52" s="63"/>
      <c r="U52" s="63"/>
      <c r="V52" s="64"/>
      <c r="W52" s="62"/>
      <c r="X52" s="63"/>
      <c r="Y52" s="63"/>
      <c r="Z52" s="63"/>
      <c r="AA52" s="64"/>
      <c r="AB52" s="62"/>
      <c r="AC52" s="63"/>
      <c r="AD52" s="63"/>
      <c r="AE52" s="63"/>
      <c r="AF52" s="64"/>
      <c r="AG52" s="62"/>
      <c r="AH52" s="63"/>
      <c r="AI52" s="63"/>
      <c r="AJ52" s="63"/>
      <c r="AK52" s="64"/>
      <c r="AL52" s="62"/>
      <c r="AM52" s="63"/>
      <c r="AN52" s="63"/>
      <c r="AO52" s="63"/>
      <c r="AP52" s="64"/>
      <c r="AQ52" s="62"/>
      <c r="AR52" s="63"/>
      <c r="AS52" s="63"/>
      <c r="AT52" s="63"/>
      <c r="AU52" s="64"/>
      <c r="AV52" s="62"/>
      <c r="AW52" s="63"/>
      <c r="AX52" s="63"/>
      <c r="AY52" s="63"/>
      <c r="AZ52" s="64"/>
      <c r="BA52" s="62"/>
      <c r="BB52" s="63"/>
      <c r="BC52" s="63"/>
      <c r="BD52" s="63"/>
      <c r="BE52" s="64"/>
      <c r="BF52" s="62"/>
      <c r="BG52" s="63"/>
      <c r="BH52" s="63"/>
      <c r="BI52" s="63"/>
      <c r="BJ52" s="64"/>
      <c r="BK52" s="65"/>
    </row>
    <row r="53" spans="1:63" ht="12.75">
      <c r="A53" s="11" t="s">
        <v>77</v>
      </c>
      <c r="B53" s="24" t="s">
        <v>92</v>
      </c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3"/>
    </row>
    <row r="54" spans="1:63" ht="12.75">
      <c r="A54" s="11"/>
      <c r="B54" s="19" t="s">
        <v>33</v>
      </c>
      <c r="C54" s="57"/>
      <c r="D54" s="58"/>
      <c r="E54" s="59"/>
      <c r="F54" s="59"/>
      <c r="G54" s="60"/>
      <c r="H54" s="57"/>
      <c r="I54" s="59"/>
      <c r="J54" s="59"/>
      <c r="K54" s="59"/>
      <c r="L54" s="60"/>
      <c r="M54" s="57"/>
      <c r="N54" s="58"/>
      <c r="O54" s="59"/>
      <c r="P54" s="59"/>
      <c r="Q54" s="60"/>
      <c r="R54" s="57"/>
      <c r="S54" s="59"/>
      <c r="T54" s="59"/>
      <c r="U54" s="59"/>
      <c r="V54" s="60"/>
      <c r="W54" s="57"/>
      <c r="X54" s="59"/>
      <c r="Y54" s="59"/>
      <c r="Z54" s="59"/>
      <c r="AA54" s="60"/>
      <c r="AB54" s="57"/>
      <c r="AC54" s="59"/>
      <c r="AD54" s="59"/>
      <c r="AE54" s="59"/>
      <c r="AF54" s="60"/>
      <c r="AG54" s="57"/>
      <c r="AH54" s="59"/>
      <c r="AI54" s="59"/>
      <c r="AJ54" s="59"/>
      <c r="AK54" s="60"/>
      <c r="AL54" s="57"/>
      <c r="AM54" s="59"/>
      <c r="AN54" s="59"/>
      <c r="AO54" s="59"/>
      <c r="AP54" s="60"/>
      <c r="AQ54" s="57"/>
      <c r="AR54" s="58"/>
      <c r="AS54" s="59"/>
      <c r="AT54" s="59"/>
      <c r="AU54" s="60"/>
      <c r="AV54" s="57"/>
      <c r="AW54" s="59"/>
      <c r="AX54" s="59"/>
      <c r="AY54" s="59"/>
      <c r="AZ54" s="60"/>
      <c r="BA54" s="57"/>
      <c r="BB54" s="58"/>
      <c r="BC54" s="59"/>
      <c r="BD54" s="59"/>
      <c r="BE54" s="60"/>
      <c r="BF54" s="57"/>
      <c r="BG54" s="58"/>
      <c r="BH54" s="59"/>
      <c r="BI54" s="59"/>
      <c r="BJ54" s="60"/>
      <c r="BK54" s="61"/>
    </row>
    <row r="55" spans="1:63" ht="12.75">
      <c r="A55" s="36"/>
      <c r="B55" s="37" t="s">
        <v>87</v>
      </c>
      <c r="C55" s="62"/>
      <c r="D55" s="63"/>
      <c r="E55" s="63"/>
      <c r="F55" s="63"/>
      <c r="G55" s="64"/>
      <c r="H55" s="62"/>
      <c r="I55" s="63"/>
      <c r="J55" s="63"/>
      <c r="K55" s="63"/>
      <c r="L55" s="64"/>
      <c r="M55" s="62"/>
      <c r="N55" s="63"/>
      <c r="O55" s="63"/>
      <c r="P55" s="63"/>
      <c r="Q55" s="64"/>
      <c r="R55" s="62"/>
      <c r="S55" s="63"/>
      <c r="T55" s="63"/>
      <c r="U55" s="63"/>
      <c r="V55" s="64"/>
      <c r="W55" s="62"/>
      <c r="X55" s="63"/>
      <c r="Y55" s="63"/>
      <c r="Z55" s="63"/>
      <c r="AA55" s="64"/>
      <c r="AB55" s="62"/>
      <c r="AC55" s="63"/>
      <c r="AD55" s="63"/>
      <c r="AE55" s="63"/>
      <c r="AF55" s="64"/>
      <c r="AG55" s="62"/>
      <c r="AH55" s="63"/>
      <c r="AI55" s="63"/>
      <c r="AJ55" s="63"/>
      <c r="AK55" s="64"/>
      <c r="AL55" s="62"/>
      <c r="AM55" s="63"/>
      <c r="AN55" s="63"/>
      <c r="AO55" s="63"/>
      <c r="AP55" s="64"/>
      <c r="AQ55" s="62"/>
      <c r="AR55" s="63"/>
      <c r="AS55" s="63"/>
      <c r="AT55" s="63"/>
      <c r="AU55" s="64"/>
      <c r="AV55" s="62"/>
      <c r="AW55" s="63"/>
      <c r="AX55" s="63"/>
      <c r="AY55" s="63"/>
      <c r="AZ55" s="64"/>
      <c r="BA55" s="62"/>
      <c r="BB55" s="63"/>
      <c r="BC55" s="63"/>
      <c r="BD55" s="63"/>
      <c r="BE55" s="64"/>
      <c r="BF55" s="62"/>
      <c r="BG55" s="63"/>
      <c r="BH55" s="63"/>
      <c r="BI55" s="63"/>
      <c r="BJ55" s="64"/>
      <c r="BK55" s="65"/>
    </row>
    <row r="56" spans="1:63" ht="12.75">
      <c r="A56" s="11" t="s">
        <v>78</v>
      </c>
      <c r="B56" s="18" t="s">
        <v>16</v>
      </c>
      <c r="C56" s="111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3"/>
    </row>
    <row r="57" spans="1:63" ht="12.75">
      <c r="A57" s="11"/>
      <c r="B57" s="24" t="s">
        <v>97</v>
      </c>
      <c r="C57" s="73">
        <v>0</v>
      </c>
      <c r="D57" s="53">
        <v>181.444079808</v>
      </c>
      <c r="E57" s="45">
        <v>0</v>
      </c>
      <c r="F57" s="45">
        <v>0</v>
      </c>
      <c r="G57" s="54">
        <v>0</v>
      </c>
      <c r="H57" s="73">
        <v>3.531808471</v>
      </c>
      <c r="I57" s="45">
        <v>751.931350968</v>
      </c>
      <c r="J57" s="45">
        <v>292.094622825</v>
      </c>
      <c r="K57" s="45">
        <v>0</v>
      </c>
      <c r="L57" s="54">
        <v>113.012511025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1.9001958150000002</v>
      </c>
      <c r="S57" s="45">
        <v>0.441059317</v>
      </c>
      <c r="T57" s="45">
        <v>0.45468100599999994</v>
      </c>
      <c r="U57" s="45">
        <v>0</v>
      </c>
      <c r="V57" s="54">
        <v>27.263557189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9.329127127</v>
      </c>
      <c r="AW57" s="45">
        <v>368.909937853</v>
      </c>
      <c r="AX57" s="45">
        <v>1.794694969</v>
      </c>
      <c r="AY57" s="45">
        <v>0</v>
      </c>
      <c r="AZ57" s="54">
        <v>107.87398993800001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4.113593004</v>
      </c>
      <c r="BG57" s="53">
        <v>4.8069832219999995</v>
      </c>
      <c r="BH57" s="45">
        <v>0.6664687309999999</v>
      </c>
      <c r="BI57" s="45">
        <v>0</v>
      </c>
      <c r="BJ57" s="54">
        <v>12.671656496</v>
      </c>
      <c r="BK57" s="49">
        <f aca="true" t="shared" si="6" ref="BK57:BK64">SUM(C57:BJ57)</f>
        <v>1882.240317764</v>
      </c>
    </row>
    <row r="58" spans="1:63" ht="12.75">
      <c r="A58" s="11"/>
      <c r="B58" s="24" t="s">
        <v>98</v>
      </c>
      <c r="C58" s="73">
        <v>0</v>
      </c>
      <c r="D58" s="53">
        <v>0.6273746299999999</v>
      </c>
      <c r="E58" s="45">
        <v>0</v>
      </c>
      <c r="F58" s="45">
        <v>0</v>
      </c>
      <c r="G58" s="54">
        <v>0</v>
      </c>
      <c r="H58" s="73">
        <v>0.89572632</v>
      </c>
      <c r="I58" s="45">
        <v>5.881960733</v>
      </c>
      <c r="J58" s="45">
        <v>0</v>
      </c>
      <c r="K58" s="45">
        <v>0</v>
      </c>
      <c r="L58" s="54">
        <v>1.3339118369999998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0.21939004499999998</v>
      </c>
      <c r="S58" s="45">
        <v>0</v>
      </c>
      <c r="T58" s="45">
        <v>0</v>
      </c>
      <c r="U58" s="45">
        <v>0</v>
      </c>
      <c r="V58" s="54">
        <v>0.17118578799999998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9.685E-06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16.748209106000004</v>
      </c>
      <c r="AW58" s="45">
        <v>114.553589968</v>
      </c>
      <c r="AX58" s="45">
        <v>0</v>
      </c>
      <c r="AY58" s="45">
        <v>0</v>
      </c>
      <c r="AZ58" s="54">
        <v>89.053790301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4.784875001</v>
      </c>
      <c r="BG58" s="53">
        <v>7.916965659999999</v>
      </c>
      <c r="BH58" s="45">
        <v>0</v>
      </c>
      <c r="BI58" s="45">
        <v>0</v>
      </c>
      <c r="BJ58" s="54">
        <v>12.576492892000001</v>
      </c>
      <c r="BK58" s="49">
        <f t="shared" si="6"/>
        <v>254.76348196599997</v>
      </c>
    </row>
    <row r="59" spans="1:63" ht="12.75">
      <c r="A59" s="11"/>
      <c r="B59" s="24" t="s">
        <v>103</v>
      </c>
      <c r="C59" s="73">
        <v>0</v>
      </c>
      <c r="D59" s="53">
        <v>3.0993882399999997</v>
      </c>
      <c r="E59" s="45">
        <v>0</v>
      </c>
      <c r="F59" s="45">
        <v>0</v>
      </c>
      <c r="G59" s="54">
        <v>0</v>
      </c>
      <c r="H59" s="73">
        <v>17.460979628999997</v>
      </c>
      <c r="I59" s="45">
        <v>321.74986610800005</v>
      </c>
      <c r="J59" s="45">
        <v>0</v>
      </c>
      <c r="K59" s="45">
        <v>0</v>
      </c>
      <c r="L59" s="54">
        <v>253.68803887599998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5.199267763</v>
      </c>
      <c r="S59" s="45">
        <v>13.29416799</v>
      </c>
      <c r="T59" s="45">
        <v>3.607698578</v>
      </c>
      <c r="U59" s="45">
        <v>0</v>
      </c>
      <c r="V59" s="54">
        <v>22.460708042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0.01209688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0.04898098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246.70616110099996</v>
      </c>
      <c r="AW59" s="45">
        <v>1561.104243972</v>
      </c>
      <c r="AX59" s="45">
        <v>18.82517259</v>
      </c>
      <c r="AY59" s="45">
        <v>0</v>
      </c>
      <c r="AZ59" s="54">
        <v>2859.4885867529997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140.91673046699998</v>
      </c>
      <c r="BG59" s="53">
        <v>211.158670713</v>
      </c>
      <c r="BH59" s="45">
        <v>44.489470075999996</v>
      </c>
      <c r="BI59" s="45">
        <v>0</v>
      </c>
      <c r="BJ59" s="54">
        <v>568.524455792</v>
      </c>
      <c r="BK59" s="49">
        <f t="shared" si="6"/>
        <v>6291.834684549998</v>
      </c>
    </row>
    <row r="60" spans="1:63" ht="12.75">
      <c r="A60" s="11"/>
      <c r="B60" s="24" t="s">
        <v>102</v>
      </c>
      <c r="C60" s="73">
        <v>0</v>
      </c>
      <c r="D60" s="53">
        <v>0.618567576</v>
      </c>
      <c r="E60" s="45">
        <v>0</v>
      </c>
      <c r="F60" s="45">
        <v>0</v>
      </c>
      <c r="G60" s="54">
        <v>0</v>
      </c>
      <c r="H60" s="73">
        <v>2.243409729</v>
      </c>
      <c r="I60" s="45">
        <v>0.5718437900000001</v>
      </c>
      <c r="J60" s="45">
        <v>0</v>
      </c>
      <c r="K60" s="45">
        <v>0</v>
      </c>
      <c r="L60" s="54">
        <v>1.671069672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0.983338167</v>
      </c>
      <c r="S60" s="45">
        <v>0</v>
      </c>
      <c r="T60" s="45">
        <v>0</v>
      </c>
      <c r="U60" s="45">
        <v>0</v>
      </c>
      <c r="V60" s="54">
        <v>0.230296304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0.012591799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68.743157701</v>
      </c>
      <c r="AW60" s="45">
        <v>50.916925225</v>
      </c>
      <c r="AX60" s="45">
        <v>0</v>
      </c>
      <c r="AY60" s="45">
        <v>0</v>
      </c>
      <c r="AZ60" s="54">
        <v>204.239588198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26.340936587999998</v>
      </c>
      <c r="BG60" s="53">
        <v>7.5695325360000005</v>
      </c>
      <c r="BH60" s="45">
        <v>0</v>
      </c>
      <c r="BI60" s="45">
        <v>0</v>
      </c>
      <c r="BJ60" s="54">
        <v>62.891621844</v>
      </c>
      <c r="BK60" s="49">
        <f t="shared" si="6"/>
        <v>427.032879129</v>
      </c>
    </row>
    <row r="61" spans="1:63" ht="12.75">
      <c r="A61" s="11"/>
      <c r="B61" s="24" t="s">
        <v>101</v>
      </c>
      <c r="C61" s="73">
        <v>0</v>
      </c>
      <c r="D61" s="53">
        <v>14.147417566</v>
      </c>
      <c r="E61" s="45">
        <v>0</v>
      </c>
      <c r="F61" s="45">
        <v>0</v>
      </c>
      <c r="G61" s="54">
        <v>0</v>
      </c>
      <c r="H61" s="73">
        <v>18.165523081999996</v>
      </c>
      <c r="I61" s="45">
        <v>997.930263643</v>
      </c>
      <c r="J61" s="45">
        <v>0</v>
      </c>
      <c r="K61" s="45">
        <v>2.482059471</v>
      </c>
      <c r="L61" s="54">
        <v>85.47011540000001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10.600566304</v>
      </c>
      <c r="S61" s="45">
        <v>3.1473340089999997</v>
      </c>
      <c r="T61" s="45">
        <v>0.592239461</v>
      </c>
      <c r="U61" s="45">
        <v>0</v>
      </c>
      <c r="V61" s="54">
        <v>11.796132922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0.044953695</v>
      </c>
      <c r="AC61" s="45">
        <v>1.566926812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0.041067684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271.42682062000006</v>
      </c>
      <c r="AW61" s="45">
        <v>499.32269978700003</v>
      </c>
      <c r="AX61" s="45">
        <v>2.195338154</v>
      </c>
      <c r="AY61" s="45">
        <v>0</v>
      </c>
      <c r="AZ61" s="54">
        <v>850.547183511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145.29522997900006</v>
      </c>
      <c r="BG61" s="53">
        <v>39.095469097</v>
      </c>
      <c r="BH61" s="45">
        <v>9.622336206</v>
      </c>
      <c r="BI61" s="45">
        <v>0</v>
      </c>
      <c r="BJ61" s="54">
        <v>139.002075441</v>
      </c>
      <c r="BK61" s="49">
        <f t="shared" si="6"/>
        <v>3102.491752844</v>
      </c>
    </row>
    <row r="62" spans="1:63" ht="12.75">
      <c r="A62" s="11"/>
      <c r="B62" s="24" t="s">
        <v>99</v>
      </c>
      <c r="C62" s="73">
        <v>0</v>
      </c>
      <c r="D62" s="53">
        <v>160.73809842100002</v>
      </c>
      <c r="E62" s="45">
        <v>0</v>
      </c>
      <c r="F62" s="45">
        <v>0</v>
      </c>
      <c r="G62" s="54">
        <v>0</v>
      </c>
      <c r="H62" s="73">
        <v>5.239972252</v>
      </c>
      <c r="I62" s="45">
        <v>1618.7248912539999</v>
      </c>
      <c r="J62" s="45">
        <v>56.538805226</v>
      </c>
      <c r="K62" s="45">
        <v>0</v>
      </c>
      <c r="L62" s="54">
        <v>90.142818599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1.8142839860000002</v>
      </c>
      <c r="S62" s="45">
        <v>7.210735412999999</v>
      </c>
      <c r="T62" s="45">
        <v>0.456841459</v>
      </c>
      <c r="U62" s="45">
        <v>0</v>
      </c>
      <c r="V62" s="54">
        <v>11.110209113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0.000124748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0.000581707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39.547273026999996</v>
      </c>
      <c r="AW62" s="45">
        <v>345.57163182</v>
      </c>
      <c r="AX62" s="45">
        <v>0.977104949</v>
      </c>
      <c r="AY62" s="45">
        <v>0</v>
      </c>
      <c r="AZ62" s="54">
        <v>504.76515409599995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14.725720660000002</v>
      </c>
      <c r="BG62" s="53">
        <v>35.896756931999995</v>
      </c>
      <c r="BH62" s="45">
        <v>6.0537174689999995</v>
      </c>
      <c r="BI62" s="45">
        <v>0</v>
      </c>
      <c r="BJ62" s="54">
        <v>67.41215233300001</v>
      </c>
      <c r="BK62" s="49">
        <f t="shared" si="6"/>
        <v>2966.926873464</v>
      </c>
    </row>
    <row r="63" spans="1:63" ht="12.75">
      <c r="A63" s="11"/>
      <c r="B63" s="24" t="s">
        <v>100</v>
      </c>
      <c r="C63" s="73">
        <v>0</v>
      </c>
      <c r="D63" s="53">
        <v>350.93012365500005</v>
      </c>
      <c r="E63" s="45">
        <v>0</v>
      </c>
      <c r="F63" s="45">
        <v>0</v>
      </c>
      <c r="G63" s="54">
        <v>0</v>
      </c>
      <c r="H63" s="73">
        <v>7.257771471</v>
      </c>
      <c r="I63" s="45">
        <v>695.695623999</v>
      </c>
      <c r="J63" s="45">
        <v>0</v>
      </c>
      <c r="K63" s="45">
        <v>0</v>
      </c>
      <c r="L63" s="54">
        <v>178.898985912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2.778782421</v>
      </c>
      <c r="S63" s="45">
        <v>1.8606775660000001</v>
      </c>
      <c r="T63" s="45">
        <v>0</v>
      </c>
      <c r="U63" s="45">
        <v>0</v>
      </c>
      <c r="V63" s="54">
        <v>48.578506859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0.09888738200000001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3.7817624700000003</v>
      </c>
      <c r="AS63" s="45">
        <v>0</v>
      </c>
      <c r="AT63" s="45">
        <v>0</v>
      </c>
      <c r="AU63" s="54">
        <v>0</v>
      </c>
      <c r="AV63" s="73">
        <v>16.270418941000003</v>
      </c>
      <c r="AW63" s="45">
        <v>370.379655129</v>
      </c>
      <c r="AX63" s="45">
        <v>0</v>
      </c>
      <c r="AY63" s="45">
        <v>0</v>
      </c>
      <c r="AZ63" s="54">
        <v>468.07909049799997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5.067273731000001</v>
      </c>
      <c r="BG63" s="53">
        <v>18.778365700000002</v>
      </c>
      <c r="BH63" s="45">
        <v>3.124066448</v>
      </c>
      <c r="BI63" s="45">
        <v>0</v>
      </c>
      <c r="BJ63" s="54">
        <v>52.023633059999995</v>
      </c>
      <c r="BK63" s="49">
        <f t="shared" si="6"/>
        <v>2223.6036252420004</v>
      </c>
    </row>
    <row r="64" spans="1:63" ht="12.75">
      <c r="A64" s="11"/>
      <c r="B64" s="24" t="s">
        <v>157</v>
      </c>
      <c r="C64" s="73">
        <v>0</v>
      </c>
      <c r="D64" s="53">
        <v>272.881062148</v>
      </c>
      <c r="E64" s="45">
        <v>0</v>
      </c>
      <c r="F64" s="45">
        <v>0</v>
      </c>
      <c r="G64" s="54">
        <v>0</v>
      </c>
      <c r="H64" s="73">
        <v>8.797573779</v>
      </c>
      <c r="I64" s="45">
        <v>1300.716158608</v>
      </c>
      <c r="J64" s="45">
        <v>68.887305615</v>
      </c>
      <c r="K64" s="45">
        <v>0</v>
      </c>
      <c r="L64" s="54">
        <v>440.572150804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3.9866354650000004</v>
      </c>
      <c r="S64" s="45">
        <v>50.946147792999994</v>
      </c>
      <c r="T64" s="45">
        <v>0</v>
      </c>
      <c r="U64" s="45">
        <v>0</v>
      </c>
      <c r="V64" s="54">
        <v>8.372572006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0.0456642</v>
      </c>
      <c r="AM64" s="45">
        <v>0</v>
      </c>
      <c r="AN64" s="45">
        <v>0</v>
      </c>
      <c r="AO64" s="45">
        <v>0</v>
      </c>
      <c r="AP64" s="54">
        <v>0.114993462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18.205527635000003</v>
      </c>
      <c r="AW64" s="45">
        <v>871.26690496</v>
      </c>
      <c r="AX64" s="45">
        <v>2.143501757</v>
      </c>
      <c r="AY64" s="45">
        <v>0</v>
      </c>
      <c r="AZ64" s="54">
        <v>335.51274188499997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10.099597437</v>
      </c>
      <c r="BG64" s="53">
        <v>91.16730591700001</v>
      </c>
      <c r="BH64" s="45">
        <v>0.980277883</v>
      </c>
      <c r="BI64" s="45">
        <v>0</v>
      </c>
      <c r="BJ64" s="54">
        <v>18.030089537</v>
      </c>
      <c r="BK64" s="49">
        <f t="shared" si="6"/>
        <v>3502.726210890999</v>
      </c>
    </row>
    <row r="65" spans="1:63" ht="12.75">
      <c r="A65" s="36"/>
      <c r="B65" s="37" t="s">
        <v>86</v>
      </c>
      <c r="C65" s="82">
        <f>SUM(C57:C64)</f>
        <v>0</v>
      </c>
      <c r="D65" s="82">
        <f>SUM(D57:D64)</f>
        <v>984.486112044</v>
      </c>
      <c r="E65" s="82">
        <f aca="true" t="shared" si="7" ref="E65:BJ65">SUM(E57:E64)</f>
        <v>0</v>
      </c>
      <c r="F65" s="82">
        <f t="shared" si="7"/>
        <v>0</v>
      </c>
      <c r="G65" s="82">
        <f t="shared" si="7"/>
        <v>0</v>
      </c>
      <c r="H65" s="82">
        <f t="shared" si="7"/>
        <v>63.592764732999996</v>
      </c>
      <c r="I65" s="82">
        <f t="shared" si="7"/>
        <v>5693.201959103</v>
      </c>
      <c r="J65" s="82">
        <f t="shared" si="7"/>
        <v>417.520733666</v>
      </c>
      <c r="K65" s="82">
        <f t="shared" si="7"/>
        <v>2.482059471</v>
      </c>
      <c r="L65" s="82">
        <f t="shared" si="7"/>
        <v>1164.7896021249999</v>
      </c>
      <c r="M65" s="82">
        <f t="shared" si="7"/>
        <v>0</v>
      </c>
      <c r="N65" s="82">
        <f t="shared" si="7"/>
        <v>0</v>
      </c>
      <c r="O65" s="82">
        <f t="shared" si="7"/>
        <v>0</v>
      </c>
      <c r="P65" s="82">
        <f t="shared" si="7"/>
        <v>0</v>
      </c>
      <c r="Q65" s="82">
        <f t="shared" si="7"/>
        <v>0</v>
      </c>
      <c r="R65" s="82">
        <f t="shared" si="7"/>
        <v>27.482459965999997</v>
      </c>
      <c r="S65" s="82">
        <f t="shared" si="7"/>
        <v>76.90012208799999</v>
      </c>
      <c r="T65" s="82">
        <f t="shared" si="7"/>
        <v>5.111460504</v>
      </c>
      <c r="U65" s="82">
        <f t="shared" si="7"/>
        <v>0</v>
      </c>
      <c r="V65" s="82">
        <f t="shared" si="7"/>
        <v>129.983168223</v>
      </c>
      <c r="W65" s="82">
        <f t="shared" si="7"/>
        <v>0</v>
      </c>
      <c r="X65" s="82">
        <f t="shared" si="7"/>
        <v>0</v>
      </c>
      <c r="Y65" s="82">
        <f t="shared" si="7"/>
        <v>0</v>
      </c>
      <c r="Z65" s="82">
        <f t="shared" si="7"/>
        <v>0</v>
      </c>
      <c r="AA65" s="82">
        <f t="shared" si="7"/>
        <v>0</v>
      </c>
      <c r="AB65" s="82">
        <f t="shared" si="7"/>
        <v>0.15606270500000002</v>
      </c>
      <c r="AC65" s="82">
        <f t="shared" si="7"/>
        <v>1.566926812</v>
      </c>
      <c r="AD65" s="82">
        <f t="shared" si="7"/>
        <v>0</v>
      </c>
      <c r="AE65" s="82">
        <f t="shared" si="7"/>
        <v>0</v>
      </c>
      <c r="AF65" s="82">
        <f t="shared" si="7"/>
        <v>0</v>
      </c>
      <c r="AG65" s="82">
        <f t="shared" si="7"/>
        <v>0</v>
      </c>
      <c r="AH65" s="82">
        <f t="shared" si="7"/>
        <v>0</v>
      </c>
      <c r="AI65" s="82">
        <f t="shared" si="7"/>
        <v>0</v>
      </c>
      <c r="AJ65" s="82">
        <f t="shared" si="7"/>
        <v>0</v>
      </c>
      <c r="AK65" s="82">
        <f t="shared" si="7"/>
        <v>0</v>
      </c>
      <c r="AL65" s="82">
        <f t="shared" si="7"/>
        <v>0.148896055</v>
      </c>
      <c r="AM65" s="82">
        <f t="shared" si="7"/>
        <v>0</v>
      </c>
      <c r="AN65" s="82">
        <f t="shared" si="7"/>
        <v>0</v>
      </c>
      <c r="AO65" s="82">
        <f t="shared" si="7"/>
        <v>0</v>
      </c>
      <c r="AP65" s="82">
        <f t="shared" si="7"/>
        <v>0.114993462</v>
      </c>
      <c r="AQ65" s="82">
        <f t="shared" si="7"/>
        <v>0</v>
      </c>
      <c r="AR65" s="82">
        <f t="shared" si="7"/>
        <v>3.7817624700000003</v>
      </c>
      <c r="AS65" s="82">
        <f t="shared" si="7"/>
        <v>0</v>
      </c>
      <c r="AT65" s="82">
        <f t="shared" si="7"/>
        <v>0</v>
      </c>
      <c r="AU65" s="82">
        <f t="shared" si="7"/>
        <v>0</v>
      </c>
      <c r="AV65" s="82">
        <f t="shared" si="7"/>
        <v>686.976695258</v>
      </c>
      <c r="AW65" s="82">
        <f t="shared" si="7"/>
        <v>4182.025588714</v>
      </c>
      <c r="AX65" s="82">
        <f t="shared" si="7"/>
        <v>25.935812418999998</v>
      </c>
      <c r="AY65" s="82">
        <f t="shared" si="7"/>
        <v>0</v>
      </c>
      <c r="AZ65" s="82">
        <f t="shared" si="7"/>
        <v>5419.56012518</v>
      </c>
      <c r="BA65" s="82">
        <f t="shared" si="7"/>
        <v>0</v>
      </c>
      <c r="BB65" s="82">
        <f t="shared" si="7"/>
        <v>0</v>
      </c>
      <c r="BC65" s="82">
        <f t="shared" si="7"/>
        <v>0</v>
      </c>
      <c r="BD65" s="82">
        <f t="shared" si="7"/>
        <v>0</v>
      </c>
      <c r="BE65" s="82">
        <f t="shared" si="7"/>
        <v>0</v>
      </c>
      <c r="BF65" s="82">
        <f t="shared" si="7"/>
        <v>351.34395686700003</v>
      </c>
      <c r="BG65" s="82">
        <f t="shared" si="7"/>
        <v>416.390049777</v>
      </c>
      <c r="BH65" s="82">
        <f t="shared" si="7"/>
        <v>64.936336813</v>
      </c>
      <c r="BI65" s="82">
        <f t="shared" si="7"/>
        <v>0</v>
      </c>
      <c r="BJ65" s="82">
        <f t="shared" si="7"/>
        <v>933.132177395</v>
      </c>
      <c r="BK65" s="66">
        <f>SUM(BK57:BK64)</f>
        <v>20651.61982585</v>
      </c>
    </row>
    <row r="66" spans="1:63" ht="12.75">
      <c r="A66" s="36"/>
      <c r="B66" s="38" t="s">
        <v>76</v>
      </c>
      <c r="C66" s="66">
        <f aca="true" t="shared" si="8" ref="C66:AH66">+C65+C49+C14+C10</f>
        <v>0</v>
      </c>
      <c r="D66" s="74">
        <f t="shared" si="8"/>
        <v>2538.781094798</v>
      </c>
      <c r="E66" s="74">
        <f t="shared" si="8"/>
        <v>0</v>
      </c>
      <c r="F66" s="74">
        <f t="shared" si="8"/>
        <v>0</v>
      </c>
      <c r="G66" s="75">
        <f t="shared" si="8"/>
        <v>0</v>
      </c>
      <c r="H66" s="66">
        <f t="shared" si="8"/>
        <v>101.37675698199999</v>
      </c>
      <c r="I66" s="74">
        <f t="shared" si="8"/>
        <v>14082.250286839</v>
      </c>
      <c r="J66" s="74">
        <f t="shared" si="8"/>
        <v>1898.9788564420003</v>
      </c>
      <c r="K66" s="74">
        <f t="shared" si="8"/>
        <v>2.482059471</v>
      </c>
      <c r="L66" s="75">
        <f t="shared" si="8"/>
        <v>2075.2826332189998</v>
      </c>
      <c r="M66" s="66">
        <f t="shared" si="8"/>
        <v>0</v>
      </c>
      <c r="N66" s="74">
        <f t="shared" si="8"/>
        <v>0</v>
      </c>
      <c r="O66" s="74">
        <f t="shared" si="8"/>
        <v>0</v>
      </c>
      <c r="P66" s="74">
        <f t="shared" si="8"/>
        <v>0</v>
      </c>
      <c r="Q66" s="75">
        <f t="shared" si="8"/>
        <v>0</v>
      </c>
      <c r="R66" s="66">
        <f t="shared" si="8"/>
        <v>40.692015637</v>
      </c>
      <c r="S66" s="74">
        <f t="shared" si="8"/>
        <v>608.242795156</v>
      </c>
      <c r="T66" s="74">
        <f t="shared" si="8"/>
        <v>94.71705907100001</v>
      </c>
      <c r="U66" s="74">
        <f t="shared" si="8"/>
        <v>0</v>
      </c>
      <c r="V66" s="75">
        <f t="shared" si="8"/>
        <v>145.31823905600004</v>
      </c>
      <c r="W66" s="66">
        <f t="shared" si="8"/>
        <v>0</v>
      </c>
      <c r="X66" s="66">
        <f t="shared" si="8"/>
        <v>0</v>
      </c>
      <c r="Y66" s="66">
        <f t="shared" si="8"/>
        <v>0</v>
      </c>
      <c r="Z66" s="66">
        <f t="shared" si="8"/>
        <v>0</v>
      </c>
      <c r="AA66" s="66">
        <f t="shared" si="8"/>
        <v>0</v>
      </c>
      <c r="AB66" s="66">
        <f t="shared" si="8"/>
        <v>0.261728868</v>
      </c>
      <c r="AC66" s="74">
        <f t="shared" si="8"/>
        <v>12.092480069000002</v>
      </c>
      <c r="AD66" s="74">
        <f t="shared" si="8"/>
        <v>0</v>
      </c>
      <c r="AE66" s="74">
        <f t="shared" si="8"/>
        <v>0</v>
      </c>
      <c r="AF66" s="75">
        <f t="shared" si="8"/>
        <v>0</v>
      </c>
      <c r="AG66" s="66">
        <f t="shared" si="8"/>
        <v>0</v>
      </c>
      <c r="AH66" s="74">
        <f t="shared" si="8"/>
        <v>0</v>
      </c>
      <c r="AI66" s="74">
        <f aca="true" t="shared" si="9" ref="AI66:BK66">+AI65+AI49+AI14+AI10</f>
        <v>0</v>
      </c>
      <c r="AJ66" s="74">
        <f t="shared" si="9"/>
        <v>0</v>
      </c>
      <c r="AK66" s="75">
        <f t="shared" si="9"/>
        <v>0</v>
      </c>
      <c r="AL66" s="66">
        <f t="shared" si="9"/>
        <v>0.165736075</v>
      </c>
      <c r="AM66" s="74">
        <f t="shared" si="9"/>
        <v>0.968974847</v>
      </c>
      <c r="AN66" s="74">
        <f t="shared" si="9"/>
        <v>0</v>
      </c>
      <c r="AO66" s="74">
        <f t="shared" si="9"/>
        <v>0</v>
      </c>
      <c r="AP66" s="75">
        <f t="shared" si="9"/>
        <v>0.114993462</v>
      </c>
      <c r="AQ66" s="66">
        <f t="shared" si="9"/>
        <v>0</v>
      </c>
      <c r="AR66" s="74">
        <f t="shared" si="9"/>
        <v>23.179826990000002</v>
      </c>
      <c r="AS66" s="74">
        <f t="shared" si="9"/>
        <v>0</v>
      </c>
      <c r="AT66" s="74">
        <f t="shared" si="9"/>
        <v>0</v>
      </c>
      <c r="AU66" s="75">
        <f t="shared" si="9"/>
        <v>0</v>
      </c>
      <c r="AV66" s="66">
        <f t="shared" si="9"/>
        <v>847.8917051319999</v>
      </c>
      <c r="AW66" s="74">
        <f t="shared" si="9"/>
        <v>6962.926923351</v>
      </c>
      <c r="AX66" s="74">
        <f t="shared" si="9"/>
        <v>142.077552183</v>
      </c>
      <c r="AY66" s="74">
        <f t="shared" si="9"/>
        <v>0</v>
      </c>
      <c r="AZ66" s="75">
        <f t="shared" si="9"/>
        <v>6768.271442288001</v>
      </c>
      <c r="BA66" s="66">
        <f t="shared" si="9"/>
        <v>0</v>
      </c>
      <c r="BB66" s="74">
        <f t="shared" si="9"/>
        <v>0</v>
      </c>
      <c r="BC66" s="74">
        <f t="shared" si="9"/>
        <v>0</v>
      </c>
      <c r="BD66" s="74">
        <f t="shared" si="9"/>
        <v>0</v>
      </c>
      <c r="BE66" s="75">
        <f t="shared" si="9"/>
        <v>0</v>
      </c>
      <c r="BF66" s="66">
        <f t="shared" si="9"/>
        <v>401.2996181660001</v>
      </c>
      <c r="BG66" s="74">
        <f t="shared" si="9"/>
        <v>566.424019578</v>
      </c>
      <c r="BH66" s="74">
        <f t="shared" si="9"/>
        <v>78.961669379</v>
      </c>
      <c r="BI66" s="74">
        <f t="shared" si="9"/>
        <v>0</v>
      </c>
      <c r="BJ66" s="75">
        <f t="shared" si="9"/>
        <v>1106.3562955319999</v>
      </c>
      <c r="BK66" s="66">
        <f t="shared" si="9"/>
        <v>38499.114762591</v>
      </c>
    </row>
    <row r="67" spans="1:63" ht="3.75" customHeight="1">
      <c r="A67" s="11"/>
      <c r="B67" s="20"/>
      <c r="C67" s="121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3"/>
    </row>
    <row r="68" spans="1:63" ht="3.75" customHeight="1">
      <c r="A68" s="11"/>
      <c r="B68" s="20"/>
      <c r="C68" s="25"/>
      <c r="D68" s="33"/>
      <c r="E68" s="26"/>
      <c r="F68" s="26"/>
      <c r="G68" s="26"/>
      <c r="H68" s="26"/>
      <c r="I68" s="26"/>
      <c r="J68" s="26"/>
      <c r="K68" s="26"/>
      <c r="L68" s="26"/>
      <c r="M68" s="26"/>
      <c r="N68" s="33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33"/>
      <c r="AS68" s="26"/>
      <c r="AT68" s="26"/>
      <c r="AU68" s="26"/>
      <c r="AV68" s="26"/>
      <c r="AW68" s="26"/>
      <c r="AX68" s="26"/>
      <c r="AY68" s="26"/>
      <c r="AZ68" s="26"/>
      <c r="BA68" s="26"/>
      <c r="BB68" s="33"/>
      <c r="BC68" s="26"/>
      <c r="BD68" s="26"/>
      <c r="BE68" s="26"/>
      <c r="BF68" s="26"/>
      <c r="BG68" s="33"/>
      <c r="BH68" s="26"/>
      <c r="BI68" s="26"/>
      <c r="BJ68" s="26"/>
      <c r="BK68" s="29"/>
    </row>
    <row r="69" spans="1:63" ht="12.75">
      <c r="A69" s="11" t="s">
        <v>1</v>
      </c>
      <c r="B69" s="17" t="s">
        <v>7</v>
      </c>
      <c r="C69" s="121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3"/>
    </row>
    <row r="70" spans="1:256" s="4" customFormat="1" ht="12.75">
      <c r="A70" s="11" t="s">
        <v>72</v>
      </c>
      <c r="B70" s="24" t="s">
        <v>2</v>
      </c>
      <c r="C70" s="11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20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4" customFormat="1" ht="12.75">
      <c r="A71" s="11"/>
      <c r="B71" s="24" t="s">
        <v>104</v>
      </c>
      <c r="C71" s="77">
        <v>0</v>
      </c>
      <c r="D71" s="53">
        <v>0.682940607</v>
      </c>
      <c r="E71" s="78">
        <v>0</v>
      </c>
      <c r="F71" s="78">
        <v>0</v>
      </c>
      <c r="G71" s="79">
        <v>0</v>
      </c>
      <c r="H71" s="77">
        <v>76.986251654</v>
      </c>
      <c r="I71" s="78">
        <v>0.003348309</v>
      </c>
      <c r="J71" s="78">
        <v>0</v>
      </c>
      <c r="K71" s="78">
        <v>0</v>
      </c>
      <c r="L71" s="79">
        <v>3.98211477</v>
      </c>
      <c r="M71" s="67">
        <v>0</v>
      </c>
      <c r="N71" s="68">
        <v>0</v>
      </c>
      <c r="O71" s="67">
        <v>0</v>
      </c>
      <c r="P71" s="67">
        <v>0</v>
      </c>
      <c r="Q71" s="67">
        <v>0</v>
      </c>
      <c r="R71" s="77">
        <v>46.945592756</v>
      </c>
      <c r="S71" s="78">
        <v>0</v>
      </c>
      <c r="T71" s="78">
        <v>0</v>
      </c>
      <c r="U71" s="78">
        <v>0</v>
      </c>
      <c r="V71" s="79">
        <v>0.944260446</v>
      </c>
      <c r="W71" s="77">
        <v>0</v>
      </c>
      <c r="X71" s="78">
        <v>0</v>
      </c>
      <c r="Y71" s="78">
        <v>0</v>
      </c>
      <c r="Z71" s="78">
        <v>0</v>
      </c>
      <c r="AA71" s="79">
        <v>0</v>
      </c>
      <c r="AB71" s="77">
        <v>0.9950793299999999</v>
      </c>
      <c r="AC71" s="78">
        <v>0</v>
      </c>
      <c r="AD71" s="78">
        <v>0</v>
      </c>
      <c r="AE71" s="78">
        <v>0</v>
      </c>
      <c r="AF71" s="79">
        <v>0.007249905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77">
        <v>0.607764341</v>
      </c>
      <c r="AM71" s="78">
        <v>0</v>
      </c>
      <c r="AN71" s="78">
        <v>0</v>
      </c>
      <c r="AO71" s="78">
        <v>0</v>
      </c>
      <c r="AP71" s="79">
        <v>0</v>
      </c>
      <c r="AQ71" s="77">
        <v>0</v>
      </c>
      <c r="AR71" s="80">
        <v>0</v>
      </c>
      <c r="AS71" s="78">
        <v>0</v>
      </c>
      <c r="AT71" s="78">
        <v>0</v>
      </c>
      <c r="AU71" s="79">
        <v>0</v>
      </c>
      <c r="AV71" s="77">
        <v>1056.3670471929997</v>
      </c>
      <c r="AW71" s="78">
        <v>9.175298186</v>
      </c>
      <c r="AX71" s="78">
        <v>0</v>
      </c>
      <c r="AY71" s="78">
        <v>0</v>
      </c>
      <c r="AZ71" s="79">
        <v>175.240736453</v>
      </c>
      <c r="BA71" s="77">
        <v>0</v>
      </c>
      <c r="BB71" s="80">
        <v>0</v>
      </c>
      <c r="BC71" s="78">
        <v>0</v>
      </c>
      <c r="BD71" s="78">
        <v>0</v>
      </c>
      <c r="BE71" s="79">
        <v>0</v>
      </c>
      <c r="BF71" s="77">
        <v>639.688979867</v>
      </c>
      <c r="BG71" s="80">
        <v>15.367365117</v>
      </c>
      <c r="BH71" s="78">
        <v>1.082519758</v>
      </c>
      <c r="BI71" s="78">
        <v>0</v>
      </c>
      <c r="BJ71" s="79">
        <v>62.038677811</v>
      </c>
      <c r="BK71" s="98">
        <f>SUM(C71:BJ71)</f>
        <v>2090.1152265029996</v>
      </c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4" customFormat="1" ht="12.75">
      <c r="A72" s="36"/>
      <c r="B72" s="37" t="s">
        <v>81</v>
      </c>
      <c r="C72" s="50">
        <f>SUM(C71)</f>
        <v>0</v>
      </c>
      <c r="D72" s="71">
        <f>SUM(D71)</f>
        <v>0.682940607</v>
      </c>
      <c r="E72" s="71">
        <f aca="true" t="shared" si="10" ref="E72:BJ72">SUM(E71)</f>
        <v>0</v>
      </c>
      <c r="F72" s="71">
        <f t="shared" si="10"/>
        <v>0</v>
      </c>
      <c r="G72" s="69">
        <f t="shared" si="10"/>
        <v>0</v>
      </c>
      <c r="H72" s="50">
        <f t="shared" si="10"/>
        <v>76.986251654</v>
      </c>
      <c r="I72" s="71">
        <f t="shared" si="10"/>
        <v>0.003348309</v>
      </c>
      <c r="J72" s="71">
        <f t="shared" si="10"/>
        <v>0</v>
      </c>
      <c r="K72" s="71">
        <f t="shared" si="10"/>
        <v>0</v>
      </c>
      <c r="L72" s="69">
        <f t="shared" si="10"/>
        <v>3.98211477</v>
      </c>
      <c r="M72" s="51">
        <f t="shared" si="10"/>
        <v>0</v>
      </c>
      <c r="N72" s="51">
        <f t="shared" si="10"/>
        <v>0</v>
      </c>
      <c r="O72" s="51">
        <f t="shared" si="10"/>
        <v>0</v>
      </c>
      <c r="P72" s="51">
        <f t="shared" si="10"/>
        <v>0</v>
      </c>
      <c r="Q72" s="76">
        <f t="shared" si="10"/>
        <v>0</v>
      </c>
      <c r="R72" s="50">
        <f t="shared" si="10"/>
        <v>46.945592756</v>
      </c>
      <c r="S72" s="71">
        <f t="shared" si="10"/>
        <v>0</v>
      </c>
      <c r="T72" s="71">
        <f t="shared" si="10"/>
        <v>0</v>
      </c>
      <c r="U72" s="71">
        <f t="shared" si="10"/>
        <v>0</v>
      </c>
      <c r="V72" s="69">
        <f t="shared" si="10"/>
        <v>0.944260446</v>
      </c>
      <c r="W72" s="50">
        <f t="shared" si="10"/>
        <v>0</v>
      </c>
      <c r="X72" s="71">
        <f t="shared" si="10"/>
        <v>0</v>
      </c>
      <c r="Y72" s="71">
        <f t="shared" si="10"/>
        <v>0</v>
      </c>
      <c r="Z72" s="71">
        <f t="shared" si="10"/>
        <v>0</v>
      </c>
      <c r="AA72" s="69">
        <f t="shared" si="10"/>
        <v>0</v>
      </c>
      <c r="AB72" s="50">
        <f t="shared" si="10"/>
        <v>0.9950793299999999</v>
      </c>
      <c r="AC72" s="71">
        <f t="shared" si="10"/>
        <v>0</v>
      </c>
      <c r="AD72" s="71">
        <f t="shared" si="10"/>
        <v>0</v>
      </c>
      <c r="AE72" s="71">
        <f t="shared" si="10"/>
        <v>0</v>
      </c>
      <c r="AF72" s="69">
        <f t="shared" si="10"/>
        <v>0.007249905</v>
      </c>
      <c r="AG72" s="51">
        <f t="shared" si="10"/>
        <v>0</v>
      </c>
      <c r="AH72" s="51">
        <f t="shared" si="10"/>
        <v>0</v>
      </c>
      <c r="AI72" s="51">
        <f t="shared" si="10"/>
        <v>0</v>
      </c>
      <c r="AJ72" s="51">
        <f t="shared" si="10"/>
        <v>0</v>
      </c>
      <c r="AK72" s="76">
        <f t="shared" si="10"/>
        <v>0</v>
      </c>
      <c r="AL72" s="50">
        <f t="shared" si="10"/>
        <v>0.607764341</v>
      </c>
      <c r="AM72" s="71">
        <f t="shared" si="10"/>
        <v>0</v>
      </c>
      <c r="AN72" s="71">
        <f t="shared" si="10"/>
        <v>0</v>
      </c>
      <c r="AO72" s="71">
        <f t="shared" si="10"/>
        <v>0</v>
      </c>
      <c r="AP72" s="69">
        <f t="shared" si="10"/>
        <v>0</v>
      </c>
      <c r="AQ72" s="50">
        <f t="shared" si="10"/>
        <v>0</v>
      </c>
      <c r="AR72" s="71">
        <f t="shared" si="10"/>
        <v>0</v>
      </c>
      <c r="AS72" s="71">
        <f t="shared" si="10"/>
        <v>0</v>
      </c>
      <c r="AT72" s="71">
        <f t="shared" si="10"/>
        <v>0</v>
      </c>
      <c r="AU72" s="69">
        <f t="shared" si="10"/>
        <v>0</v>
      </c>
      <c r="AV72" s="50">
        <f t="shared" si="10"/>
        <v>1056.3670471929997</v>
      </c>
      <c r="AW72" s="71">
        <f t="shared" si="10"/>
        <v>9.175298186</v>
      </c>
      <c r="AX72" s="71">
        <f t="shared" si="10"/>
        <v>0</v>
      </c>
      <c r="AY72" s="71">
        <f t="shared" si="10"/>
        <v>0</v>
      </c>
      <c r="AZ72" s="69">
        <f t="shared" si="10"/>
        <v>175.240736453</v>
      </c>
      <c r="BA72" s="50">
        <f t="shared" si="10"/>
        <v>0</v>
      </c>
      <c r="BB72" s="71">
        <f t="shared" si="10"/>
        <v>0</v>
      </c>
      <c r="BC72" s="71">
        <f t="shared" si="10"/>
        <v>0</v>
      </c>
      <c r="BD72" s="71">
        <f t="shared" si="10"/>
        <v>0</v>
      </c>
      <c r="BE72" s="69">
        <f t="shared" si="10"/>
        <v>0</v>
      </c>
      <c r="BF72" s="50">
        <f t="shared" si="10"/>
        <v>639.688979867</v>
      </c>
      <c r="BG72" s="71">
        <f t="shared" si="10"/>
        <v>15.367365117</v>
      </c>
      <c r="BH72" s="71">
        <f t="shared" si="10"/>
        <v>1.082519758</v>
      </c>
      <c r="BI72" s="71">
        <f t="shared" si="10"/>
        <v>0</v>
      </c>
      <c r="BJ72" s="69">
        <f t="shared" si="10"/>
        <v>62.038677811</v>
      </c>
      <c r="BK72" s="52">
        <f>SUM(BK71:BK71)</f>
        <v>2090.1152265029996</v>
      </c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63" ht="12.75">
      <c r="A73" s="11" t="s">
        <v>73</v>
      </c>
      <c r="B73" s="18" t="s">
        <v>17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3"/>
    </row>
    <row r="74" spans="1:63" ht="12.75">
      <c r="A74" s="11"/>
      <c r="B74" s="24" t="s">
        <v>105</v>
      </c>
      <c r="C74" s="73">
        <v>0</v>
      </c>
      <c r="D74" s="53">
        <v>30.352822113</v>
      </c>
      <c r="E74" s="45">
        <v>0</v>
      </c>
      <c r="F74" s="45">
        <v>0</v>
      </c>
      <c r="G74" s="54">
        <v>0</v>
      </c>
      <c r="H74" s="73">
        <v>42.819516441000005</v>
      </c>
      <c r="I74" s="45">
        <v>249.151331817</v>
      </c>
      <c r="J74" s="45">
        <v>0</v>
      </c>
      <c r="K74" s="45">
        <v>0</v>
      </c>
      <c r="L74" s="54">
        <v>62.237344623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13.570104907000001</v>
      </c>
      <c r="S74" s="45">
        <v>13.594107024000001</v>
      </c>
      <c r="T74" s="45">
        <v>0</v>
      </c>
      <c r="U74" s="45">
        <v>0</v>
      </c>
      <c r="V74" s="54">
        <v>3.209756465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0.20295103099999998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0.135851893</v>
      </c>
      <c r="AM74" s="45">
        <v>0</v>
      </c>
      <c r="AN74" s="45">
        <v>0</v>
      </c>
      <c r="AO74" s="45">
        <v>0</v>
      </c>
      <c r="AP74" s="54">
        <v>0.072703031</v>
      </c>
      <c r="AQ74" s="73">
        <v>0</v>
      </c>
      <c r="AR74" s="53">
        <v>0.28069903199999996</v>
      </c>
      <c r="AS74" s="45">
        <v>0</v>
      </c>
      <c r="AT74" s="45">
        <v>0</v>
      </c>
      <c r="AU74" s="54">
        <v>0</v>
      </c>
      <c r="AV74" s="73">
        <v>971.688277945</v>
      </c>
      <c r="AW74" s="45">
        <v>95.18404704799998</v>
      </c>
      <c r="AX74" s="45">
        <v>0</v>
      </c>
      <c r="AY74" s="45">
        <v>0</v>
      </c>
      <c r="AZ74" s="54">
        <v>454.253949572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300.794860326</v>
      </c>
      <c r="BG74" s="53">
        <v>17.809280252</v>
      </c>
      <c r="BH74" s="45">
        <v>0</v>
      </c>
      <c r="BI74" s="45">
        <v>0</v>
      </c>
      <c r="BJ74" s="54">
        <v>62.39268432600001</v>
      </c>
      <c r="BK74" s="49">
        <f aca="true" t="shared" si="11" ref="BK74:BK85">SUM(C74:BJ74)</f>
        <v>2317.750287846</v>
      </c>
    </row>
    <row r="75" spans="1:63" ht="12.75">
      <c r="A75" s="11"/>
      <c r="B75" s="104" t="s">
        <v>162</v>
      </c>
      <c r="C75" s="73">
        <v>0</v>
      </c>
      <c r="D75" s="53">
        <v>123.295705162</v>
      </c>
      <c r="E75" s="45">
        <v>0</v>
      </c>
      <c r="F75" s="45">
        <v>0</v>
      </c>
      <c r="G75" s="54">
        <v>0</v>
      </c>
      <c r="H75" s="73">
        <v>1.384618778</v>
      </c>
      <c r="I75" s="45">
        <v>2.067948073</v>
      </c>
      <c r="J75" s="45">
        <v>0</v>
      </c>
      <c r="K75" s="45">
        <v>0</v>
      </c>
      <c r="L75" s="54">
        <v>113.22409801100002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0.531907906</v>
      </c>
      <c r="S75" s="45">
        <v>1.721236772</v>
      </c>
      <c r="T75" s="45">
        <v>0</v>
      </c>
      <c r="U75" s="45">
        <v>0</v>
      </c>
      <c r="V75" s="54">
        <v>1.440174007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0.006188926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9.705E-06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45.22242664000001</v>
      </c>
      <c r="AW75" s="45">
        <v>38.37115776699999</v>
      </c>
      <c r="AX75" s="45">
        <v>0</v>
      </c>
      <c r="AY75" s="45">
        <v>0</v>
      </c>
      <c r="AZ75" s="54">
        <v>184.13639859499997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29.151537655000002</v>
      </c>
      <c r="BG75" s="53">
        <v>6.407192846999999</v>
      </c>
      <c r="BH75" s="45">
        <v>0.281537097</v>
      </c>
      <c r="BI75" s="45">
        <v>0</v>
      </c>
      <c r="BJ75" s="54">
        <v>46.00282625</v>
      </c>
      <c r="BK75" s="49">
        <f t="shared" si="11"/>
        <v>593.2449641909999</v>
      </c>
    </row>
    <row r="76" spans="1:63" ht="12.75">
      <c r="A76" s="11"/>
      <c r="B76" s="24" t="s">
        <v>106</v>
      </c>
      <c r="C76" s="73">
        <v>0</v>
      </c>
      <c r="D76" s="53">
        <v>135.63577016300002</v>
      </c>
      <c r="E76" s="45">
        <v>0</v>
      </c>
      <c r="F76" s="45">
        <v>0</v>
      </c>
      <c r="G76" s="54">
        <v>0</v>
      </c>
      <c r="H76" s="73">
        <v>17.469011578</v>
      </c>
      <c r="I76" s="45">
        <v>212.30132323799998</v>
      </c>
      <c r="J76" s="45">
        <v>0</v>
      </c>
      <c r="K76" s="45">
        <v>0</v>
      </c>
      <c r="L76" s="54">
        <v>108.23878194899999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5.427778213</v>
      </c>
      <c r="S76" s="45">
        <v>5.082173151</v>
      </c>
      <c r="T76" s="45">
        <v>0</v>
      </c>
      <c r="U76" s="45">
        <v>0</v>
      </c>
      <c r="V76" s="54">
        <v>42.896917425999995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0.026921949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0.067474776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29.719323560000003</v>
      </c>
      <c r="AS76" s="45">
        <v>0</v>
      </c>
      <c r="AT76" s="45">
        <v>0</v>
      </c>
      <c r="AU76" s="54">
        <v>0</v>
      </c>
      <c r="AV76" s="73">
        <v>346.585849138</v>
      </c>
      <c r="AW76" s="45">
        <v>230.24316686400002</v>
      </c>
      <c r="AX76" s="45">
        <v>0</v>
      </c>
      <c r="AY76" s="45">
        <v>0</v>
      </c>
      <c r="AZ76" s="54">
        <v>808.824300675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116.104330665</v>
      </c>
      <c r="BG76" s="53">
        <v>25.387726049</v>
      </c>
      <c r="BH76" s="45">
        <v>0</v>
      </c>
      <c r="BI76" s="45">
        <v>0</v>
      </c>
      <c r="BJ76" s="54">
        <v>90.383188343</v>
      </c>
      <c r="BK76" s="49">
        <f t="shared" si="11"/>
        <v>2174.3940377369995</v>
      </c>
    </row>
    <row r="77" spans="1:63" ht="12.75">
      <c r="A77" s="11"/>
      <c r="B77" s="24" t="s">
        <v>107</v>
      </c>
      <c r="C77" s="73">
        <v>0</v>
      </c>
      <c r="D77" s="53">
        <v>0.7440262320000001</v>
      </c>
      <c r="E77" s="45">
        <v>0</v>
      </c>
      <c r="F77" s="45">
        <v>0</v>
      </c>
      <c r="G77" s="54">
        <v>0</v>
      </c>
      <c r="H77" s="73">
        <v>416.245842601</v>
      </c>
      <c r="I77" s="45">
        <v>19.506132649</v>
      </c>
      <c r="J77" s="45">
        <v>0</v>
      </c>
      <c r="K77" s="45">
        <v>0</v>
      </c>
      <c r="L77" s="54">
        <v>123.576204042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172.86584815999998</v>
      </c>
      <c r="S77" s="45">
        <v>8.342185847</v>
      </c>
      <c r="T77" s="45">
        <v>0</v>
      </c>
      <c r="U77" s="45">
        <v>0</v>
      </c>
      <c r="V77" s="54">
        <v>24.935483542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1.033935132</v>
      </c>
      <c r="AC77" s="45">
        <v>0</v>
      </c>
      <c r="AD77" s="45">
        <v>0</v>
      </c>
      <c r="AE77" s="45">
        <v>0</v>
      </c>
      <c r="AF77" s="54">
        <v>0.000724751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1.29897704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5.542390322999999</v>
      </c>
      <c r="AS77" s="45">
        <v>0</v>
      </c>
      <c r="AT77" s="45">
        <v>0</v>
      </c>
      <c r="AU77" s="54">
        <v>0</v>
      </c>
      <c r="AV77" s="73">
        <v>2248.7333287660003</v>
      </c>
      <c r="AW77" s="45">
        <v>157.552443133</v>
      </c>
      <c r="AX77" s="45">
        <v>0</v>
      </c>
      <c r="AY77" s="45">
        <v>0</v>
      </c>
      <c r="AZ77" s="54">
        <v>926.092617117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1006.712535216</v>
      </c>
      <c r="BG77" s="53">
        <v>28.596069278999998</v>
      </c>
      <c r="BH77" s="45">
        <v>0</v>
      </c>
      <c r="BI77" s="45">
        <v>0</v>
      </c>
      <c r="BJ77" s="54">
        <v>114.07221946499999</v>
      </c>
      <c r="BK77" s="49">
        <f t="shared" si="11"/>
        <v>5255.850963295001</v>
      </c>
    </row>
    <row r="78" spans="1:63" ht="25.5">
      <c r="A78" s="11"/>
      <c r="B78" s="24" t="s">
        <v>108</v>
      </c>
      <c r="C78" s="73">
        <v>0</v>
      </c>
      <c r="D78" s="53">
        <v>0.80527567</v>
      </c>
      <c r="E78" s="45">
        <v>0</v>
      </c>
      <c r="F78" s="45">
        <v>0</v>
      </c>
      <c r="G78" s="54">
        <v>0</v>
      </c>
      <c r="H78" s="73">
        <v>14.641946624</v>
      </c>
      <c r="I78" s="45">
        <v>1.8748676930000001</v>
      </c>
      <c r="J78" s="45">
        <v>0</v>
      </c>
      <c r="K78" s="45">
        <v>0</v>
      </c>
      <c r="L78" s="54">
        <v>16.352813741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8.477137352</v>
      </c>
      <c r="S78" s="45">
        <v>0.482821783</v>
      </c>
      <c r="T78" s="45">
        <v>0</v>
      </c>
      <c r="U78" s="45">
        <v>0</v>
      </c>
      <c r="V78" s="54">
        <v>2.184021825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0.088090061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0.067174342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64.081176595</v>
      </c>
      <c r="AW78" s="45">
        <v>3.889954252</v>
      </c>
      <c r="AX78" s="45">
        <v>0</v>
      </c>
      <c r="AY78" s="45">
        <v>0</v>
      </c>
      <c r="AZ78" s="54">
        <v>28.978880121999996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36.993789807</v>
      </c>
      <c r="BG78" s="53">
        <v>0.328811118</v>
      </c>
      <c r="BH78" s="45">
        <v>0</v>
      </c>
      <c r="BI78" s="45">
        <v>0</v>
      </c>
      <c r="BJ78" s="54">
        <v>4.6390749410000005</v>
      </c>
      <c r="BK78" s="49">
        <f t="shared" si="11"/>
        <v>183.885835926</v>
      </c>
    </row>
    <row r="79" spans="1:63" ht="12.75">
      <c r="A79" s="11"/>
      <c r="B79" s="24" t="s">
        <v>109</v>
      </c>
      <c r="C79" s="73">
        <v>0</v>
      </c>
      <c r="D79" s="53">
        <v>92.60952436699999</v>
      </c>
      <c r="E79" s="45">
        <v>0</v>
      </c>
      <c r="F79" s="45">
        <v>0</v>
      </c>
      <c r="G79" s="54">
        <v>0</v>
      </c>
      <c r="H79" s="73">
        <v>20.471871547</v>
      </c>
      <c r="I79" s="45">
        <v>21.258378689</v>
      </c>
      <c r="J79" s="45">
        <v>0</v>
      </c>
      <c r="K79" s="45">
        <v>0</v>
      </c>
      <c r="L79" s="54">
        <v>64.71042976700001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7.043246953</v>
      </c>
      <c r="S79" s="45">
        <v>2.973901659</v>
      </c>
      <c r="T79" s="45">
        <v>0</v>
      </c>
      <c r="U79" s="45">
        <v>0</v>
      </c>
      <c r="V79" s="54">
        <v>3.9307948569999995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0.052945778000000006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0.072349904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492.0586144539999</v>
      </c>
      <c r="AW79" s="45">
        <v>168.071622256</v>
      </c>
      <c r="AX79" s="45">
        <v>0</v>
      </c>
      <c r="AY79" s="45">
        <v>0</v>
      </c>
      <c r="AZ79" s="54">
        <v>682.140457353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174.115616207</v>
      </c>
      <c r="BG79" s="53">
        <v>28.057857585</v>
      </c>
      <c r="BH79" s="45">
        <v>0</v>
      </c>
      <c r="BI79" s="45">
        <v>0</v>
      </c>
      <c r="BJ79" s="54">
        <v>122.628529291</v>
      </c>
      <c r="BK79" s="49">
        <f t="shared" si="11"/>
        <v>1880.1961406669998</v>
      </c>
    </row>
    <row r="80" spans="1:63" ht="12.75">
      <c r="A80" s="11"/>
      <c r="B80" s="24" t="s">
        <v>110</v>
      </c>
      <c r="C80" s="73">
        <v>0</v>
      </c>
      <c r="D80" s="53">
        <v>19.483558547999998</v>
      </c>
      <c r="E80" s="45">
        <v>0</v>
      </c>
      <c r="F80" s="45">
        <v>0</v>
      </c>
      <c r="G80" s="54">
        <v>0</v>
      </c>
      <c r="H80" s="73">
        <v>57.977248978999995</v>
      </c>
      <c r="I80" s="45">
        <v>24.743814058</v>
      </c>
      <c r="J80" s="45">
        <v>5.031915989</v>
      </c>
      <c r="K80" s="45">
        <v>0</v>
      </c>
      <c r="L80" s="54">
        <v>95.185645319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24.752690033</v>
      </c>
      <c r="S80" s="45">
        <v>8.851360972999998</v>
      </c>
      <c r="T80" s="45">
        <v>0</v>
      </c>
      <c r="U80" s="45">
        <v>0</v>
      </c>
      <c r="V80" s="54">
        <v>9.184025779999999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0.443509406</v>
      </c>
      <c r="AC80" s="45">
        <v>0</v>
      </c>
      <c r="AD80" s="45">
        <v>0</v>
      </c>
      <c r="AE80" s="45">
        <v>0</v>
      </c>
      <c r="AF80" s="54">
        <v>0.089801837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0.313469975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1144.014560614</v>
      </c>
      <c r="AW80" s="45">
        <v>209.74277436800003</v>
      </c>
      <c r="AX80" s="45">
        <v>0</v>
      </c>
      <c r="AY80" s="45">
        <v>0</v>
      </c>
      <c r="AZ80" s="54">
        <v>871.283053797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521.528249062</v>
      </c>
      <c r="BG80" s="53">
        <v>42.60081747699999</v>
      </c>
      <c r="BH80" s="45">
        <v>0</v>
      </c>
      <c r="BI80" s="45">
        <v>0</v>
      </c>
      <c r="BJ80" s="54">
        <v>141.73345708699998</v>
      </c>
      <c r="BK80" s="49">
        <f t="shared" si="11"/>
        <v>3176.9599533019996</v>
      </c>
    </row>
    <row r="81" spans="1:63" ht="12.75">
      <c r="A81" s="11"/>
      <c r="B81" s="24" t="s">
        <v>111</v>
      </c>
      <c r="C81" s="73">
        <v>0</v>
      </c>
      <c r="D81" s="53">
        <v>59.930193042999996</v>
      </c>
      <c r="E81" s="45">
        <v>0</v>
      </c>
      <c r="F81" s="45">
        <v>0</v>
      </c>
      <c r="G81" s="54">
        <v>0</v>
      </c>
      <c r="H81" s="73">
        <v>16.873388224</v>
      </c>
      <c r="I81" s="45">
        <v>42.654614966</v>
      </c>
      <c r="J81" s="45">
        <v>5.044741368</v>
      </c>
      <c r="K81" s="45">
        <v>0</v>
      </c>
      <c r="L81" s="54">
        <v>66.917707324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4.59291991</v>
      </c>
      <c r="S81" s="45">
        <v>0.04243705</v>
      </c>
      <c r="T81" s="45">
        <v>0</v>
      </c>
      <c r="U81" s="45">
        <v>0</v>
      </c>
      <c r="V81" s="54">
        <v>1.477433612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0.7595858959999999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0.43136649099999996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0</v>
      </c>
      <c r="AS81" s="45">
        <v>0</v>
      </c>
      <c r="AT81" s="45">
        <v>0</v>
      </c>
      <c r="AU81" s="54">
        <v>0</v>
      </c>
      <c r="AV81" s="73">
        <v>651.6642518049999</v>
      </c>
      <c r="AW81" s="45">
        <v>114.378845982</v>
      </c>
      <c r="AX81" s="45">
        <v>0.023000704</v>
      </c>
      <c r="AY81" s="45">
        <v>0</v>
      </c>
      <c r="AZ81" s="54">
        <v>256.15005921399995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197.989846624</v>
      </c>
      <c r="BG81" s="53">
        <v>9.696426155000001</v>
      </c>
      <c r="BH81" s="45">
        <v>0</v>
      </c>
      <c r="BI81" s="45">
        <v>0</v>
      </c>
      <c r="BJ81" s="54">
        <v>24.245508826</v>
      </c>
      <c r="BK81" s="49">
        <f t="shared" si="11"/>
        <v>1452.872327194</v>
      </c>
    </row>
    <row r="82" spans="1:63" ht="12.75">
      <c r="A82" s="11"/>
      <c r="B82" s="24" t="s">
        <v>112</v>
      </c>
      <c r="C82" s="73">
        <v>0</v>
      </c>
      <c r="D82" s="53">
        <v>0.502979152</v>
      </c>
      <c r="E82" s="45">
        <v>0</v>
      </c>
      <c r="F82" s="45">
        <v>0</v>
      </c>
      <c r="G82" s="54">
        <v>0</v>
      </c>
      <c r="H82" s="73">
        <v>1.8245099779999998</v>
      </c>
      <c r="I82" s="45">
        <v>0.053772974</v>
      </c>
      <c r="J82" s="45">
        <v>0</v>
      </c>
      <c r="K82" s="45">
        <v>0</v>
      </c>
      <c r="L82" s="54">
        <v>0.385992021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0.33660404</v>
      </c>
      <c r="S82" s="45">
        <v>0</v>
      </c>
      <c r="T82" s="45">
        <v>0</v>
      </c>
      <c r="U82" s="45">
        <v>0</v>
      </c>
      <c r="V82" s="54">
        <v>0.012748416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0.0030694050000000003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0.007447486999999999</v>
      </c>
      <c r="AM82" s="45">
        <v>0</v>
      </c>
      <c r="AN82" s="45">
        <v>0</v>
      </c>
      <c r="AO82" s="45">
        <v>0</v>
      </c>
      <c r="AP82" s="54">
        <v>0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20.660471074</v>
      </c>
      <c r="AW82" s="45">
        <v>6.170569798000001</v>
      </c>
      <c r="AX82" s="45">
        <v>0</v>
      </c>
      <c r="AY82" s="45">
        <v>0</v>
      </c>
      <c r="AZ82" s="54">
        <v>4.598773060999999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6.212475865</v>
      </c>
      <c r="BG82" s="53">
        <v>0.22726473300000002</v>
      </c>
      <c r="BH82" s="45">
        <v>0</v>
      </c>
      <c r="BI82" s="45">
        <v>0</v>
      </c>
      <c r="BJ82" s="54">
        <v>0.684213324</v>
      </c>
      <c r="BK82" s="49">
        <f t="shared" si="11"/>
        <v>41.680891328</v>
      </c>
    </row>
    <row r="83" spans="1:63" ht="12.75">
      <c r="A83" s="11"/>
      <c r="B83" s="24" t="s">
        <v>113</v>
      </c>
      <c r="C83" s="73">
        <v>0</v>
      </c>
      <c r="D83" s="53">
        <v>180.136615494</v>
      </c>
      <c r="E83" s="45">
        <v>0</v>
      </c>
      <c r="F83" s="45">
        <v>0</v>
      </c>
      <c r="G83" s="54">
        <v>0</v>
      </c>
      <c r="H83" s="73">
        <v>67.701370666</v>
      </c>
      <c r="I83" s="45">
        <v>424.436457646</v>
      </c>
      <c r="J83" s="45">
        <v>0</v>
      </c>
      <c r="K83" s="45">
        <v>0</v>
      </c>
      <c r="L83" s="54">
        <v>227.302452727</v>
      </c>
      <c r="M83" s="73">
        <v>0</v>
      </c>
      <c r="N83" s="53">
        <v>0</v>
      </c>
      <c r="O83" s="45">
        <v>0</v>
      </c>
      <c r="P83" s="45">
        <v>0</v>
      </c>
      <c r="Q83" s="54">
        <v>0</v>
      </c>
      <c r="R83" s="73">
        <v>27.464220652</v>
      </c>
      <c r="S83" s="45">
        <v>0</v>
      </c>
      <c r="T83" s="45">
        <v>0</v>
      </c>
      <c r="U83" s="45">
        <v>0</v>
      </c>
      <c r="V83" s="54">
        <v>4.28269992</v>
      </c>
      <c r="W83" s="73">
        <v>0</v>
      </c>
      <c r="X83" s="45">
        <v>0</v>
      </c>
      <c r="Y83" s="45">
        <v>0</v>
      </c>
      <c r="Z83" s="45">
        <v>0</v>
      </c>
      <c r="AA83" s="54">
        <v>0</v>
      </c>
      <c r="AB83" s="73">
        <v>0.607939822</v>
      </c>
      <c r="AC83" s="45">
        <v>0</v>
      </c>
      <c r="AD83" s="45">
        <v>0</v>
      </c>
      <c r="AE83" s="45">
        <v>0</v>
      </c>
      <c r="AF83" s="54">
        <v>0.005656802</v>
      </c>
      <c r="AG83" s="73">
        <v>0</v>
      </c>
      <c r="AH83" s="45">
        <v>0</v>
      </c>
      <c r="AI83" s="45">
        <v>0</v>
      </c>
      <c r="AJ83" s="45">
        <v>0</v>
      </c>
      <c r="AK83" s="54">
        <v>0</v>
      </c>
      <c r="AL83" s="73">
        <v>0.27248105499999997</v>
      </c>
      <c r="AM83" s="45">
        <v>0</v>
      </c>
      <c r="AN83" s="45">
        <v>0</v>
      </c>
      <c r="AO83" s="45">
        <v>0</v>
      </c>
      <c r="AP83" s="54">
        <v>0</v>
      </c>
      <c r="AQ83" s="73">
        <v>0</v>
      </c>
      <c r="AR83" s="53">
        <v>77.901027172</v>
      </c>
      <c r="AS83" s="45">
        <v>0</v>
      </c>
      <c r="AT83" s="45">
        <v>0</v>
      </c>
      <c r="AU83" s="54">
        <v>0</v>
      </c>
      <c r="AV83" s="73">
        <v>1364.21466684</v>
      </c>
      <c r="AW83" s="45">
        <v>90.99820181300001</v>
      </c>
      <c r="AX83" s="45">
        <v>0.105674722</v>
      </c>
      <c r="AY83" s="45">
        <v>0</v>
      </c>
      <c r="AZ83" s="54">
        <v>476.69016887099997</v>
      </c>
      <c r="BA83" s="73">
        <v>0</v>
      </c>
      <c r="BB83" s="53">
        <v>0</v>
      </c>
      <c r="BC83" s="45">
        <v>0</v>
      </c>
      <c r="BD83" s="45">
        <v>0</v>
      </c>
      <c r="BE83" s="54">
        <v>0</v>
      </c>
      <c r="BF83" s="73">
        <v>444.622096119</v>
      </c>
      <c r="BG83" s="53">
        <v>16.024958595</v>
      </c>
      <c r="BH83" s="45">
        <v>0</v>
      </c>
      <c r="BI83" s="45">
        <v>0</v>
      </c>
      <c r="BJ83" s="54">
        <v>47.016160741</v>
      </c>
      <c r="BK83" s="49">
        <f t="shared" si="11"/>
        <v>3449.7828496570005</v>
      </c>
    </row>
    <row r="84" spans="1:63" ht="12.75">
      <c r="A84" s="11"/>
      <c r="B84" s="24" t="s">
        <v>150</v>
      </c>
      <c r="C84" s="73">
        <v>0</v>
      </c>
      <c r="D84" s="53">
        <v>0</v>
      </c>
      <c r="E84" s="45">
        <v>0</v>
      </c>
      <c r="F84" s="45">
        <v>0</v>
      </c>
      <c r="G84" s="54">
        <v>0</v>
      </c>
      <c r="H84" s="73">
        <v>2.988673427</v>
      </c>
      <c r="I84" s="45">
        <v>0.22364935</v>
      </c>
      <c r="J84" s="45">
        <v>0</v>
      </c>
      <c r="K84" s="45">
        <v>0</v>
      </c>
      <c r="L84" s="54">
        <v>6.301589998000001</v>
      </c>
      <c r="M84" s="73">
        <v>0</v>
      </c>
      <c r="N84" s="53">
        <v>0</v>
      </c>
      <c r="O84" s="45">
        <v>0</v>
      </c>
      <c r="P84" s="45">
        <v>0</v>
      </c>
      <c r="Q84" s="54">
        <v>0</v>
      </c>
      <c r="R84" s="73">
        <v>0.696569751</v>
      </c>
      <c r="S84" s="45">
        <v>0</v>
      </c>
      <c r="T84" s="45">
        <v>0</v>
      </c>
      <c r="U84" s="45">
        <v>0</v>
      </c>
      <c r="V84" s="54">
        <v>0.737946724</v>
      </c>
      <c r="W84" s="73">
        <v>0</v>
      </c>
      <c r="X84" s="45">
        <v>0</v>
      </c>
      <c r="Y84" s="45">
        <v>0</v>
      </c>
      <c r="Z84" s="45">
        <v>0</v>
      </c>
      <c r="AA84" s="54">
        <v>0</v>
      </c>
      <c r="AB84" s="73">
        <v>0</v>
      </c>
      <c r="AC84" s="45">
        <v>0</v>
      </c>
      <c r="AD84" s="45">
        <v>0</v>
      </c>
      <c r="AE84" s="45">
        <v>0</v>
      </c>
      <c r="AF84" s="54">
        <v>0</v>
      </c>
      <c r="AG84" s="73">
        <v>0</v>
      </c>
      <c r="AH84" s="45">
        <v>0</v>
      </c>
      <c r="AI84" s="45">
        <v>0</v>
      </c>
      <c r="AJ84" s="45">
        <v>0</v>
      </c>
      <c r="AK84" s="54">
        <v>0</v>
      </c>
      <c r="AL84" s="73">
        <v>0</v>
      </c>
      <c r="AM84" s="45">
        <v>0</v>
      </c>
      <c r="AN84" s="45">
        <v>0</v>
      </c>
      <c r="AO84" s="45">
        <v>0</v>
      </c>
      <c r="AP84" s="54">
        <v>0</v>
      </c>
      <c r="AQ84" s="73">
        <v>0</v>
      </c>
      <c r="AR84" s="53">
        <v>0</v>
      </c>
      <c r="AS84" s="45">
        <v>0</v>
      </c>
      <c r="AT84" s="45">
        <v>0</v>
      </c>
      <c r="AU84" s="54">
        <v>0</v>
      </c>
      <c r="AV84" s="73">
        <v>182.600616193</v>
      </c>
      <c r="AW84" s="45">
        <v>88.628437954</v>
      </c>
      <c r="AX84" s="45">
        <v>0</v>
      </c>
      <c r="AY84" s="45">
        <v>0</v>
      </c>
      <c r="AZ84" s="54">
        <v>471.016806898</v>
      </c>
      <c r="BA84" s="73">
        <v>0</v>
      </c>
      <c r="BB84" s="53">
        <v>0</v>
      </c>
      <c r="BC84" s="45">
        <v>0</v>
      </c>
      <c r="BD84" s="45">
        <v>0</v>
      </c>
      <c r="BE84" s="54">
        <v>0</v>
      </c>
      <c r="BF84" s="73">
        <v>70.337456499</v>
      </c>
      <c r="BG84" s="53">
        <v>17.520002701000003</v>
      </c>
      <c r="BH84" s="45">
        <v>0</v>
      </c>
      <c r="BI84" s="45">
        <v>0</v>
      </c>
      <c r="BJ84" s="54">
        <v>51.171481111999995</v>
      </c>
      <c r="BK84" s="49">
        <f t="shared" si="11"/>
        <v>892.223230607</v>
      </c>
    </row>
    <row r="85" spans="1:63" ht="12.75">
      <c r="A85" s="36"/>
      <c r="B85" s="37" t="s">
        <v>82</v>
      </c>
      <c r="C85" s="81">
        <f aca="true" t="shared" si="12" ref="C85:AH85">SUM(C74:C84)</f>
        <v>0</v>
      </c>
      <c r="D85" s="81">
        <f t="shared" si="12"/>
        <v>643.4964699440001</v>
      </c>
      <c r="E85" s="81">
        <f t="shared" si="12"/>
        <v>0</v>
      </c>
      <c r="F85" s="81">
        <f t="shared" si="12"/>
        <v>0</v>
      </c>
      <c r="G85" s="81">
        <f t="shared" si="12"/>
        <v>0</v>
      </c>
      <c r="H85" s="81">
        <f t="shared" si="12"/>
        <v>660.3979988430001</v>
      </c>
      <c r="I85" s="81">
        <f t="shared" si="12"/>
        <v>998.2722911529999</v>
      </c>
      <c r="J85" s="81">
        <f t="shared" si="12"/>
        <v>10.076657357</v>
      </c>
      <c r="K85" s="81">
        <f t="shared" si="12"/>
        <v>0</v>
      </c>
      <c r="L85" s="81">
        <f t="shared" si="12"/>
        <v>884.4330595220001</v>
      </c>
      <c r="M85" s="81">
        <f t="shared" si="12"/>
        <v>0</v>
      </c>
      <c r="N85" s="81">
        <f t="shared" si="12"/>
        <v>0</v>
      </c>
      <c r="O85" s="81">
        <f t="shared" si="12"/>
        <v>0</v>
      </c>
      <c r="P85" s="81">
        <f t="shared" si="12"/>
        <v>0</v>
      </c>
      <c r="Q85" s="81">
        <f t="shared" si="12"/>
        <v>0</v>
      </c>
      <c r="R85" s="81">
        <f t="shared" si="12"/>
        <v>265.759027877</v>
      </c>
      <c r="S85" s="81">
        <f t="shared" si="12"/>
        <v>41.090224258999996</v>
      </c>
      <c r="T85" s="81">
        <f t="shared" si="12"/>
        <v>0</v>
      </c>
      <c r="U85" s="81">
        <f t="shared" si="12"/>
        <v>0</v>
      </c>
      <c r="V85" s="81">
        <f t="shared" si="12"/>
        <v>94.29200257399998</v>
      </c>
      <c r="W85" s="81">
        <f t="shared" si="12"/>
        <v>0</v>
      </c>
      <c r="X85" s="81">
        <f t="shared" si="12"/>
        <v>0</v>
      </c>
      <c r="Y85" s="81">
        <f t="shared" si="12"/>
        <v>0</v>
      </c>
      <c r="Z85" s="81">
        <f t="shared" si="12"/>
        <v>0</v>
      </c>
      <c r="AA85" s="81">
        <f t="shared" si="12"/>
        <v>0</v>
      </c>
      <c r="AB85" s="81">
        <f t="shared" si="12"/>
        <v>3.225137406</v>
      </c>
      <c r="AC85" s="81">
        <f t="shared" si="12"/>
        <v>0</v>
      </c>
      <c r="AD85" s="81">
        <f t="shared" si="12"/>
        <v>0</v>
      </c>
      <c r="AE85" s="81">
        <f t="shared" si="12"/>
        <v>0</v>
      </c>
      <c r="AF85" s="81">
        <f t="shared" si="12"/>
        <v>0.09618339</v>
      </c>
      <c r="AG85" s="81">
        <f t="shared" si="12"/>
        <v>0</v>
      </c>
      <c r="AH85" s="81">
        <f t="shared" si="12"/>
        <v>0</v>
      </c>
      <c r="AI85" s="81">
        <f aca="true" t="shared" si="13" ref="AI85:BJ85">SUM(AI74:AI84)</f>
        <v>0</v>
      </c>
      <c r="AJ85" s="81">
        <f t="shared" si="13"/>
        <v>0</v>
      </c>
      <c r="AK85" s="81">
        <f t="shared" si="13"/>
        <v>0</v>
      </c>
      <c r="AL85" s="81">
        <f t="shared" si="13"/>
        <v>2.666602668</v>
      </c>
      <c r="AM85" s="81">
        <f t="shared" si="13"/>
        <v>0</v>
      </c>
      <c r="AN85" s="81">
        <f t="shared" si="13"/>
        <v>0</v>
      </c>
      <c r="AO85" s="81">
        <f t="shared" si="13"/>
        <v>0</v>
      </c>
      <c r="AP85" s="81">
        <f t="shared" si="13"/>
        <v>0.072703031</v>
      </c>
      <c r="AQ85" s="81">
        <f t="shared" si="13"/>
        <v>0</v>
      </c>
      <c r="AR85" s="81">
        <f t="shared" si="13"/>
        <v>113.443440087</v>
      </c>
      <c r="AS85" s="81">
        <f t="shared" si="13"/>
        <v>0</v>
      </c>
      <c r="AT85" s="81">
        <f t="shared" si="13"/>
        <v>0</v>
      </c>
      <c r="AU85" s="81">
        <f t="shared" si="13"/>
        <v>0</v>
      </c>
      <c r="AV85" s="81">
        <f t="shared" si="13"/>
        <v>7531.524240064002</v>
      </c>
      <c r="AW85" s="81">
        <f t="shared" si="13"/>
        <v>1203.231221235</v>
      </c>
      <c r="AX85" s="81">
        <f t="shared" si="13"/>
        <v>0.128675426</v>
      </c>
      <c r="AY85" s="81">
        <f t="shared" si="13"/>
        <v>0</v>
      </c>
      <c r="AZ85" s="81">
        <f t="shared" si="13"/>
        <v>5164.165465275</v>
      </c>
      <c r="BA85" s="81">
        <f t="shared" si="13"/>
        <v>0</v>
      </c>
      <c r="BB85" s="81">
        <f t="shared" si="13"/>
        <v>0</v>
      </c>
      <c r="BC85" s="81">
        <f t="shared" si="13"/>
        <v>0</v>
      </c>
      <c r="BD85" s="81">
        <f t="shared" si="13"/>
        <v>0</v>
      </c>
      <c r="BE85" s="81">
        <f t="shared" si="13"/>
        <v>0</v>
      </c>
      <c r="BF85" s="81">
        <f t="shared" si="13"/>
        <v>2904.5627940450004</v>
      </c>
      <c r="BG85" s="81">
        <f t="shared" si="13"/>
        <v>192.656406791</v>
      </c>
      <c r="BH85" s="81">
        <f t="shared" si="13"/>
        <v>0.281537097</v>
      </c>
      <c r="BI85" s="81">
        <f t="shared" si="13"/>
        <v>0</v>
      </c>
      <c r="BJ85" s="81">
        <f t="shared" si="13"/>
        <v>704.969343706</v>
      </c>
      <c r="BK85" s="105">
        <f t="shared" si="11"/>
        <v>21418.841481750005</v>
      </c>
    </row>
    <row r="86" spans="1:63" ht="12.75">
      <c r="A86" s="36"/>
      <c r="B86" s="38" t="s">
        <v>80</v>
      </c>
      <c r="C86" s="50">
        <f aca="true" t="shared" si="14" ref="C86:AH86">+C85+C72</f>
        <v>0</v>
      </c>
      <c r="D86" s="71">
        <f t="shared" si="14"/>
        <v>644.179410551</v>
      </c>
      <c r="E86" s="71">
        <f t="shared" si="14"/>
        <v>0</v>
      </c>
      <c r="F86" s="71">
        <f t="shared" si="14"/>
        <v>0</v>
      </c>
      <c r="G86" s="69">
        <f t="shared" si="14"/>
        <v>0</v>
      </c>
      <c r="H86" s="50">
        <f t="shared" si="14"/>
        <v>737.384250497</v>
      </c>
      <c r="I86" s="71">
        <f t="shared" si="14"/>
        <v>998.2756394619998</v>
      </c>
      <c r="J86" s="71">
        <f t="shared" si="14"/>
        <v>10.076657357</v>
      </c>
      <c r="K86" s="71">
        <f t="shared" si="14"/>
        <v>0</v>
      </c>
      <c r="L86" s="69">
        <f t="shared" si="14"/>
        <v>888.4151742920001</v>
      </c>
      <c r="M86" s="50">
        <f t="shared" si="14"/>
        <v>0</v>
      </c>
      <c r="N86" s="71">
        <f t="shared" si="14"/>
        <v>0</v>
      </c>
      <c r="O86" s="71">
        <f t="shared" si="14"/>
        <v>0</v>
      </c>
      <c r="P86" s="71">
        <f t="shared" si="14"/>
        <v>0</v>
      </c>
      <c r="Q86" s="69">
        <f t="shared" si="14"/>
        <v>0</v>
      </c>
      <c r="R86" s="50">
        <f t="shared" si="14"/>
        <v>312.704620633</v>
      </c>
      <c r="S86" s="71">
        <f t="shared" si="14"/>
        <v>41.090224258999996</v>
      </c>
      <c r="T86" s="71">
        <f t="shared" si="14"/>
        <v>0</v>
      </c>
      <c r="U86" s="71">
        <f t="shared" si="14"/>
        <v>0</v>
      </c>
      <c r="V86" s="69">
        <f t="shared" si="14"/>
        <v>95.23626301999998</v>
      </c>
      <c r="W86" s="50">
        <f t="shared" si="14"/>
        <v>0</v>
      </c>
      <c r="X86" s="71">
        <f t="shared" si="14"/>
        <v>0</v>
      </c>
      <c r="Y86" s="71">
        <f t="shared" si="14"/>
        <v>0</v>
      </c>
      <c r="Z86" s="71">
        <f t="shared" si="14"/>
        <v>0</v>
      </c>
      <c r="AA86" s="69">
        <f t="shared" si="14"/>
        <v>0</v>
      </c>
      <c r="AB86" s="50">
        <f t="shared" si="14"/>
        <v>4.220216736</v>
      </c>
      <c r="AC86" s="71">
        <f t="shared" si="14"/>
        <v>0</v>
      </c>
      <c r="AD86" s="71">
        <f t="shared" si="14"/>
        <v>0</v>
      </c>
      <c r="AE86" s="71">
        <f t="shared" si="14"/>
        <v>0</v>
      </c>
      <c r="AF86" s="69">
        <f t="shared" si="14"/>
        <v>0.103433295</v>
      </c>
      <c r="AG86" s="50">
        <f t="shared" si="14"/>
        <v>0</v>
      </c>
      <c r="AH86" s="71">
        <f t="shared" si="14"/>
        <v>0</v>
      </c>
      <c r="AI86" s="71">
        <f aca="true" t="shared" si="15" ref="AI86:BK86">+AI85+AI72</f>
        <v>0</v>
      </c>
      <c r="AJ86" s="71">
        <f t="shared" si="15"/>
        <v>0</v>
      </c>
      <c r="AK86" s="69">
        <f t="shared" si="15"/>
        <v>0</v>
      </c>
      <c r="AL86" s="50">
        <f t="shared" si="15"/>
        <v>3.2743670089999997</v>
      </c>
      <c r="AM86" s="71">
        <f t="shared" si="15"/>
        <v>0</v>
      </c>
      <c r="AN86" s="71">
        <f t="shared" si="15"/>
        <v>0</v>
      </c>
      <c r="AO86" s="71">
        <f t="shared" si="15"/>
        <v>0</v>
      </c>
      <c r="AP86" s="69">
        <f t="shared" si="15"/>
        <v>0.072703031</v>
      </c>
      <c r="AQ86" s="50">
        <f t="shared" si="15"/>
        <v>0</v>
      </c>
      <c r="AR86" s="71">
        <f t="shared" si="15"/>
        <v>113.443440087</v>
      </c>
      <c r="AS86" s="71">
        <f t="shared" si="15"/>
        <v>0</v>
      </c>
      <c r="AT86" s="71">
        <f t="shared" si="15"/>
        <v>0</v>
      </c>
      <c r="AU86" s="69">
        <f t="shared" si="15"/>
        <v>0</v>
      </c>
      <c r="AV86" s="50">
        <f t="shared" si="15"/>
        <v>8587.891287257002</v>
      </c>
      <c r="AW86" s="71">
        <f t="shared" si="15"/>
        <v>1212.406519421</v>
      </c>
      <c r="AX86" s="71">
        <f t="shared" si="15"/>
        <v>0.128675426</v>
      </c>
      <c r="AY86" s="71">
        <f t="shared" si="15"/>
        <v>0</v>
      </c>
      <c r="AZ86" s="69">
        <f t="shared" si="15"/>
        <v>5339.406201728</v>
      </c>
      <c r="BA86" s="50">
        <f t="shared" si="15"/>
        <v>0</v>
      </c>
      <c r="BB86" s="71">
        <f t="shared" si="15"/>
        <v>0</v>
      </c>
      <c r="BC86" s="71">
        <f t="shared" si="15"/>
        <v>0</v>
      </c>
      <c r="BD86" s="71">
        <f t="shared" si="15"/>
        <v>0</v>
      </c>
      <c r="BE86" s="69">
        <f t="shared" si="15"/>
        <v>0</v>
      </c>
      <c r="BF86" s="50">
        <f t="shared" si="15"/>
        <v>3544.2517739120003</v>
      </c>
      <c r="BG86" s="71">
        <f t="shared" si="15"/>
        <v>208.023771908</v>
      </c>
      <c r="BH86" s="71">
        <f t="shared" si="15"/>
        <v>1.364056855</v>
      </c>
      <c r="BI86" s="71">
        <f t="shared" si="15"/>
        <v>0</v>
      </c>
      <c r="BJ86" s="69">
        <f t="shared" si="15"/>
        <v>767.008021517</v>
      </c>
      <c r="BK86" s="52">
        <f t="shared" si="15"/>
        <v>23508.956708253005</v>
      </c>
    </row>
    <row r="87" spans="1:63" ht="3" customHeight="1">
      <c r="A87" s="11"/>
      <c r="B87" s="18"/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3"/>
    </row>
    <row r="88" spans="1:63" ht="12.75">
      <c r="A88" s="11" t="s">
        <v>18</v>
      </c>
      <c r="B88" s="17" t="s">
        <v>8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3"/>
    </row>
    <row r="89" spans="1:63" ht="12.75">
      <c r="A89" s="11" t="s">
        <v>72</v>
      </c>
      <c r="B89" s="18" t="s">
        <v>19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3"/>
    </row>
    <row r="90" spans="1:63" ht="12.75">
      <c r="A90" s="11"/>
      <c r="B90" s="24" t="s">
        <v>114</v>
      </c>
      <c r="C90" s="73">
        <v>0</v>
      </c>
      <c r="D90" s="53">
        <v>152.888930682</v>
      </c>
      <c r="E90" s="45">
        <v>0</v>
      </c>
      <c r="F90" s="45">
        <v>0</v>
      </c>
      <c r="G90" s="54">
        <v>0</v>
      </c>
      <c r="H90" s="73">
        <v>19.159895632</v>
      </c>
      <c r="I90" s="45">
        <v>17.360005696</v>
      </c>
      <c r="J90" s="45">
        <v>0</v>
      </c>
      <c r="K90" s="45">
        <v>0</v>
      </c>
      <c r="L90" s="54">
        <v>160.128660673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7.516210892</v>
      </c>
      <c r="S90" s="45">
        <v>5.278471966000001</v>
      </c>
      <c r="T90" s="45">
        <v>0</v>
      </c>
      <c r="U90" s="45">
        <v>0</v>
      </c>
      <c r="V90" s="54">
        <v>5.67550366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0.031260645999999996</v>
      </c>
      <c r="AC90" s="45">
        <v>0</v>
      </c>
      <c r="AD90" s="45">
        <v>0</v>
      </c>
      <c r="AE90" s="45">
        <v>0</v>
      </c>
      <c r="AF90" s="54">
        <v>0.26526287200000004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0.055448232</v>
      </c>
      <c r="AM90" s="45">
        <v>0</v>
      </c>
      <c r="AN90" s="45">
        <v>0</v>
      </c>
      <c r="AO90" s="45">
        <v>0</v>
      </c>
      <c r="AP90" s="54">
        <v>0.36384316</v>
      </c>
      <c r="AQ90" s="73">
        <v>0</v>
      </c>
      <c r="AR90" s="53">
        <v>0</v>
      </c>
      <c r="AS90" s="45">
        <v>0</v>
      </c>
      <c r="AT90" s="45">
        <v>0</v>
      </c>
      <c r="AU90" s="54">
        <v>0</v>
      </c>
      <c r="AV90" s="73">
        <v>538.1915583499999</v>
      </c>
      <c r="AW90" s="45">
        <v>282.673320955</v>
      </c>
      <c r="AX90" s="45">
        <v>0</v>
      </c>
      <c r="AY90" s="45">
        <v>0</v>
      </c>
      <c r="AZ90" s="54">
        <v>1420.2309477239999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292.499221914</v>
      </c>
      <c r="BG90" s="53">
        <v>50.18263188999999</v>
      </c>
      <c r="BH90" s="45">
        <v>0</v>
      </c>
      <c r="BI90" s="45">
        <v>0</v>
      </c>
      <c r="BJ90" s="54">
        <v>370.680530394</v>
      </c>
      <c r="BK90" s="61">
        <f>SUM(C90:BJ90)</f>
        <v>3323.1817053379996</v>
      </c>
    </row>
    <row r="91" spans="1:63" ht="12.75">
      <c r="A91" s="36"/>
      <c r="B91" s="38" t="s">
        <v>79</v>
      </c>
      <c r="C91" s="50">
        <f aca="true" t="shared" si="16" ref="C91:AH91">SUM(C90:C90)</f>
        <v>0</v>
      </c>
      <c r="D91" s="71">
        <f t="shared" si="16"/>
        <v>152.888930682</v>
      </c>
      <c r="E91" s="71">
        <f t="shared" si="16"/>
        <v>0</v>
      </c>
      <c r="F91" s="71">
        <f t="shared" si="16"/>
        <v>0</v>
      </c>
      <c r="G91" s="69">
        <f t="shared" si="16"/>
        <v>0</v>
      </c>
      <c r="H91" s="50">
        <f t="shared" si="16"/>
        <v>19.159895632</v>
      </c>
      <c r="I91" s="71">
        <f t="shared" si="16"/>
        <v>17.360005696</v>
      </c>
      <c r="J91" s="71">
        <f t="shared" si="16"/>
        <v>0</v>
      </c>
      <c r="K91" s="71">
        <f t="shared" si="16"/>
        <v>0</v>
      </c>
      <c r="L91" s="69">
        <f t="shared" si="16"/>
        <v>160.128660673</v>
      </c>
      <c r="M91" s="50">
        <f t="shared" si="16"/>
        <v>0</v>
      </c>
      <c r="N91" s="71">
        <f t="shared" si="16"/>
        <v>0</v>
      </c>
      <c r="O91" s="71">
        <f t="shared" si="16"/>
        <v>0</v>
      </c>
      <c r="P91" s="71">
        <f t="shared" si="16"/>
        <v>0</v>
      </c>
      <c r="Q91" s="69">
        <f t="shared" si="16"/>
        <v>0</v>
      </c>
      <c r="R91" s="50">
        <f t="shared" si="16"/>
        <v>7.516210892</v>
      </c>
      <c r="S91" s="71">
        <f t="shared" si="16"/>
        <v>5.278471966000001</v>
      </c>
      <c r="T91" s="71">
        <f t="shared" si="16"/>
        <v>0</v>
      </c>
      <c r="U91" s="71">
        <f t="shared" si="16"/>
        <v>0</v>
      </c>
      <c r="V91" s="69">
        <f t="shared" si="16"/>
        <v>5.67550366</v>
      </c>
      <c r="W91" s="50">
        <f t="shared" si="16"/>
        <v>0</v>
      </c>
      <c r="X91" s="71">
        <f t="shared" si="16"/>
        <v>0</v>
      </c>
      <c r="Y91" s="71">
        <f t="shared" si="16"/>
        <v>0</v>
      </c>
      <c r="Z91" s="71">
        <f t="shared" si="16"/>
        <v>0</v>
      </c>
      <c r="AA91" s="69">
        <f t="shared" si="16"/>
        <v>0</v>
      </c>
      <c r="AB91" s="50">
        <f t="shared" si="16"/>
        <v>0.031260645999999996</v>
      </c>
      <c r="AC91" s="71">
        <f t="shared" si="16"/>
        <v>0</v>
      </c>
      <c r="AD91" s="71">
        <f t="shared" si="16"/>
        <v>0</v>
      </c>
      <c r="AE91" s="71">
        <f t="shared" si="16"/>
        <v>0</v>
      </c>
      <c r="AF91" s="69">
        <f t="shared" si="16"/>
        <v>0.26526287200000004</v>
      </c>
      <c r="AG91" s="50">
        <f t="shared" si="16"/>
        <v>0</v>
      </c>
      <c r="AH91" s="71">
        <f t="shared" si="16"/>
        <v>0</v>
      </c>
      <c r="AI91" s="71">
        <f aca="true" t="shared" si="17" ref="AI91:BJ91">SUM(AI90:AI90)</f>
        <v>0</v>
      </c>
      <c r="AJ91" s="71">
        <f t="shared" si="17"/>
        <v>0</v>
      </c>
      <c r="AK91" s="69">
        <f t="shared" si="17"/>
        <v>0</v>
      </c>
      <c r="AL91" s="50">
        <f t="shared" si="17"/>
        <v>0.055448232</v>
      </c>
      <c r="AM91" s="71">
        <f t="shared" si="17"/>
        <v>0</v>
      </c>
      <c r="AN91" s="71">
        <f t="shared" si="17"/>
        <v>0</v>
      </c>
      <c r="AO91" s="71">
        <f t="shared" si="17"/>
        <v>0</v>
      </c>
      <c r="AP91" s="69">
        <f t="shared" si="17"/>
        <v>0.36384316</v>
      </c>
      <c r="AQ91" s="50">
        <f t="shared" si="17"/>
        <v>0</v>
      </c>
      <c r="AR91" s="71">
        <f>SUM(AR90:AR90)</f>
        <v>0</v>
      </c>
      <c r="AS91" s="71">
        <f t="shared" si="17"/>
        <v>0</v>
      </c>
      <c r="AT91" s="71">
        <f t="shared" si="17"/>
        <v>0</v>
      </c>
      <c r="AU91" s="69">
        <f t="shared" si="17"/>
        <v>0</v>
      </c>
      <c r="AV91" s="50">
        <f t="shared" si="17"/>
        <v>538.1915583499999</v>
      </c>
      <c r="AW91" s="71">
        <f t="shared" si="17"/>
        <v>282.673320955</v>
      </c>
      <c r="AX91" s="71">
        <f t="shared" si="17"/>
        <v>0</v>
      </c>
      <c r="AY91" s="71">
        <f t="shared" si="17"/>
        <v>0</v>
      </c>
      <c r="AZ91" s="69">
        <f t="shared" si="17"/>
        <v>1420.2309477239999</v>
      </c>
      <c r="BA91" s="50">
        <f t="shared" si="17"/>
        <v>0</v>
      </c>
      <c r="BB91" s="71">
        <f t="shared" si="17"/>
        <v>0</v>
      </c>
      <c r="BC91" s="71">
        <f t="shared" si="17"/>
        <v>0</v>
      </c>
      <c r="BD91" s="71">
        <f t="shared" si="17"/>
        <v>0</v>
      </c>
      <c r="BE91" s="69">
        <f t="shared" si="17"/>
        <v>0</v>
      </c>
      <c r="BF91" s="50">
        <f t="shared" si="17"/>
        <v>292.499221914</v>
      </c>
      <c r="BG91" s="71">
        <f t="shared" si="17"/>
        <v>50.18263188999999</v>
      </c>
      <c r="BH91" s="71">
        <f t="shared" si="17"/>
        <v>0</v>
      </c>
      <c r="BI91" s="71">
        <f t="shared" si="17"/>
        <v>0</v>
      </c>
      <c r="BJ91" s="69">
        <f t="shared" si="17"/>
        <v>370.680530394</v>
      </c>
      <c r="BK91" s="102">
        <f>SUM(BK90:BK90)</f>
        <v>3323.1817053379996</v>
      </c>
    </row>
    <row r="92" spans="1:63" ht="2.25" customHeight="1">
      <c r="A92" s="11"/>
      <c r="B92" s="18"/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3"/>
    </row>
    <row r="93" spans="1:63" ht="12.75">
      <c r="A93" s="11" t="s">
        <v>4</v>
      </c>
      <c r="B93" s="17" t="s">
        <v>9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3"/>
    </row>
    <row r="94" spans="1:63" ht="12.75">
      <c r="A94" s="11" t="s">
        <v>72</v>
      </c>
      <c r="B94" s="18" t="s">
        <v>20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3"/>
    </row>
    <row r="95" spans="1:63" ht="12.75">
      <c r="A95" s="11"/>
      <c r="B95" s="19" t="s">
        <v>33</v>
      </c>
      <c r="C95" s="57"/>
      <c r="D95" s="58"/>
      <c r="E95" s="59"/>
      <c r="F95" s="59"/>
      <c r="G95" s="60"/>
      <c r="H95" s="57"/>
      <c r="I95" s="59"/>
      <c r="J95" s="59"/>
      <c r="K95" s="59"/>
      <c r="L95" s="60"/>
      <c r="M95" s="57"/>
      <c r="N95" s="58"/>
      <c r="O95" s="59"/>
      <c r="P95" s="59"/>
      <c r="Q95" s="60"/>
      <c r="R95" s="57"/>
      <c r="S95" s="59"/>
      <c r="T95" s="59"/>
      <c r="U95" s="59"/>
      <c r="V95" s="60"/>
      <c r="W95" s="57"/>
      <c r="X95" s="59"/>
      <c r="Y95" s="59"/>
      <c r="Z95" s="59"/>
      <c r="AA95" s="60"/>
      <c r="AB95" s="57"/>
      <c r="AC95" s="59"/>
      <c r="AD95" s="59"/>
      <c r="AE95" s="59"/>
      <c r="AF95" s="60"/>
      <c r="AG95" s="57"/>
      <c r="AH95" s="59"/>
      <c r="AI95" s="59"/>
      <c r="AJ95" s="59"/>
      <c r="AK95" s="60"/>
      <c r="AL95" s="57"/>
      <c r="AM95" s="59"/>
      <c r="AN95" s="59"/>
      <c r="AO95" s="59"/>
      <c r="AP95" s="60"/>
      <c r="AQ95" s="57"/>
      <c r="AR95" s="58"/>
      <c r="AS95" s="59"/>
      <c r="AT95" s="59"/>
      <c r="AU95" s="60"/>
      <c r="AV95" s="57"/>
      <c r="AW95" s="59"/>
      <c r="AX95" s="59"/>
      <c r="AY95" s="59"/>
      <c r="AZ95" s="60"/>
      <c r="BA95" s="57"/>
      <c r="BB95" s="58"/>
      <c r="BC95" s="59"/>
      <c r="BD95" s="59"/>
      <c r="BE95" s="60"/>
      <c r="BF95" s="57"/>
      <c r="BG95" s="58"/>
      <c r="BH95" s="59"/>
      <c r="BI95" s="59"/>
      <c r="BJ95" s="60"/>
      <c r="BK95" s="61"/>
    </row>
    <row r="96" spans="1:256" s="39" customFormat="1" ht="12.75">
      <c r="A96" s="36"/>
      <c r="B96" s="37" t="s">
        <v>81</v>
      </c>
      <c r="C96" s="62"/>
      <c r="D96" s="63"/>
      <c r="E96" s="63"/>
      <c r="F96" s="63"/>
      <c r="G96" s="64"/>
      <c r="H96" s="62"/>
      <c r="I96" s="63"/>
      <c r="J96" s="63"/>
      <c r="K96" s="63"/>
      <c r="L96" s="64"/>
      <c r="M96" s="62"/>
      <c r="N96" s="63"/>
      <c r="O96" s="63"/>
      <c r="P96" s="63"/>
      <c r="Q96" s="64"/>
      <c r="R96" s="62"/>
      <c r="S96" s="63"/>
      <c r="T96" s="63"/>
      <c r="U96" s="63"/>
      <c r="V96" s="64"/>
      <c r="W96" s="62"/>
      <c r="X96" s="63"/>
      <c r="Y96" s="63"/>
      <c r="Z96" s="63"/>
      <c r="AA96" s="64"/>
      <c r="AB96" s="62"/>
      <c r="AC96" s="63"/>
      <c r="AD96" s="63"/>
      <c r="AE96" s="63"/>
      <c r="AF96" s="64"/>
      <c r="AG96" s="62"/>
      <c r="AH96" s="63"/>
      <c r="AI96" s="63"/>
      <c r="AJ96" s="63"/>
      <c r="AK96" s="64"/>
      <c r="AL96" s="62"/>
      <c r="AM96" s="63"/>
      <c r="AN96" s="63"/>
      <c r="AO96" s="63"/>
      <c r="AP96" s="64"/>
      <c r="AQ96" s="62"/>
      <c r="AR96" s="63"/>
      <c r="AS96" s="63"/>
      <c r="AT96" s="63"/>
      <c r="AU96" s="64"/>
      <c r="AV96" s="62"/>
      <c r="AW96" s="63"/>
      <c r="AX96" s="63"/>
      <c r="AY96" s="63"/>
      <c r="AZ96" s="64"/>
      <c r="BA96" s="62"/>
      <c r="BB96" s="63"/>
      <c r="BC96" s="63"/>
      <c r="BD96" s="63"/>
      <c r="BE96" s="64"/>
      <c r="BF96" s="62"/>
      <c r="BG96" s="63"/>
      <c r="BH96" s="63"/>
      <c r="BI96" s="63"/>
      <c r="BJ96" s="64"/>
      <c r="BK96" s="65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63" ht="12.75">
      <c r="A97" s="11" t="s">
        <v>73</v>
      </c>
      <c r="B97" s="18" t="s">
        <v>21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3"/>
    </row>
    <row r="98" spans="1:63" ht="12.75">
      <c r="A98" s="11"/>
      <c r="B98" s="19" t="s">
        <v>33</v>
      </c>
      <c r="C98" s="57"/>
      <c r="D98" s="58"/>
      <c r="E98" s="59"/>
      <c r="F98" s="59"/>
      <c r="G98" s="60"/>
      <c r="H98" s="57"/>
      <c r="I98" s="59"/>
      <c r="J98" s="59"/>
      <c r="K98" s="59"/>
      <c r="L98" s="60"/>
      <c r="M98" s="57"/>
      <c r="N98" s="58"/>
      <c r="O98" s="59"/>
      <c r="P98" s="59"/>
      <c r="Q98" s="60"/>
      <c r="R98" s="57"/>
      <c r="S98" s="59"/>
      <c r="T98" s="59"/>
      <c r="U98" s="59"/>
      <c r="V98" s="60"/>
      <c r="W98" s="57"/>
      <c r="X98" s="59"/>
      <c r="Y98" s="59"/>
      <c r="Z98" s="59"/>
      <c r="AA98" s="60"/>
      <c r="AB98" s="57"/>
      <c r="AC98" s="59"/>
      <c r="AD98" s="59"/>
      <c r="AE98" s="59"/>
      <c r="AF98" s="60"/>
      <c r="AG98" s="57"/>
      <c r="AH98" s="59"/>
      <c r="AI98" s="59"/>
      <c r="AJ98" s="59"/>
      <c r="AK98" s="60"/>
      <c r="AL98" s="57"/>
      <c r="AM98" s="59"/>
      <c r="AN98" s="59"/>
      <c r="AO98" s="59"/>
      <c r="AP98" s="60"/>
      <c r="AQ98" s="57"/>
      <c r="AR98" s="58"/>
      <c r="AS98" s="59"/>
      <c r="AT98" s="59"/>
      <c r="AU98" s="60"/>
      <c r="AV98" s="57"/>
      <c r="AW98" s="59"/>
      <c r="AX98" s="59"/>
      <c r="AY98" s="59"/>
      <c r="AZ98" s="60"/>
      <c r="BA98" s="57"/>
      <c r="BB98" s="58"/>
      <c r="BC98" s="59"/>
      <c r="BD98" s="59"/>
      <c r="BE98" s="60"/>
      <c r="BF98" s="57"/>
      <c r="BG98" s="58"/>
      <c r="BH98" s="59"/>
      <c r="BI98" s="59"/>
      <c r="BJ98" s="60"/>
      <c r="BK98" s="61"/>
    </row>
    <row r="99" spans="1:256" s="39" customFormat="1" ht="12.75">
      <c r="A99" s="36"/>
      <c r="B99" s="38" t="s">
        <v>82</v>
      </c>
      <c r="C99" s="62"/>
      <c r="D99" s="63"/>
      <c r="E99" s="63"/>
      <c r="F99" s="63"/>
      <c r="G99" s="64"/>
      <c r="H99" s="62"/>
      <c r="I99" s="63"/>
      <c r="J99" s="63"/>
      <c r="K99" s="63"/>
      <c r="L99" s="64"/>
      <c r="M99" s="62"/>
      <c r="N99" s="63"/>
      <c r="O99" s="63"/>
      <c r="P99" s="63"/>
      <c r="Q99" s="64"/>
      <c r="R99" s="62"/>
      <c r="S99" s="63"/>
      <c r="T99" s="63"/>
      <c r="U99" s="63"/>
      <c r="V99" s="64"/>
      <c r="W99" s="62"/>
      <c r="X99" s="63"/>
      <c r="Y99" s="63"/>
      <c r="Z99" s="63"/>
      <c r="AA99" s="64"/>
      <c r="AB99" s="62"/>
      <c r="AC99" s="63"/>
      <c r="AD99" s="63"/>
      <c r="AE99" s="63"/>
      <c r="AF99" s="64"/>
      <c r="AG99" s="62"/>
      <c r="AH99" s="63"/>
      <c r="AI99" s="63"/>
      <c r="AJ99" s="63"/>
      <c r="AK99" s="64"/>
      <c r="AL99" s="62"/>
      <c r="AM99" s="63"/>
      <c r="AN99" s="63"/>
      <c r="AO99" s="63"/>
      <c r="AP99" s="64"/>
      <c r="AQ99" s="62"/>
      <c r="AR99" s="63"/>
      <c r="AS99" s="63"/>
      <c r="AT99" s="63"/>
      <c r="AU99" s="64"/>
      <c r="AV99" s="62"/>
      <c r="AW99" s="63"/>
      <c r="AX99" s="63"/>
      <c r="AY99" s="63"/>
      <c r="AZ99" s="64"/>
      <c r="BA99" s="62"/>
      <c r="BB99" s="63"/>
      <c r="BC99" s="63"/>
      <c r="BD99" s="63"/>
      <c r="BE99" s="64"/>
      <c r="BF99" s="62"/>
      <c r="BG99" s="63"/>
      <c r="BH99" s="63"/>
      <c r="BI99" s="63"/>
      <c r="BJ99" s="64"/>
      <c r="BK99" s="65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39" customFormat="1" ht="12.75">
      <c r="A100" s="36"/>
      <c r="B100" s="38" t="s">
        <v>80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63" ht="4.5" customHeight="1">
      <c r="A101" s="11"/>
      <c r="B101" s="18"/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3"/>
    </row>
    <row r="102" spans="1:63" ht="12.75">
      <c r="A102" s="11" t="s">
        <v>22</v>
      </c>
      <c r="B102" s="17" t="s">
        <v>23</v>
      </c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3"/>
    </row>
    <row r="103" spans="1:63" ht="12.75">
      <c r="A103" s="11" t="s">
        <v>72</v>
      </c>
      <c r="B103" s="18" t="s">
        <v>24</v>
      </c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3"/>
    </row>
    <row r="104" spans="1:63" ht="12.75">
      <c r="A104" s="11"/>
      <c r="B104" s="24" t="s">
        <v>115</v>
      </c>
      <c r="C104" s="73">
        <v>0</v>
      </c>
      <c r="D104" s="53">
        <v>64.742587119</v>
      </c>
      <c r="E104" s="45">
        <v>0</v>
      </c>
      <c r="F104" s="45">
        <v>0</v>
      </c>
      <c r="G104" s="54">
        <v>0</v>
      </c>
      <c r="H104" s="73">
        <v>1.914131689</v>
      </c>
      <c r="I104" s="45">
        <v>1.2653490699999999</v>
      </c>
      <c r="J104" s="45">
        <v>0</v>
      </c>
      <c r="K104" s="45">
        <v>0</v>
      </c>
      <c r="L104" s="54">
        <v>13.234572828000001</v>
      </c>
      <c r="M104" s="73">
        <v>0</v>
      </c>
      <c r="N104" s="53">
        <v>0</v>
      </c>
      <c r="O104" s="45">
        <v>0</v>
      </c>
      <c r="P104" s="45">
        <v>0</v>
      </c>
      <c r="Q104" s="54">
        <v>0</v>
      </c>
      <c r="R104" s="73">
        <v>0.45812445499999993</v>
      </c>
      <c r="S104" s="45">
        <v>0</v>
      </c>
      <c r="T104" s="45">
        <v>0</v>
      </c>
      <c r="U104" s="45">
        <v>0</v>
      </c>
      <c r="V104" s="54">
        <v>8.131606247</v>
      </c>
      <c r="W104" s="73">
        <v>0</v>
      </c>
      <c r="X104" s="45">
        <v>0</v>
      </c>
      <c r="Y104" s="45">
        <v>0</v>
      </c>
      <c r="Z104" s="45">
        <v>0</v>
      </c>
      <c r="AA104" s="54">
        <v>0</v>
      </c>
      <c r="AB104" s="73">
        <v>0</v>
      </c>
      <c r="AC104" s="45">
        <v>0</v>
      </c>
      <c r="AD104" s="45">
        <v>0</v>
      </c>
      <c r="AE104" s="45">
        <v>0</v>
      </c>
      <c r="AF104" s="54">
        <v>0</v>
      </c>
      <c r="AG104" s="73">
        <v>0</v>
      </c>
      <c r="AH104" s="45">
        <v>0</v>
      </c>
      <c r="AI104" s="45">
        <v>0</v>
      </c>
      <c r="AJ104" s="45">
        <v>0</v>
      </c>
      <c r="AK104" s="54">
        <v>0</v>
      </c>
      <c r="AL104" s="73">
        <v>7.865E-05</v>
      </c>
      <c r="AM104" s="45">
        <v>0</v>
      </c>
      <c r="AN104" s="45">
        <v>0</v>
      </c>
      <c r="AO104" s="45">
        <v>0</v>
      </c>
      <c r="AP104" s="54">
        <v>0</v>
      </c>
      <c r="AQ104" s="73">
        <v>0</v>
      </c>
      <c r="AR104" s="53">
        <v>0</v>
      </c>
      <c r="AS104" s="45">
        <v>0</v>
      </c>
      <c r="AT104" s="45">
        <v>0</v>
      </c>
      <c r="AU104" s="54">
        <v>0</v>
      </c>
      <c r="AV104" s="73">
        <v>7.614507870000001</v>
      </c>
      <c r="AW104" s="45">
        <v>38.457596935000005</v>
      </c>
      <c r="AX104" s="45">
        <v>0</v>
      </c>
      <c r="AY104" s="45">
        <v>0</v>
      </c>
      <c r="AZ104" s="54">
        <v>29.646002853999995</v>
      </c>
      <c r="BA104" s="73">
        <v>0</v>
      </c>
      <c r="BB104" s="53">
        <v>0</v>
      </c>
      <c r="BC104" s="45">
        <v>0</v>
      </c>
      <c r="BD104" s="45">
        <v>0</v>
      </c>
      <c r="BE104" s="54">
        <v>0</v>
      </c>
      <c r="BF104" s="73">
        <v>1.8394993419999999</v>
      </c>
      <c r="BG104" s="53">
        <v>1.328184668</v>
      </c>
      <c r="BH104" s="45">
        <v>0</v>
      </c>
      <c r="BI104" s="45">
        <v>0</v>
      </c>
      <c r="BJ104" s="54">
        <v>1.8385351030000001</v>
      </c>
      <c r="BK104" s="61">
        <f aca="true" t="shared" si="18" ref="BK104:BK109">SUM(C104:BJ104)</f>
        <v>170.47077683000003</v>
      </c>
    </row>
    <row r="105" spans="1:63" ht="12.75">
      <c r="A105" s="11"/>
      <c r="B105" s="24" t="s">
        <v>116</v>
      </c>
      <c r="C105" s="73">
        <v>0</v>
      </c>
      <c r="D105" s="53">
        <v>0.389565442</v>
      </c>
      <c r="E105" s="45">
        <v>0</v>
      </c>
      <c r="F105" s="45">
        <v>0</v>
      </c>
      <c r="G105" s="54">
        <v>0</v>
      </c>
      <c r="H105" s="73">
        <v>0.38570208899999997</v>
      </c>
      <c r="I105" s="45">
        <v>0</v>
      </c>
      <c r="J105" s="45">
        <v>0</v>
      </c>
      <c r="K105" s="45">
        <v>0</v>
      </c>
      <c r="L105" s="54">
        <v>0.358170755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0.15359414200000002</v>
      </c>
      <c r="S105" s="45">
        <v>0</v>
      </c>
      <c r="T105" s="45">
        <v>0</v>
      </c>
      <c r="U105" s="45">
        <v>0</v>
      </c>
      <c r="V105" s="54">
        <v>0.077765423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</v>
      </c>
      <c r="AC105" s="45">
        <v>0</v>
      </c>
      <c r="AD105" s="45">
        <v>0</v>
      </c>
      <c r="AE105" s="45">
        <v>0</v>
      </c>
      <c r="AF105" s="54">
        <v>0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11.284887098</v>
      </c>
      <c r="AS105" s="45">
        <v>0</v>
      </c>
      <c r="AT105" s="45">
        <v>0</v>
      </c>
      <c r="AU105" s="54">
        <v>0</v>
      </c>
      <c r="AV105" s="73">
        <v>3.269830514</v>
      </c>
      <c r="AW105" s="45">
        <v>0.34846983</v>
      </c>
      <c r="AX105" s="45">
        <v>0</v>
      </c>
      <c r="AY105" s="45">
        <v>0</v>
      </c>
      <c r="AZ105" s="54">
        <v>8.762566403000001</v>
      </c>
      <c r="BA105" s="73">
        <v>0</v>
      </c>
      <c r="BB105" s="53">
        <v>0</v>
      </c>
      <c r="BC105" s="45">
        <v>0</v>
      </c>
      <c r="BD105" s="45">
        <v>0</v>
      </c>
      <c r="BE105" s="54">
        <v>0</v>
      </c>
      <c r="BF105" s="73">
        <v>1.123302415</v>
      </c>
      <c r="BG105" s="53">
        <v>0.021025618</v>
      </c>
      <c r="BH105" s="45">
        <v>0</v>
      </c>
      <c r="BI105" s="45">
        <v>0</v>
      </c>
      <c r="BJ105" s="54">
        <v>0.364566718</v>
      </c>
      <c r="BK105" s="61">
        <f t="shared" si="18"/>
        <v>26.539446447000003</v>
      </c>
    </row>
    <row r="106" spans="1:63" ht="12.75">
      <c r="A106" s="11"/>
      <c r="B106" s="24" t="s">
        <v>117</v>
      </c>
      <c r="C106" s="73">
        <v>0</v>
      </c>
      <c r="D106" s="53">
        <v>0.457780143</v>
      </c>
      <c r="E106" s="45">
        <v>0</v>
      </c>
      <c r="F106" s="45">
        <v>0</v>
      </c>
      <c r="G106" s="54">
        <v>0</v>
      </c>
      <c r="H106" s="73">
        <v>0.616074952</v>
      </c>
      <c r="I106" s="45">
        <v>0</v>
      </c>
      <c r="J106" s="45">
        <v>0</v>
      </c>
      <c r="K106" s="45">
        <v>0</v>
      </c>
      <c r="L106" s="54">
        <v>0.7445663650000001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0.257832108</v>
      </c>
      <c r="S106" s="45">
        <v>0.100344837</v>
      </c>
      <c r="T106" s="45">
        <v>0</v>
      </c>
      <c r="U106" s="45">
        <v>0</v>
      </c>
      <c r="V106" s="54">
        <v>0.36756811100000003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</v>
      </c>
      <c r="AC106" s="45">
        <v>0</v>
      </c>
      <c r="AD106" s="45">
        <v>0</v>
      </c>
      <c r="AE106" s="45">
        <v>0</v>
      </c>
      <c r="AF106" s="54">
        <v>0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0.000603818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8.184137489</v>
      </c>
      <c r="AW106" s="45">
        <v>0.651141958</v>
      </c>
      <c r="AX106" s="45">
        <v>0</v>
      </c>
      <c r="AY106" s="45">
        <v>0</v>
      </c>
      <c r="AZ106" s="54">
        <v>5.860168543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2.418918016</v>
      </c>
      <c r="BG106" s="53">
        <v>0.023008737</v>
      </c>
      <c r="BH106" s="45">
        <v>0</v>
      </c>
      <c r="BI106" s="45">
        <v>0</v>
      </c>
      <c r="BJ106" s="54">
        <v>0.32376065200000004</v>
      </c>
      <c r="BK106" s="61">
        <f t="shared" si="18"/>
        <v>20.005905729000002</v>
      </c>
    </row>
    <row r="107" spans="1:63" ht="12.75">
      <c r="A107" s="11"/>
      <c r="B107" s="24" t="s">
        <v>118</v>
      </c>
      <c r="C107" s="73">
        <v>0</v>
      </c>
      <c r="D107" s="53">
        <v>0.688351351</v>
      </c>
      <c r="E107" s="45">
        <v>0</v>
      </c>
      <c r="F107" s="45">
        <v>0</v>
      </c>
      <c r="G107" s="54">
        <v>0</v>
      </c>
      <c r="H107" s="73">
        <v>5.691159777999999</v>
      </c>
      <c r="I107" s="45">
        <v>4.941594085</v>
      </c>
      <c r="J107" s="45">
        <v>0</v>
      </c>
      <c r="K107" s="45">
        <v>0</v>
      </c>
      <c r="L107" s="54">
        <v>29.314121239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1.745461792</v>
      </c>
      <c r="S107" s="45">
        <v>0</v>
      </c>
      <c r="T107" s="45">
        <v>0</v>
      </c>
      <c r="U107" s="45">
        <v>0</v>
      </c>
      <c r="V107" s="54">
        <v>0.722832611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0.061022443999999995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0.053129629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17.320964596</v>
      </c>
      <c r="AS107" s="45">
        <v>0</v>
      </c>
      <c r="AT107" s="45">
        <v>0</v>
      </c>
      <c r="AU107" s="54">
        <v>0</v>
      </c>
      <c r="AV107" s="73">
        <v>75.540374958</v>
      </c>
      <c r="AW107" s="45">
        <v>15.773170055000001</v>
      </c>
      <c r="AX107" s="45">
        <v>0</v>
      </c>
      <c r="AY107" s="45">
        <v>0</v>
      </c>
      <c r="AZ107" s="54">
        <v>124.467600388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23.926217776</v>
      </c>
      <c r="BG107" s="53">
        <v>1.136727247</v>
      </c>
      <c r="BH107" s="45">
        <v>0</v>
      </c>
      <c r="BI107" s="45">
        <v>0</v>
      </c>
      <c r="BJ107" s="54">
        <v>10.834391351</v>
      </c>
      <c r="BK107" s="61">
        <f t="shared" si="18"/>
        <v>312.21711930000004</v>
      </c>
    </row>
    <row r="108" spans="1:63" ht="12.75">
      <c r="A108" s="11"/>
      <c r="B108" s="24" t="s">
        <v>119</v>
      </c>
      <c r="C108" s="73">
        <v>0</v>
      </c>
      <c r="D108" s="53">
        <v>7.078162675</v>
      </c>
      <c r="E108" s="45">
        <v>0</v>
      </c>
      <c r="F108" s="45">
        <v>0</v>
      </c>
      <c r="G108" s="54">
        <v>0</v>
      </c>
      <c r="H108" s="73">
        <v>1.023921842</v>
      </c>
      <c r="I108" s="45">
        <v>0.000565025</v>
      </c>
      <c r="J108" s="45">
        <v>0</v>
      </c>
      <c r="K108" s="45">
        <v>0</v>
      </c>
      <c r="L108" s="54">
        <v>5.831258019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0.754468264</v>
      </c>
      <c r="S108" s="45">
        <v>0</v>
      </c>
      <c r="T108" s="45">
        <v>0</v>
      </c>
      <c r="U108" s="45">
        <v>0</v>
      </c>
      <c r="V108" s="54">
        <v>0.355899754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</v>
      </c>
      <c r="AC108" s="45">
        <v>0</v>
      </c>
      <c r="AD108" s="45">
        <v>0</v>
      </c>
      <c r="AE108" s="45">
        <v>0</v>
      </c>
      <c r="AF108" s="54">
        <v>0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0</v>
      </c>
      <c r="AS108" s="45">
        <v>0</v>
      </c>
      <c r="AT108" s="45">
        <v>0</v>
      </c>
      <c r="AU108" s="54">
        <v>0</v>
      </c>
      <c r="AV108" s="73">
        <v>5.548253369999999</v>
      </c>
      <c r="AW108" s="45">
        <v>0.019346187</v>
      </c>
      <c r="AX108" s="45">
        <v>0</v>
      </c>
      <c r="AY108" s="45">
        <v>0</v>
      </c>
      <c r="AZ108" s="54">
        <v>6.906749671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2.1011158739999996</v>
      </c>
      <c r="BG108" s="53">
        <v>0.049057366</v>
      </c>
      <c r="BH108" s="45">
        <v>0</v>
      </c>
      <c r="BI108" s="45">
        <v>0</v>
      </c>
      <c r="BJ108" s="54">
        <v>0.15281965600000003</v>
      </c>
      <c r="BK108" s="61">
        <f t="shared" si="18"/>
        <v>29.821617702999994</v>
      </c>
    </row>
    <row r="109" spans="1:63" ht="12.75">
      <c r="A109" s="11"/>
      <c r="B109" s="24" t="s">
        <v>146</v>
      </c>
      <c r="C109" s="73">
        <v>0</v>
      </c>
      <c r="D109" s="53">
        <v>6.111167095</v>
      </c>
      <c r="E109" s="45">
        <v>0</v>
      </c>
      <c r="F109" s="45">
        <v>0</v>
      </c>
      <c r="G109" s="54">
        <v>0</v>
      </c>
      <c r="H109" s="73">
        <v>0.397550677</v>
      </c>
      <c r="I109" s="45">
        <v>0.538462135</v>
      </c>
      <c r="J109" s="45">
        <v>0</v>
      </c>
      <c r="K109" s="45">
        <v>0</v>
      </c>
      <c r="L109" s="54">
        <v>0.102109302</v>
      </c>
      <c r="M109" s="73">
        <v>0</v>
      </c>
      <c r="N109" s="53">
        <v>0</v>
      </c>
      <c r="O109" s="45">
        <v>0</v>
      </c>
      <c r="P109" s="45">
        <v>0</v>
      </c>
      <c r="Q109" s="54">
        <v>0</v>
      </c>
      <c r="R109" s="73">
        <v>0.085832967</v>
      </c>
      <c r="S109" s="45">
        <v>0</v>
      </c>
      <c r="T109" s="45">
        <v>0</v>
      </c>
      <c r="U109" s="45">
        <v>0</v>
      </c>
      <c r="V109" s="54">
        <v>0.11800226000000001</v>
      </c>
      <c r="W109" s="73">
        <v>0</v>
      </c>
      <c r="X109" s="45">
        <v>0</v>
      </c>
      <c r="Y109" s="45">
        <v>0</v>
      </c>
      <c r="Z109" s="45">
        <v>0</v>
      </c>
      <c r="AA109" s="54">
        <v>0</v>
      </c>
      <c r="AB109" s="73">
        <v>0</v>
      </c>
      <c r="AC109" s="45">
        <v>0</v>
      </c>
      <c r="AD109" s="45">
        <v>0</v>
      </c>
      <c r="AE109" s="45">
        <v>0</v>
      </c>
      <c r="AF109" s="54">
        <v>0</v>
      </c>
      <c r="AG109" s="73">
        <v>0</v>
      </c>
      <c r="AH109" s="45">
        <v>0</v>
      </c>
      <c r="AI109" s="45">
        <v>0</v>
      </c>
      <c r="AJ109" s="45">
        <v>0</v>
      </c>
      <c r="AK109" s="54">
        <v>0</v>
      </c>
      <c r="AL109" s="73">
        <v>0</v>
      </c>
      <c r="AM109" s="45">
        <v>0</v>
      </c>
      <c r="AN109" s="45">
        <v>0</v>
      </c>
      <c r="AO109" s="45">
        <v>0</v>
      </c>
      <c r="AP109" s="54">
        <v>0</v>
      </c>
      <c r="AQ109" s="73">
        <v>0</v>
      </c>
      <c r="AR109" s="53">
        <v>0</v>
      </c>
      <c r="AS109" s="45">
        <v>0</v>
      </c>
      <c r="AT109" s="45">
        <v>0</v>
      </c>
      <c r="AU109" s="54">
        <v>0</v>
      </c>
      <c r="AV109" s="73">
        <v>4.925603195</v>
      </c>
      <c r="AW109" s="45">
        <v>1.6869685899999998</v>
      </c>
      <c r="AX109" s="45">
        <v>0</v>
      </c>
      <c r="AY109" s="45">
        <v>0</v>
      </c>
      <c r="AZ109" s="54">
        <v>25.835441894</v>
      </c>
      <c r="BA109" s="73">
        <v>0</v>
      </c>
      <c r="BB109" s="53">
        <v>0</v>
      </c>
      <c r="BC109" s="45">
        <v>0</v>
      </c>
      <c r="BD109" s="45">
        <v>0</v>
      </c>
      <c r="BE109" s="54">
        <v>0</v>
      </c>
      <c r="BF109" s="73">
        <v>0.6552794550000001</v>
      </c>
      <c r="BG109" s="53">
        <v>0</v>
      </c>
      <c r="BH109" s="45">
        <v>0</v>
      </c>
      <c r="BI109" s="45">
        <v>0</v>
      </c>
      <c r="BJ109" s="54">
        <v>0.363370782</v>
      </c>
      <c r="BK109" s="61">
        <f t="shared" si="18"/>
        <v>40.819788351999996</v>
      </c>
    </row>
    <row r="110" spans="1:63" ht="12.75">
      <c r="A110" s="36"/>
      <c r="B110" s="38" t="s">
        <v>79</v>
      </c>
      <c r="C110" s="81">
        <f>SUM(C104:C109)</f>
        <v>0</v>
      </c>
      <c r="D110" s="81">
        <f>SUM(D104:D109)</f>
        <v>79.467613825</v>
      </c>
      <c r="E110" s="81">
        <f aca="true" t="shared" si="19" ref="E110:BI110">SUM(E104:E109)</f>
        <v>0</v>
      </c>
      <c r="F110" s="81">
        <f t="shared" si="19"/>
        <v>0</v>
      </c>
      <c r="G110" s="81">
        <f t="shared" si="19"/>
        <v>0</v>
      </c>
      <c r="H110" s="81">
        <f t="shared" si="19"/>
        <v>10.028541027</v>
      </c>
      <c r="I110" s="81">
        <f t="shared" si="19"/>
        <v>6.745970315</v>
      </c>
      <c r="J110" s="81">
        <f t="shared" si="19"/>
        <v>0</v>
      </c>
      <c r="K110" s="81">
        <f t="shared" si="19"/>
        <v>0</v>
      </c>
      <c r="L110" s="81">
        <f t="shared" si="19"/>
        <v>49.584798508000006</v>
      </c>
      <c r="M110" s="81">
        <f t="shared" si="19"/>
        <v>0</v>
      </c>
      <c r="N110" s="81">
        <f t="shared" si="19"/>
        <v>0</v>
      </c>
      <c r="O110" s="81">
        <f t="shared" si="19"/>
        <v>0</v>
      </c>
      <c r="P110" s="81">
        <f t="shared" si="19"/>
        <v>0</v>
      </c>
      <c r="Q110" s="81">
        <f t="shared" si="19"/>
        <v>0</v>
      </c>
      <c r="R110" s="81">
        <f t="shared" si="19"/>
        <v>3.455313728</v>
      </c>
      <c r="S110" s="81">
        <f t="shared" si="19"/>
        <v>0.100344837</v>
      </c>
      <c r="T110" s="81">
        <f t="shared" si="19"/>
        <v>0</v>
      </c>
      <c r="U110" s="81">
        <f t="shared" si="19"/>
        <v>0</v>
      </c>
      <c r="V110" s="81">
        <f t="shared" si="19"/>
        <v>9.773674406000001</v>
      </c>
      <c r="W110" s="81">
        <f t="shared" si="19"/>
        <v>0</v>
      </c>
      <c r="X110" s="81">
        <f t="shared" si="19"/>
        <v>0</v>
      </c>
      <c r="Y110" s="81">
        <f t="shared" si="19"/>
        <v>0</v>
      </c>
      <c r="Z110" s="81">
        <f t="shared" si="19"/>
        <v>0</v>
      </c>
      <c r="AA110" s="81">
        <f t="shared" si="19"/>
        <v>0</v>
      </c>
      <c r="AB110" s="81">
        <f t="shared" si="19"/>
        <v>0.061022443999999995</v>
      </c>
      <c r="AC110" s="81">
        <f t="shared" si="19"/>
        <v>0</v>
      </c>
      <c r="AD110" s="81">
        <f t="shared" si="19"/>
        <v>0</v>
      </c>
      <c r="AE110" s="81">
        <f t="shared" si="19"/>
        <v>0</v>
      </c>
      <c r="AF110" s="81">
        <f t="shared" si="19"/>
        <v>0</v>
      </c>
      <c r="AG110" s="81">
        <f t="shared" si="19"/>
        <v>0</v>
      </c>
      <c r="AH110" s="81">
        <f t="shared" si="19"/>
        <v>0</v>
      </c>
      <c r="AI110" s="81">
        <f t="shared" si="19"/>
        <v>0</v>
      </c>
      <c r="AJ110" s="81">
        <f t="shared" si="19"/>
        <v>0</v>
      </c>
      <c r="AK110" s="81">
        <f t="shared" si="19"/>
        <v>0</v>
      </c>
      <c r="AL110" s="81">
        <f t="shared" si="19"/>
        <v>0.053812096999999996</v>
      </c>
      <c r="AM110" s="81">
        <f t="shared" si="19"/>
        <v>0</v>
      </c>
      <c r="AN110" s="81">
        <f t="shared" si="19"/>
        <v>0</v>
      </c>
      <c r="AO110" s="81">
        <f t="shared" si="19"/>
        <v>0</v>
      </c>
      <c r="AP110" s="81">
        <f t="shared" si="19"/>
        <v>0</v>
      </c>
      <c r="AQ110" s="81">
        <f t="shared" si="19"/>
        <v>0</v>
      </c>
      <c r="AR110" s="81">
        <f t="shared" si="19"/>
        <v>28.605851694000002</v>
      </c>
      <c r="AS110" s="81">
        <f t="shared" si="19"/>
        <v>0</v>
      </c>
      <c r="AT110" s="81">
        <f t="shared" si="19"/>
        <v>0</v>
      </c>
      <c r="AU110" s="81">
        <f t="shared" si="19"/>
        <v>0</v>
      </c>
      <c r="AV110" s="81">
        <f t="shared" si="19"/>
        <v>105.08270739599999</v>
      </c>
      <c r="AW110" s="81">
        <f t="shared" si="19"/>
        <v>56.936693555</v>
      </c>
      <c r="AX110" s="81">
        <f t="shared" si="19"/>
        <v>0</v>
      </c>
      <c r="AY110" s="81">
        <f t="shared" si="19"/>
        <v>0</v>
      </c>
      <c r="AZ110" s="81">
        <f t="shared" si="19"/>
        <v>201.47852975299998</v>
      </c>
      <c r="BA110" s="81">
        <f t="shared" si="19"/>
        <v>0</v>
      </c>
      <c r="BB110" s="81">
        <f t="shared" si="19"/>
        <v>0</v>
      </c>
      <c r="BC110" s="81">
        <f t="shared" si="19"/>
        <v>0</v>
      </c>
      <c r="BD110" s="81">
        <f t="shared" si="19"/>
        <v>0</v>
      </c>
      <c r="BE110" s="81">
        <f t="shared" si="19"/>
        <v>0</v>
      </c>
      <c r="BF110" s="81">
        <f t="shared" si="19"/>
        <v>32.064332878</v>
      </c>
      <c r="BG110" s="81">
        <f t="shared" si="19"/>
        <v>2.558003636</v>
      </c>
      <c r="BH110" s="81">
        <f t="shared" si="19"/>
        <v>0</v>
      </c>
      <c r="BI110" s="81">
        <f t="shared" si="19"/>
        <v>0</v>
      </c>
      <c r="BJ110" s="81">
        <f>SUM(BJ104:BJ109)</f>
        <v>13.877444262000003</v>
      </c>
      <c r="BK110" s="99">
        <f>SUM(BK104:BK109)</f>
        <v>599.8746543610001</v>
      </c>
    </row>
    <row r="111" spans="1:63" ht="4.5" customHeight="1">
      <c r="A111" s="11"/>
      <c r="B111" s="2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3"/>
    </row>
    <row r="112" spans="1:65" ht="12.75">
      <c r="A112" s="36"/>
      <c r="B112" s="83" t="s">
        <v>93</v>
      </c>
      <c r="C112" s="84">
        <f aca="true" t="shared" si="20" ref="C112:AH112">+C110++C91+C86+C66</f>
        <v>0</v>
      </c>
      <c r="D112" s="70">
        <f t="shared" si="20"/>
        <v>3415.3170498560003</v>
      </c>
      <c r="E112" s="70">
        <f t="shared" si="20"/>
        <v>0</v>
      </c>
      <c r="F112" s="70">
        <f t="shared" si="20"/>
        <v>0</v>
      </c>
      <c r="G112" s="85">
        <f t="shared" si="20"/>
        <v>0</v>
      </c>
      <c r="H112" s="84">
        <f t="shared" si="20"/>
        <v>867.949444138</v>
      </c>
      <c r="I112" s="70">
        <f t="shared" si="20"/>
        <v>15104.631902312</v>
      </c>
      <c r="J112" s="70">
        <f t="shared" si="20"/>
        <v>1909.0555137990002</v>
      </c>
      <c r="K112" s="70">
        <f t="shared" si="20"/>
        <v>2.482059471</v>
      </c>
      <c r="L112" s="85">
        <f t="shared" si="20"/>
        <v>3173.411266692</v>
      </c>
      <c r="M112" s="84">
        <f t="shared" si="20"/>
        <v>0</v>
      </c>
      <c r="N112" s="70">
        <f t="shared" si="20"/>
        <v>0</v>
      </c>
      <c r="O112" s="70">
        <f t="shared" si="20"/>
        <v>0</v>
      </c>
      <c r="P112" s="70">
        <f t="shared" si="20"/>
        <v>0</v>
      </c>
      <c r="Q112" s="85">
        <f t="shared" si="20"/>
        <v>0</v>
      </c>
      <c r="R112" s="84">
        <f t="shared" si="20"/>
        <v>364.36816089</v>
      </c>
      <c r="S112" s="70">
        <f t="shared" si="20"/>
        <v>654.711836218</v>
      </c>
      <c r="T112" s="70">
        <f t="shared" si="20"/>
        <v>94.71705907100001</v>
      </c>
      <c r="U112" s="70">
        <f t="shared" si="20"/>
        <v>0</v>
      </c>
      <c r="V112" s="85">
        <f t="shared" si="20"/>
        <v>256.003680142</v>
      </c>
      <c r="W112" s="84">
        <f t="shared" si="20"/>
        <v>0</v>
      </c>
      <c r="X112" s="70">
        <f t="shared" si="20"/>
        <v>0</v>
      </c>
      <c r="Y112" s="70">
        <f t="shared" si="20"/>
        <v>0</v>
      </c>
      <c r="Z112" s="70">
        <f t="shared" si="20"/>
        <v>0</v>
      </c>
      <c r="AA112" s="85">
        <f t="shared" si="20"/>
        <v>0</v>
      </c>
      <c r="AB112" s="84">
        <f t="shared" si="20"/>
        <v>4.574228693999999</v>
      </c>
      <c r="AC112" s="70">
        <f t="shared" si="20"/>
        <v>12.092480069000002</v>
      </c>
      <c r="AD112" s="70">
        <f t="shared" si="20"/>
        <v>0</v>
      </c>
      <c r="AE112" s="70">
        <f t="shared" si="20"/>
        <v>0</v>
      </c>
      <c r="AF112" s="85">
        <f t="shared" si="20"/>
        <v>0.368696167</v>
      </c>
      <c r="AG112" s="84">
        <f t="shared" si="20"/>
        <v>0</v>
      </c>
      <c r="AH112" s="70">
        <f t="shared" si="20"/>
        <v>0</v>
      </c>
      <c r="AI112" s="70">
        <f aca="true" t="shared" si="21" ref="AI112:BJ112">+AI110++AI91+AI86+AI66</f>
        <v>0</v>
      </c>
      <c r="AJ112" s="70">
        <f t="shared" si="21"/>
        <v>0</v>
      </c>
      <c r="AK112" s="85">
        <f t="shared" si="21"/>
        <v>0</v>
      </c>
      <c r="AL112" s="84">
        <f t="shared" si="21"/>
        <v>3.5493634129999996</v>
      </c>
      <c r="AM112" s="70">
        <f t="shared" si="21"/>
        <v>0.968974847</v>
      </c>
      <c r="AN112" s="70">
        <f t="shared" si="21"/>
        <v>0</v>
      </c>
      <c r="AO112" s="70">
        <f t="shared" si="21"/>
        <v>0</v>
      </c>
      <c r="AP112" s="85">
        <f t="shared" si="21"/>
        <v>0.5515396530000001</v>
      </c>
      <c r="AQ112" s="84">
        <f t="shared" si="21"/>
        <v>0</v>
      </c>
      <c r="AR112" s="70">
        <f t="shared" si="21"/>
        <v>165.229118771</v>
      </c>
      <c r="AS112" s="70">
        <f t="shared" si="21"/>
        <v>0</v>
      </c>
      <c r="AT112" s="70">
        <f t="shared" si="21"/>
        <v>0</v>
      </c>
      <c r="AU112" s="85">
        <f t="shared" si="21"/>
        <v>0</v>
      </c>
      <c r="AV112" s="52">
        <f t="shared" si="21"/>
        <v>10079.057258135002</v>
      </c>
      <c r="AW112" s="70">
        <f t="shared" si="21"/>
        <v>8514.943457282001</v>
      </c>
      <c r="AX112" s="70">
        <f t="shared" si="21"/>
        <v>142.206227609</v>
      </c>
      <c r="AY112" s="70">
        <f t="shared" si="21"/>
        <v>0</v>
      </c>
      <c r="AZ112" s="87">
        <f t="shared" si="21"/>
        <v>13729.387121493</v>
      </c>
      <c r="BA112" s="84">
        <f t="shared" si="21"/>
        <v>0</v>
      </c>
      <c r="BB112" s="70">
        <f t="shared" si="21"/>
        <v>0</v>
      </c>
      <c r="BC112" s="70">
        <f t="shared" si="21"/>
        <v>0</v>
      </c>
      <c r="BD112" s="70">
        <f t="shared" si="21"/>
        <v>0</v>
      </c>
      <c r="BE112" s="85">
        <f t="shared" si="21"/>
        <v>0</v>
      </c>
      <c r="BF112" s="84">
        <f t="shared" si="21"/>
        <v>4270.1149468700005</v>
      </c>
      <c r="BG112" s="70">
        <f t="shared" si="21"/>
        <v>827.1884270119999</v>
      </c>
      <c r="BH112" s="70">
        <f t="shared" si="21"/>
        <v>80.325726234</v>
      </c>
      <c r="BI112" s="70">
        <f t="shared" si="21"/>
        <v>0</v>
      </c>
      <c r="BJ112" s="85">
        <f t="shared" si="21"/>
        <v>2257.922291705</v>
      </c>
      <c r="BK112" s="97">
        <f>+BK110+BK91+BK86+BK66</f>
        <v>65931.127830543</v>
      </c>
      <c r="BM112" s="106"/>
    </row>
    <row r="113" spans="1:63" ht="4.5" customHeight="1">
      <c r="A113" s="11"/>
      <c r="B113" s="22"/>
      <c r="C113" s="116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7"/>
    </row>
    <row r="114" spans="1:63" ht="14.25" customHeight="1">
      <c r="A114" s="11" t="s">
        <v>5</v>
      </c>
      <c r="B114" s="23" t="s">
        <v>26</v>
      </c>
      <c r="C114" s="116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7"/>
    </row>
    <row r="115" spans="1:63" ht="14.25" customHeight="1">
      <c r="A115" s="32"/>
      <c r="B115" s="28" t="s">
        <v>120</v>
      </c>
      <c r="C115" s="73">
        <v>0</v>
      </c>
      <c r="D115" s="53">
        <v>10.370060673000001</v>
      </c>
      <c r="E115" s="45">
        <v>0</v>
      </c>
      <c r="F115" s="45">
        <v>0</v>
      </c>
      <c r="G115" s="54">
        <v>0</v>
      </c>
      <c r="H115" s="73">
        <v>3.2595625630000002</v>
      </c>
      <c r="I115" s="45">
        <v>3.3960990530000004</v>
      </c>
      <c r="J115" s="45">
        <v>0.174622258</v>
      </c>
      <c r="K115" s="45">
        <v>0</v>
      </c>
      <c r="L115" s="54">
        <v>16.673218245</v>
      </c>
      <c r="M115" s="73">
        <v>0</v>
      </c>
      <c r="N115" s="53">
        <v>0</v>
      </c>
      <c r="O115" s="45">
        <v>0</v>
      </c>
      <c r="P115" s="45">
        <v>0</v>
      </c>
      <c r="Q115" s="54">
        <v>0</v>
      </c>
      <c r="R115" s="73">
        <v>1.9799947230000001</v>
      </c>
      <c r="S115" s="45">
        <v>1.425325076</v>
      </c>
      <c r="T115" s="45">
        <v>1.607385965</v>
      </c>
      <c r="U115" s="45">
        <v>0</v>
      </c>
      <c r="V115" s="54">
        <v>3.897516243</v>
      </c>
      <c r="W115" s="73">
        <v>0</v>
      </c>
      <c r="X115" s="45">
        <v>0</v>
      </c>
      <c r="Y115" s="45">
        <v>0</v>
      </c>
      <c r="Z115" s="45">
        <v>0</v>
      </c>
      <c r="AA115" s="54">
        <v>0</v>
      </c>
      <c r="AB115" s="73">
        <v>0.000902692</v>
      </c>
      <c r="AC115" s="45">
        <v>0</v>
      </c>
      <c r="AD115" s="45">
        <v>0</v>
      </c>
      <c r="AE115" s="45">
        <v>0</v>
      </c>
      <c r="AF115" s="54">
        <v>0</v>
      </c>
      <c r="AG115" s="73">
        <v>0</v>
      </c>
      <c r="AH115" s="45">
        <v>0</v>
      </c>
      <c r="AI115" s="45">
        <v>0</v>
      </c>
      <c r="AJ115" s="45">
        <v>0</v>
      </c>
      <c r="AK115" s="54">
        <v>0</v>
      </c>
      <c r="AL115" s="73">
        <v>0.0042531800000000005</v>
      </c>
      <c r="AM115" s="45">
        <v>0</v>
      </c>
      <c r="AN115" s="45">
        <v>0</v>
      </c>
      <c r="AO115" s="45">
        <v>0</v>
      </c>
      <c r="AP115" s="54">
        <v>0</v>
      </c>
      <c r="AQ115" s="73">
        <v>0</v>
      </c>
      <c r="AR115" s="53">
        <v>0</v>
      </c>
      <c r="AS115" s="45">
        <v>0</v>
      </c>
      <c r="AT115" s="45">
        <v>0</v>
      </c>
      <c r="AU115" s="54">
        <v>0</v>
      </c>
      <c r="AV115" s="73">
        <v>161.52200647</v>
      </c>
      <c r="AW115" s="45">
        <v>143.893188933</v>
      </c>
      <c r="AX115" s="45">
        <v>0</v>
      </c>
      <c r="AY115" s="45">
        <v>0</v>
      </c>
      <c r="AZ115" s="54">
        <v>464.43045042800003</v>
      </c>
      <c r="BA115" s="43">
        <v>0</v>
      </c>
      <c r="BB115" s="44">
        <v>0</v>
      </c>
      <c r="BC115" s="43">
        <v>0</v>
      </c>
      <c r="BD115" s="43">
        <v>0</v>
      </c>
      <c r="BE115" s="48">
        <v>0</v>
      </c>
      <c r="BF115" s="43">
        <v>64.04922299699999</v>
      </c>
      <c r="BG115" s="44">
        <v>32.918634944</v>
      </c>
      <c r="BH115" s="43">
        <v>0</v>
      </c>
      <c r="BI115" s="43">
        <v>0</v>
      </c>
      <c r="BJ115" s="48">
        <v>102.088059552</v>
      </c>
      <c r="BK115" s="100">
        <f>SUM(C115:BJ115)</f>
        <v>1011.6905039950001</v>
      </c>
    </row>
    <row r="116" spans="1:63" ht="13.5" thickBot="1">
      <c r="A116" s="40"/>
      <c r="B116" s="86" t="s">
        <v>79</v>
      </c>
      <c r="C116" s="50">
        <f>SUM(C115)</f>
        <v>0</v>
      </c>
      <c r="D116" s="71">
        <f aca="true" t="shared" si="22" ref="D116:BK116">SUM(D115)</f>
        <v>10.370060673000001</v>
      </c>
      <c r="E116" s="71">
        <f t="shared" si="22"/>
        <v>0</v>
      </c>
      <c r="F116" s="71">
        <f t="shared" si="22"/>
        <v>0</v>
      </c>
      <c r="G116" s="69">
        <f t="shared" si="22"/>
        <v>0</v>
      </c>
      <c r="H116" s="50">
        <f t="shared" si="22"/>
        <v>3.2595625630000002</v>
      </c>
      <c r="I116" s="71">
        <f t="shared" si="22"/>
        <v>3.3960990530000004</v>
      </c>
      <c r="J116" s="71">
        <f t="shared" si="22"/>
        <v>0.174622258</v>
      </c>
      <c r="K116" s="71">
        <f t="shared" si="22"/>
        <v>0</v>
      </c>
      <c r="L116" s="69">
        <f t="shared" si="22"/>
        <v>16.673218245</v>
      </c>
      <c r="M116" s="50">
        <f t="shared" si="22"/>
        <v>0</v>
      </c>
      <c r="N116" s="71">
        <f t="shared" si="22"/>
        <v>0</v>
      </c>
      <c r="O116" s="71">
        <f t="shared" si="22"/>
        <v>0</v>
      </c>
      <c r="P116" s="71">
        <f t="shared" si="22"/>
        <v>0</v>
      </c>
      <c r="Q116" s="69">
        <f t="shared" si="22"/>
        <v>0</v>
      </c>
      <c r="R116" s="50">
        <f t="shared" si="22"/>
        <v>1.9799947230000001</v>
      </c>
      <c r="S116" s="71">
        <f t="shared" si="22"/>
        <v>1.425325076</v>
      </c>
      <c r="T116" s="71">
        <f t="shared" si="22"/>
        <v>1.607385965</v>
      </c>
      <c r="U116" s="71">
        <f t="shared" si="22"/>
        <v>0</v>
      </c>
      <c r="V116" s="69">
        <f t="shared" si="22"/>
        <v>3.897516243</v>
      </c>
      <c r="W116" s="50">
        <f t="shared" si="22"/>
        <v>0</v>
      </c>
      <c r="X116" s="71">
        <f t="shared" si="22"/>
        <v>0</v>
      </c>
      <c r="Y116" s="71">
        <f t="shared" si="22"/>
        <v>0</v>
      </c>
      <c r="Z116" s="71">
        <f t="shared" si="22"/>
        <v>0</v>
      </c>
      <c r="AA116" s="69">
        <f t="shared" si="22"/>
        <v>0</v>
      </c>
      <c r="AB116" s="50">
        <f t="shared" si="22"/>
        <v>0.000902692</v>
      </c>
      <c r="AC116" s="71">
        <f t="shared" si="22"/>
        <v>0</v>
      </c>
      <c r="AD116" s="71">
        <f t="shared" si="22"/>
        <v>0</v>
      </c>
      <c r="AE116" s="71">
        <f t="shared" si="22"/>
        <v>0</v>
      </c>
      <c r="AF116" s="69">
        <f t="shared" si="22"/>
        <v>0</v>
      </c>
      <c r="AG116" s="50">
        <f t="shared" si="22"/>
        <v>0</v>
      </c>
      <c r="AH116" s="71">
        <f t="shared" si="22"/>
        <v>0</v>
      </c>
      <c r="AI116" s="71">
        <f t="shared" si="22"/>
        <v>0</v>
      </c>
      <c r="AJ116" s="71">
        <f t="shared" si="22"/>
        <v>0</v>
      </c>
      <c r="AK116" s="69">
        <f t="shared" si="22"/>
        <v>0</v>
      </c>
      <c r="AL116" s="50">
        <f t="shared" si="22"/>
        <v>0.0042531800000000005</v>
      </c>
      <c r="AM116" s="71">
        <f t="shared" si="22"/>
        <v>0</v>
      </c>
      <c r="AN116" s="71">
        <f t="shared" si="22"/>
        <v>0</v>
      </c>
      <c r="AO116" s="71">
        <f t="shared" si="22"/>
        <v>0</v>
      </c>
      <c r="AP116" s="69">
        <f t="shared" si="22"/>
        <v>0</v>
      </c>
      <c r="AQ116" s="50">
        <f t="shared" si="22"/>
        <v>0</v>
      </c>
      <c r="AR116" s="71">
        <f t="shared" si="22"/>
        <v>0</v>
      </c>
      <c r="AS116" s="71">
        <f t="shared" si="22"/>
        <v>0</v>
      </c>
      <c r="AT116" s="71">
        <f t="shared" si="22"/>
        <v>0</v>
      </c>
      <c r="AU116" s="69">
        <f t="shared" si="22"/>
        <v>0</v>
      </c>
      <c r="AV116" s="50">
        <f t="shared" si="22"/>
        <v>161.52200647</v>
      </c>
      <c r="AW116" s="71">
        <f t="shared" si="22"/>
        <v>143.893188933</v>
      </c>
      <c r="AX116" s="71">
        <f t="shared" si="22"/>
        <v>0</v>
      </c>
      <c r="AY116" s="71">
        <f t="shared" si="22"/>
        <v>0</v>
      </c>
      <c r="AZ116" s="69">
        <f t="shared" si="22"/>
        <v>464.43045042800003</v>
      </c>
      <c r="BA116" s="51">
        <f t="shared" si="22"/>
        <v>0</v>
      </c>
      <c r="BB116" s="71">
        <f t="shared" si="22"/>
        <v>0</v>
      </c>
      <c r="BC116" s="71">
        <f t="shared" si="22"/>
        <v>0</v>
      </c>
      <c r="BD116" s="71">
        <f t="shared" si="22"/>
        <v>0</v>
      </c>
      <c r="BE116" s="88">
        <f t="shared" si="22"/>
        <v>0</v>
      </c>
      <c r="BF116" s="50">
        <f t="shared" si="22"/>
        <v>64.04922299699999</v>
      </c>
      <c r="BG116" s="71">
        <f t="shared" si="22"/>
        <v>32.918634944</v>
      </c>
      <c r="BH116" s="71">
        <f t="shared" si="22"/>
        <v>0</v>
      </c>
      <c r="BI116" s="71">
        <f t="shared" si="22"/>
        <v>0</v>
      </c>
      <c r="BJ116" s="69">
        <f t="shared" si="22"/>
        <v>102.088059552</v>
      </c>
      <c r="BK116" s="101">
        <f t="shared" si="22"/>
        <v>1011.6905039950001</v>
      </c>
    </row>
    <row r="117" spans="1:63" ht="6" customHeight="1">
      <c r="A117" s="4"/>
      <c r="B117" s="16"/>
      <c r="C117" s="27"/>
      <c r="D117" s="34"/>
      <c r="E117" s="27"/>
      <c r="F117" s="27"/>
      <c r="G117" s="27"/>
      <c r="H117" s="27"/>
      <c r="I117" s="27"/>
      <c r="J117" s="27"/>
      <c r="K117" s="27"/>
      <c r="L117" s="27"/>
      <c r="M117" s="27"/>
      <c r="N117" s="34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34"/>
      <c r="AS117" s="27"/>
      <c r="AT117" s="27"/>
      <c r="AU117" s="27"/>
      <c r="AV117" s="27"/>
      <c r="AW117" s="27"/>
      <c r="AX117" s="27"/>
      <c r="AY117" s="27"/>
      <c r="AZ117" s="27"/>
      <c r="BA117" s="27"/>
      <c r="BB117" s="34"/>
      <c r="BC117" s="27"/>
      <c r="BD117" s="27"/>
      <c r="BE117" s="27"/>
      <c r="BF117" s="27"/>
      <c r="BG117" s="34"/>
      <c r="BH117" s="27"/>
      <c r="BI117" s="27"/>
      <c r="BJ117" s="27"/>
      <c r="BK117" s="30"/>
    </row>
    <row r="118" spans="1:63" ht="12.75">
      <c r="A118" s="4"/>
      <c r="B118" s="4" t="s">
        <v>121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41" t="s">
        <v>122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  <row r="119" spans="1:63" ht="12.75">
      <c r="A119" s="4"/>
      <c r="B119" s="4" t="s">
        <v>123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42" t="s">
        <v>124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  <row r="120" spans="3:63" ht="12.75">
      <c r="C120" s="27"/>
      <c r="D120" s="27"/>
      <c r="E120" s="27"/>
      <c r="F120" s="27"/>
      <c r="G120" s="27"/>
      <c r="H120" s="27"/>
      <c r="I120" s="27"/>
      <c r="J120" s="27"/>
      <c r="K120" s="27"/>
      <c r="L120" s="42" t="s">
        <v>125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  <row r="121" spans="2:63" ht="12.75">
      <c r="B121" s="4" t="s">
        <v>152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42" t="s">
        <v>126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0"/>
    </row>
    <row r="122" spans="2:63" ht="12.75">
      <c r="B122" s="4" t="s">
        <v>153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2" t="s">
        <v>127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2:63" ht="12.75">
      <c r="B123" s="4"/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128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3:BK53"/>
    <mergeCell ref="C56:BK56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9:BK69"/>
    <mergeCell ref="M3:V3"/>
    <mergeCell ref="C11:BK11"/>
    <mergeCell ref="C15:BK15"/>
    <mergeCell ref="C50:BK50"/>
    <mergeCell ref="C103:BK103"/>
    <mergeCell ref="C70:BK70"/>
    <mergeCell ref="C67:BK67"/>
    <mergeCell ref="C73:BK73"/>
    <mergeCell ref="C87:BK87"/>
    <mergeCell ref="C88:BK88"/>
    <mergeCell ref="C92:BK92"/>
    <mergeCell ref="C111:BK111"/>
    <mergeCell ref="A1:A5"/>
    <mergeCell ref="C89:BK89"/>
    <mergeCell ref="C113:BK113"/>
    <mergeCell ref="C114:BK114"/>
    <mergeCell ref="C93:BK93"/>
    <mergeCell ref="C94:BK94"/>
    <mergeCell ref="C97:BK97"/>
    <mergeCell ref="C101:BK101"/>
    <mergeCell ref="C102:BK102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171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144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8">
        <v>0</v>
      </c>
      <c r="E5" s="108">
        <v>0.6851287220000001</v>
      </c>
      <c r="F5" s="108">
        <v>1.210224059</v>
      </c>
      <c r="G5" s="108">
        <v>0.013562056</v>
      </c>
      <c r="H5" s="108">
        <v>0.009062457000000001</v>
      </c>
      <c r="I5" s="72"/>
      <c r="J5" s="89"/>
      <c r="K5" s="95">
        <f>SUM(D5:J5)</f>
        <v>1.9179772940000002</v>
      </c>
      <c r="L5" s="108">
        <v>0</v>
      </c>
    </row>
    <row r="6" spans="2:12" ht="12.75">
      <c r="B6" s="12">
        <v>2</v>
      </c>
      <c r="C6" s="14" t="s">
        <v>36</v>
      </c>
      <c r="D6" s="108">
        <v>100.443460503</v>
      </c>
      <c r="E6" s="108">
        <v>157.96474086499998</v>
      </c>
      <c r="F6" s="108">
        <v>584.6963376419999</v>
      </c>
      <c r="G6" s="108">
        <v>53.779338451</v>
      </c>
      <c r="H6" s="108">
        <v>8.173253015</v>
      </c>
      <c r="I6" s="72"/>
      <c r="J6" s="89"/>
      <c r="K6" s="95">
        <f aca="true" t="shared" si="0" ref="K6:K41">SUM(D6:J6)</f>
        <v>905.0571304759999</v>
      </c>
      <c r="L6" s="108">
        <v>8.355259896</v>
      </c>
    </row>
    <row r="7" spans="2:12" ht="12.75">
      <c r="B7" s="12">
        <v>3</v>
      </c>
      <c r="C7" s="13" t="s">
        <v>37</v>
      </c>
      <c r="D7" s="108">
        <v>0.013150985</v>
      </c>
      <c r="E7" s="108">
        <v>0.5087882389999999</v>
      </c>
      <c r="F7" s="108">
        <v>2.210455353</v>
      </c>
      <c r="G7" s="108">
        <v>0.006136801</v>
      </c>
      <c r="H7" s="108">
        <v>0.005316619999999999</v>
      </c>
      <c r="I7" s="72"/>
      <c r="J7" s="89"/>
      <c r="K7" s="95">
        <f t="shared" si="0"/>
        <v>2.7438479979999997</v>
      </c>
      <c r="L7" s="108">
        <v>0</v>
      </c>
    </row>
    <row r="8" spans="2:12" ht="12.75">
      <c r="B8" s="12">
        <v>4</v>
      </c>
      <c r="C8" s="14" t="s">
        <v>38</v>
      </c>
      <c r="D8" s="108">
        <v>0.744651074</v>
      </c>
      <c r="E8" s="108">
        <v>75.833136434</v>
      </c>
      <c r="F8" s="108">
        <v>105.229395438</v>
      </c>
      <c r="G8" s="108">
        <v>20.003066977</v>
      </c>
      <c r="H8" s="108">
        <v>0.756540252</v>
      </c>
      <c r="I8" s="72"/>
      <c r="J8" s="89"/>
      <c r="K8" s="95">
        <f t="shared" si="0"/>
        <v>202.56679017500002</v>
      </c>
      <c r="L8" s="108">
        <v>19.739250831</v>
      </c>
    </row>
    <row r="9" spans="2:12" ht="12.75">
      <c r="B9" s="12">
        <v>5</v>
      </c>
      <c r="C9" s="14" t="s">
        <v>39</v>
      </c>
      <c r="D9" s="108">
        <v>0.870990462</v>
      </c>
      <c r="E9" s="108">
        <v>54.61416217600001</v>
      </c>
      <c r="F9" s="108">
        <v>172.146155154</v>
      </c>
      <c r="G9" s="108">
        <v>29.983027957999997</v>
      </c>
      <c r="H9" s="108">
        <v>0.822820732</v>
      </c>
      <c r="I9" s="72"/>
      <c r="J9" s="89"/>
      <c r="K9" s="95">
        <f t="shared" si="0"/>
        <v>258.43715648200003</v>
      </c>
      <c r="L9" s="108">
        <v>4.242816401</v>
      </c>
    </row>
    <row r="10" spans="2:12" ht="12.75">
      <c r="B10" s="12">
        <v>6</v>
      </c>
      <c r="C10" s="14" t="s">
        <v>40</v>
      </c>
      <c r="D10" s="108">
        <v>0.8702624179999999</v>
      </c>
      <c r="E10" s="108">
        <v>67.282297868</v>
      </c>
      <c r="F10" s="108">
        <v>124.301295772</v>
      </c>
      <c r="G10" s="108">
        <v>15.354613396000001</v>
      </c>
      <c r="H10" s="108">
        <v>1.714424737</v>
      </c>
      <c r="I10" s="72"/>
      <c r="J10" s="89"/>
      <c r="K10" s="95">
        <f t="shared" si="0"/>
        <v>209.52289419099998</v>
      </c>
      <c r="L10" s="108">
        <v>4.1785229</v>
      </c>
    </row>
    <row r="11" spans="2:12" ht="12.75">
      <c r="B11" s="12">
        <v>7</v>
      </c>
      <c r="C11" s="14" t="s">
        <v>41</v>
      </c>
      <c r="D11" s="108">
        <v>4.307808693</v>
      </c>
      <c r="E11" s="108">
        <v>79.700624261</v>
      </c>
      <c r="F11" s="108">
        <v>92.318916499</v>
      </c>
      <c r="G11" s="108">
        <v>10.643120522</v>
      </c>
      <c r="H11" s="108">
        <v>2.112505325</v>
      </c>
      <c r="I11" s="72"/>
      <c r="J11" s="89"/>
      <c r="K11" s="95">
        <f t="shared" si="0"/>
        <v>189.08297530000002</v>
      </c>
      <c r="L11" s="108">
        <v>24.009581459</v>
      </c>
    </row>
    <row r="12" spans="2:12" ht="12.75">
      <c r="B12" s="12">
        <v>8</v>
      </c>
      <c r="C12" s="13" t="s">
        <v>42</v>
      </c>
      <c r="D12" s="108">
        <v>0.009476683</v>
      </c>
      <c r="E12" s="108">
        <v>0.327876979</v>
      </c>
      <c r="F12" s="108">
        <v>6.026821136</v>
      </c>
      <c r="G12" s="108">
        <v>0.26055882799999996</v>
      </c>
      <c r="H12" s="108">
        <v>0.004569369</v>
      </c>
      <c r="I12" s="72"/>
      <c r="J12" s="89"/>
      <c r="K12" s="95">
        <f t="shared" si="0"/>
        <v>6.629302995</v>
      </c>
      <c r="L12" s="108">
        <v>0.050619256</v>
      </c>
    </row>
    <row r="13" spans="2:12" ht="12.75">
      <c r="B13" s="12">
        <v>9</v>
      </c>
      <c r="C13" s="13" t="s">
        <v>43</v>
      </c>
      <c r="D13" s="108">
        <v>0.003812246</v>
      </c>
      <c r="E13" s="108">
        <v>0.5175513009999999</v>
      </c>
      <c r="F13" s="108">
        <v>4.847357477</v>
      </c>
      <c r="G13" s="108">
        <v>0.151678767</v>
      </c>
      <c r="H13" s="108">
        <v>0.013740423000000002</v>
      </c>
      <c r="I13" s="72"/>
      <c r="J13" s="89"/>
      <c r="K13" s="95">
        <f t="shared" si="0"/>
        <v>5.534140214</v>
      </c>
      <c r="L13" s="108">
        <v>0</v>
      </c>
    </row>
    <row r="14" spans="2:12" ht="12.75">
      <c r="B14" s="12">
        <v>10</v>
      </c>
      <c r="C14" s="14" t="s">
        <v>44</v>
      </c>
      <c r="D14" s="108">
        <v>85.161711838</v>
      </c>
      <c r="E14" s="108">
        <v>186.358413196</v>
      </c>
      <c r="F14" s="108">
        <v>228.999824398</v>
      </c>
      <c r="G14" s="108">
        <v>37.343146854000004</v>
      </c>
      <c r="H14" s="108">
        <v>2.522389464</v>
      </c>
      <c r="I14" s="72"/>
      <c r="J14" s="89"/>
      <c r="K14" s="95">
        <f t="shared" si="0"/>
        <v>540.3854857499999</v>
      </c>
      <c r="L14" s="108">
        <v>3.457077242</v>
      </c>
    </row>
    <row r="15" spans="2:12" ht="12.75">
      <c r="B15" s="12">
        <v>11</v>
      </c>
      <c r="C15" s="14" t="s">
        <v>45</v>
      </c>
      <c r="D15" s="108">
        <v>503.48334119799995</v>
      </c>
      <c r="E15" s="108">
        <v>860.457915078</v>
      </c>
      <c r="F15" s="108">
        <v>1992.889283665</v>
      </c>
      <c r="G15" s="108">
        <v>278.27719632199995</v>
      </c>
      <c r="H15" s="108">
        <v>20.490972549000002</v>
      </c>
      <c r="I15" s="72"/>
      <c r="J15" s="89"/>
      <c r="K15" s="95">
        <f t="shared" si="0"/>
        <v>3655.598708812</v>
      </c>
      <c r="L15" s="108">
        <v>81.506637112</v>
      </c>
    </row>
    <row r="16" spans="2:12" ht="12.75">
      <c r="B16" s="12">
        <v>12</v>
      </c>
      <c r="C16" s="14" t="s">
        <v>46</v>
      </c>
      <c r="D16" s="108">
        <v>437.21221694300004</v>
      </c>
      <c r="E16" s="108">
        <v>1593.160205549</v>
      </c>
      <c r="F16" s="108">
        <v>634.509755909</v>
      </c>
      <c r="G16" s="108">
        <v>62.645716715</v>
      </c>
      <c r="H16" s="108">
        <v>6.968097981999999</v>
      </c>
      <c r="I16" s="72"/>
      <c r="J16" s="89"/>
      <c r="K16" s="95">
        <f t="shared" si="0"/>
        <v>2734.4959930980003</v>
      </c>
      <c r="L16" s="108">
        <v>17.727311159</v>
      </c>
    </row>
    <row r="17" spans="2:12" ht="12.75">
      <c r="B17" s="12">
        <v>13</v>
      </c>
      <c r="C17" s="14" t="s">
        <v>47</v>
      </c>
      <c r="D17" s="108">
        <v>0.769996067</v>
      </c>
      <c r="E17" s="108">
        <v>7.311988039999999</v>
      </c>
      <c r="F17" s="108">
        <v>26.469265299</v>
      </c>
      <c r="G17" s="108">
        <v>2.325054095</v>
      </c>
      <c r="H17" s="108">
        <v>0.17496199399999998</v>
      </c>
      <c r="I17" s="72"/>
      <c r="J17" s="89"/>
      <c r="K17" s="95">
        <f t="shared" si="0"/>
        <v>37.051265494999996</v>
      </c>
      <c r="L17" s="108">
        <v>0.577784782</v>
      </c>
    </row>
    <row r="18" spans="2:12" ht="12.75">
      <c r="B18" s="12">
        <v>14</v>
      </c>
      <c r="C18" s="14" t="s">
        <v>48</v>
      </c>
      <c r="D18" s="108">
        <v>0.051040864</v>
      </c>
      <c r="E18" s="108">
        <v>2.754624807</v>
      </c>
      <c r="F18" s="108">
        <v>15.542823889</v>
      </c>
      <c r="G18" s="108">
        <v>0.26761177599999997</v>
      </c>
      <c r="H18" s="108">
        <v>0.274157456</v>
      </c>
      <c r="I18" s="72"/>
      <c r="J18" s="89"/>
      <c r="K18" s="95">
        <f t="shared" si="0"/>
        <v>18.890258791999997</v>
      </c>
      <c r="L18" s="108">
        <v>0.35803162400000005</v>
      </c>
    </row>
    <row r="19" spans="2:12" ht="12.75">
      <c r="B19" s="12">
        <v>15</v>
      </c>
      <c r="C19" s="14" t="s">
        <v>49</v>
      </c>
      <c r="D19" s="108">
        <v>4.045821472</v>
      </c>
      <c r="E19" s="108">
        <v>70.043130562</v>
      </c>
      <c r="F19" s="108">
        <v>188.818373078</v>
      </c>
      <c r="G19" s="108">
        <v>55.86895055</v>
      </c>
      <c r="H19" s="108">
        <v>0.894603449</v>
      </c>
      <c r="I19" s="72"/>
      <c r="J19" s="89"/>
      <c r="K19" s="95">
        <f t="shared" si="0"/>
        <v>319.67087911100003</v>
      </c>
      <c r="L19" s="108">
        <v>9.219599054000001</v>
      </c>
    </row>
    <row r="20" spans="2:12" ht="12.75">
      <c r="B20" s="12">
        <v>16</v>
      </c>
      <c r="C20" s="14" t="s">
        <v>50</v>
      </c>
      <c r="D20" s="108">
        <v>850.2478201729999</v>
      </c>
      <c r="E20" s="108">
        <v>1954.7693942419999</v>
      </c>
      <c r="F20" s="108">
        <v>1612.7497895719998</v>
      </c>
      <c r="G20" s="108">
        <v>157.725961296</v>
      </c>
      <c r="H20" s="108">
        <v>28.476122913</v>
      </c>
      <c r="I20" s="72"/>
      <c r="J20" s="89"/>
      <c r="K20" s="95">
        <f t="shared" si="0"/>
        <v>4603.969088195999</v>
      </c>
      <c r="L20" s="108">
        <v>88.197373048</v>
      </c>
    </row>
    <row r="21" spans="2:12" ht="12.75">
      <c r="B21" s="12">
        <v>17</v>
      </c>
      <c r="C21" s="14" t="s">
        <v>51</v>
      </c>
      <c r="D21" s="108">
        <v>14.535900511000001</v>
      </c>
      <c r="E21" s="108">
        <v>119.810547397</v>
      </c>
      <c r="F21" s="108">
        <v>350.415545347</v>
      </c>
      <c r="G21" s="108">
        <v>39.106466444</v>
      </c>
      <c r="H21" s="108">
        <v>5.866469337</v>
      </c>
      <c r="I21" s="72"/>
      <c r="J21" s="89"/>
      <c r="K21" s="95">
        <f t="shared" si="0"/>
        <v>529.734929036</v>
      </c>
      <c r="L21" s="108">
        <v>14.05289433</v>
      </c>
    </row>
    <row r="22" spans="2:12" ht="12.75">
      <c r="B22" s="12">
        <v>18</v>
      </c>
      <c r="C22" s="13" t="s">
        <v>52</v>
      </c>
      <c r="D22" s="108">
        <v>3.0899000000000004E-05</v>
      </c>
      <c r="E22" s="108">
        <v>0.063407691</v>
      </c>
      <c r="F22" s="108">
        <v>0.056941046999999995</v>
      </c>
      <c r="G22" s="108">
        <v>0.098581981</v>
      </c>
      <c r="H22" s="108">
        <v>0</v>
      </c>
      <c r="I22" s="72"/>
      <c r="J22" s="89"/>
      <c r="K22" s="95">
        <f t="shared" si="0"/>
        <v>0.218961618</v>
      </c>
      <c r="L22" s="108">
        <v>0.014302873999999998</v>
      </c>
    </row>
    <row r="23" spans="2:12" ht="12.75">
      <c r="B23" s="12">
        <v>19</v>
      </c>
      <c r="C23" s="14" t="s">
        <v>53</v>
      </c>
      <c r="D23" s="108">
        <v>5.241388709000001</v>
      </c>
      <c r="E23" s="108">
        <v>109.85151858600001</v>
      </c>
      <c r="F23" s="108">
        <v>382.04572688</v>
      </c>
      <c r="G23" s="108">
        <v>50.402880765</v>
      </c>
      <c r="H23" s="108">
        <v>3.112964065</v>
      </c>
      <c r="I23" s="72"/>
      <c r="J23" s="89"/>
      <c r="K23" s="95">
        <f t="shared" si="0"/>
        <v>550.6544790050001</v>
      </c>
      <c r="L23" s="108">
        <v>8.89190736</v>
      </c>
    </row>
    <row r="24" spans="2:12" ht="12.75">
      <c r="B24" s="12">
        <v>20</v>
      </c>
      <c r="C24" s="14" t="s">
        <v>54</v>
      </c>
      <c r="D24" s="108">
        <v>9496.03886436</v>
      </c>
      <c r="E24" s="108">
        <v>10758.589591443</v>
      </c>
      <c r="F24" s="108">
        <v>9072.598345956001</v>
      </c>
      <c r="G24" s="108">
        <v>1424.213380239</v>
      </c>
      <c r="H24" s="108">
        <v>398.423115417</v>
      </c>
      <c r="I24" s="72"/>
      <c r="J24" s="89"/>
      <c r="K24" s="95">
        <f t="shared" si="0"/>
        <v>31149.863297415006</v>
      </c>
      <c r="L24" s="108">
        <v>371.36630356300003</v>
      </c>
    </row>
    <row r="25" spans="2:12" ht="12.75">
      <c r="B25" s="12">
        <v>21</v>
      </c>
      <c r="C25" s="13" t="s">
        <v>55</v>
      </c>
      <c r="D25" s="108">
        <v>0.020129215</v>
      </c>
      <c r="E25" s="108">
        <v>0.5512644750000001</v>
      </c>
      <c r="F25" s="108">
        <v>2.1560252490000003</v>
      </c>
      <c r="G25" s="108">
        <v>0.455075189</v>
      </c>
      <c r="H25" s="108">
        <v>0.03818419</v>
      </c>
      <c r="I25" s="72"/>
      <c r="J25" s="89"/>
      <c r="K25" s="95">
        <f t="shared" si="0"/>
        <v>3.2206783180000005</v>
      </c>
      <c r="L25" s="108">
        <v>0.024756860000000002</v>
      </c>
    </row>
    <row r="26" spans="2:12" ht="12.75">
      <c r="B26" s="12">
        <v>22</v>
      </c>
      <c r="C26" s="14" t="s">
        <v>56</v>
      </c>
      <c r="D26" s="108">
        <v>0.13414028700000002</v>
      </c>
      <c r="E26" s="108">
        <v>3.5758596899999997</v>
      </c>
      <c r="F26" s="108">
        <v>19.386710708000003</v>
      </c>
      <c r="G26" s="108">
        <v>0.38091414500000004</v>
      </c>
      <c r="H26" s="108">
        <v>0.167157952</v>
      </c>
      <c r="I26" s="72"/>
      <c r="J26" s="89"/>
      <c r="K26" s="95">
        <f t="shared" si="0"/>
        <v>23.644782782</v>
      </c>
      <c r="L26" s="108">
        <v>0.643273144</v>
      </c>
    </row>
    <row r="27" spans="2:12" ht="12.75">
      <c r="B27" s="12">
        <v>23</v>
      </c>
      <c r="C27" s="13" t="s">
        <v>57</v>
      </c>
      <c r="D27" s="108">
        <v>0</v>
      </c>
      <c r="E27" s="108">
        <v>0.027084245</v>
      </c>
      <c r="F27" s="108">
        <v>1.348234896</v>
      </c>
      <c r="G27" s="108">
        <v>0.098076974</v>
      </c>
      <c r="H27" s="108">
        <v>0.011333464</v>
      </c>
      <c r="I27" s="72"/>
      <c r="J27" s="89"/>
      <c r="K27" s="95">
        <f t="shared" si="0"/>
        <v>1.484729579</v>
      </c>
      <c r="L27" s="108">
        <v>0.012425551</v>
      </c>
    </row>
    <row r="28" spans="2:12" ht="12.75">
      <c r="B28" s="12">
        <v>24</v>
      </c>
      <c r="C28" s="13" t="s">
        <v>58</v>
      </c>
      <c r="D28" s="108">
        <v>0.037168013</v>
      </c>
      <c r="E28" s="108">
        <v>0.456519846</v>
      </c>
      <c r="F28" s="108">
        <v>2.3886740929999997</v>
      </c>
      <c r="G28" s="108">
        <v>0.026336371999999997</v>
      </c>
      <c r="H28" s="108">
        <v>0.044236774</v>
      </c>
      <c r="I28" s="72"/>
      <c r="J28" s="89"/>
      <c r="K28" s="95">
        <f t="shared" si="0"/>
        <v>2.9529350979999993</v>
      </c>
      <c r="L28" s="108">
        <v>0.141143999</v>
      </c>
    </row>
    <row r="29" spans="2:12" ht="12.75">
      <c r="B29" s="12">
        <v>25</v>
      </c>
      <c r="C29" s="14" t="s">
        <v>59</v>
      </c>
      <c r="D29" s="108">
        <v>1057.9117653389999</v>
      </c>
      <c r="E29" s="108">
        <v>3029.726643478</v>
      </c>
      <c r="F29" s="108">
        <v>2150.333786181</v>
      </c>
      <c r="G29" s="108">
        <v>216.94908011500002</v>
      </c>
      <c r="H29" s="108">
        <v>43.976107623000004</v>
      </c>
      <c r="I29" s="72"/>
      <c r="J29" s="89"/>
      <c r="K29" s="95">
        <f t="shared" si="0"/>
        <v>6498.897382736</v>
      </c>
      <c r="L29" s="108">
        <v>58.975678485</v>
      </c>
    </row>
    <row r="30" spans="2:12" ht="12.75">
      <c r="B30" s="12">
        <v>26</v>
      </c>
      <c r="C30" s="14" t="s">
        <v>60</v>
      </c>
      <c r="D30" s="108">
        <v>34.991554794</v>
      </c>
      <c r="E30" s="108">
        <v>50.022765789</v>
      </c>
      <c r="F30" s="108">
        <v>155.43621968399998</v>
      </c>
      <c r="G30" s="108">
        <v>28.19896455</v>
      </c>
      <c r="H30" s="108">
        <v>1.633041368</v>
      </c>
      <c r="I30" s="72"/>
      <c r="J30" s="89"/>
      <c r="K30" s="95">
        <f t="shared" si="0"/>
        <v>270.282546185</v>
      </c>
      <c r="L30" s="108">
        <v>3.3727452799999997</v>
      </c>
    </row>
    <row r="31" spans="2:12" ht="12.75">
      <c r="B31" s="12">
        <v>27</v>
      </c>
      <c r="C31" s="14" t="s">
        <v>17</v>
      </c>
      <c r="D31" s="108">
        <v>213.209054158</v>
      </c>
      <c r="E31" s="108">
        <v>704.358806208</v>
      </c>
      <c r="F31" s="108">
        <v>1213.1787194419999</v>
      </c>
      <c r="G31" s="108">
        <v>141.887449048</v>
      </c>
      <c r="H31" s="108">
        <v>18.723374901</v>
      </c>
      <c r="I31" s="72"/>
      <c r="J31" s="89"/>
      <c r="K31" s="95">
        <f t="shared" si="0"/>
        <v>2291.3574037569997</v>
      </c>
      <c r="L31" s="108">
        <v>27.604772776999997</v>
      </c>
    </row>
    <row r="32" spans="2:12" ht="12.75">
      <c r="B32" s="12">
        <v>28</v>
      </c>
      <c r="C32" s="14" t="s">
        <v>61</v>
      </c>
      <c r="D32" s="108">
        <v>0.661711653</v>
      </c>
      <c r="E32" s="108">
        <v>2.1484058790000002</v>
      </c>
      <c r="F32" s="108">
        <v>13.895713062</v>
      </c>
      <c r="G32" s="108">
        <v>0.8728934740000001</v>
      </c>
      <c r="H32" s="108">
        <v>0.247120665</v>
      </c>
      <c r="I32" s="72"/>
      <c r="J32" s="89"/>
      <c r="K32" s="95">
        <f t="shared" si="0"/>
        <v>17.825844733000004</v>
      </c>
      <c r="L32" s="108">
        <v>1.618274565</v>
      </c>
    </row>
    <row r="33" spans="2:12" ht="12.75">
      <c r="B33" s="12">
        <v>29</v>
      </c>
      <c r="C33" s="14" t="s">
        <v>62</v>
      </c>
      <c r="D33" s="108">
        <v>35.396396069</v>
      </c>
      <c r="E33" s="108">
        <v>381.64536728199994</v>
      </c>
      <c r="F33" s="108">
        <v>388.430661623</v>
      </c>
      <c r="G33" s="108">
        <v>32.374429044</v>
      </c>
      <c r="H33" s="108">
        <v>2.907920577</v>
      </c>
      <c r="I33" s="72"/>
      <c r="J33" s="89"/>
      <c r="K33" s="95">
        <f t="shared" si="0"/>
        <v>840.754774595</v>
      </c>
      <c r="L33" s="108">
        <v>34.766568627999995</v>
      </c>
    </row>
    <row r="34" spans="2:12" ht="12.75">
      <c r="B34" s="12">
        <v>30</v>
      </c>
      <c r="C34" s="14" t="s">
        <v>63</v>
      </c>
      <c r="D34" s="108">
        <v>318.50495795700004</v>
      </c>
      <c r="E34" s="108">
        <v>319.15107455</v>
      </c>
      <c r="F34" s="108">
        <v>493.184254556</v>
      </c>
      <c r="G34" s="108">
        <v>49.811239459</v>
      </c>
      <c r="H34" s="108">
        <v>3.9564249310000004</v>
      </c>
      <c r="I34" s="72"/>
      <c r="J34" s="89"/>
      <c r="K34" s="95">
        <f t="shared" si="0"/>
        <v>1184.607951453</v>
      </c>
      <c r="L34" s="108">
        <v>17.211287299000002</v>
      </c>
    </row>
    <row r="35" spans="2:12" ht="12.75">
      <c r="B35" s="12">
        <v>31</v>
      </c>
      <c r="C35" s="13" t="s">
        <v>64</v>
      </c>
      <c r="D35" s="108">
        <v>0.01686304</v>
      </c>
      <c r="E35" s="108">
        <v>1.143695433</v>
      </c>
      <c r="F35" s="108">
        <v>9.567184874999999</v>
      </c>
      <c r="G35" s="108">
        <v>1.2383543970000002</v>
      </c>
      <c r="H35" s="108">
        <v>0.019101267999999998</v>
      </c>
      <c r="I35" s="72"/>
      <c r="J35" s="89"/>
      <c r="K35" s="95">
        <f t="shared" si="0"/>
        <v>11.985199012999999</v>
      </c>
      <c r="L35" s="108">
        <v>0</v>
      </c>
    </row>
    <row r="36" spans="2:12" ht="12.75">
      <c r="B36" s="12">
        <v>32</v>
      </c>
      <c r="C36" s="14" t="s">
        <v>65</v>
      </c>
      <c r="D36" s="108">
        <v>341.320395574</v>
      </c>
      <c r="E36" s="108">
        <v>846.960752397</v>
      </c>
      <c r="F36" s="108">
        <v>1046.1780227400002</v>
      </c>
      <c r="G36" s="108">
        <v>191.303978227</v>
      </c>
      <c r="H36" s="108">
        <v>17.00060671</v>
      </c>
      <c r="I36" s="72"/>
      <c r="J36" s="89"/>
      <c r="K36" s="95">
        <f t="shared" si="0"/>
        <v>2442.763755648</v>
      </c>
      <c r="L36" s="108">
        <v>58.264680614</v>
      </c>
    </row>
    <row r="37" spans="2:12" ht="12.75">
      <c r="B37" s="12">
        <v>33</v>
      </c>
      <c r="C37" s="14" t="s">
        <v>151</v>
      </c>
      <c r="D37" s="108">
        <v>0.5198813059999999</v>
      </c>
      <c r="E37" s="108">
        <v>6.005133235</v>
      </c>
      <c r="F37" s="108">
        <v>34.034523878</v>
      </c>
      <c r="G37" s="109">
        <v>4.609174314</v>
      </c>
      <c r="H37" s="109">
        <v>0.143118645</v>
      </c>
      <c r="I37" s="72"/>
      <c r="J37" s="89"/>
      <c r="K37" s="95">
        <f t="shared" si="0"/>
        <v>45.311831378</v>
      </c>
      <c r="L37" s="110">
        <v>0.266978825</v>
      </c>
    </row>
    <row r="38" spans="2:12" ht="12.75">
      <c r="B38" s="12">
        <v>34</v>
      </c>
      <c r="C38" s="14" t="s">
        <v>66</v>
      </c>
      <c r="D38" s="108">
        <v>0.032429012</v>
      </c>
      <c r="E38" s="108">
        <v>0.192573516</v>
      </c>
      <c r="F38" s="108">
        <v>2.16249889</v>
      </c>
      <c r="G38" s="108">
        <v>0.128470211</v>
      </c>
      <c r="H38" s="108">
        <v>0.010538944</v>
      </c>
      <c r="I38" s="72"/>
      <c r="J38" s="89"/>
      <c r="K38" s="95">
        <f t="shared" si="0"/>
        <v>2.526510573</v>
      </c>
      <c r="L38" s="108">
        <v>0</v>
      </c>
    </row>
    <row r="39" spans="2:12" ht="12.75">
      <c r="B39" s="12">
        <v>35</v>
      </c>
      <c r="C39" s="14" t="s">
        <v>67</v>
      </c>
      <c r="D39" s="108">
        <v>461.016756781</v>
      </c>
      <c r="E39" s="108">
        <v>737.5553888869999</v>
      </c>
      <c r="F39" s="108">
        <v>1043.589376399</v>
      </c>
      <c r="G39" s="108">
        <v>171.622625011</v>
      </c>
      <c r="H39" s="108">
        <v>8.727952224</v>
      </c>
      <c r="I39" s="72"/>
      <c r="J39" s="89"/>
      <c r="K39" s="95">
        <f t="shared" si="0"/>
        <v>2422.512099302</v>
      </c>
      <c r="L39" s="108">
        <v>51.296794063</v>
      </c>
    </row>
    <row r="40" spans="2:12" ht="12.75">
      <c r="B40" s="12">
        <v>36</v>
      </c>
      <c r="C40" s="14" t="s">
        <v>68</v>
      </c>
      <c r="D40" s="108">
        <v>1.18016414</v>
      </c>
      <c r="E40" s="108">
        <v>71.56032607</v>
      </c>
      <c r="F40" s="108">
        <v>93.49611633500001</v>
      </c>
      <c r="G40" s="108">
        <v>20.868336264</v>
      </c>
      <c r="H40" s="108">
        <v>0.621499697</v>
      </c>
      <c r="I40" s="72"/>
      <c r="J40" s="89"/>
      <c r="K40" s="95">
        <f t="shared" si="0"/>
        <v>187.726442506</v>
      </c>
      <c r="L40" s="108">
        <v>11.847892171</v>
      </c>
    </row>
    <row r="41" spans="2:12" ht="12.75">
      <c r="B41" s="12">
        <v>37</v>
      </c>
      <c r="C41" s="14" t="s">
        <v>69</v>
      </c>
      <c r="D41" s="108">
        <v>216.74684276300002</v>
      </c>
      <c r="E41" s="108">
        <v>2057.676101976</v>
      </c>
      <c r="F41" s="108">
        <v>1242.107352072</v>
      </c>
      <c r="G41" s="108">
        <v>223.88625775100002</v>
      </c>
      <c r="H41" s="108">
        <v>20.830846872</v>
      </c>
      <c r="I41" s="72"/>
      <c r="J41" s="89"/>
      <c r="K41" s="95">
        <f t="shared" si="0"/>
        <v>3761.247401434</v>
      </c>
      <c r="L41" s="108">
        <v>89.697958843</v>
      </c>
    </row>
    <row r="42" spans="2:12" ht="15">
      <c r="B42" s="15" t="s">
        <v>11</v>
      </c>
      <c r="C42" s="90"/>
      <c r="D42" s="89">
        <f>SUM(D5:D41)</f>
        <v>14185.751956198998</v>
      </c>
      <c r="E42" s="89">
        <f aca="true" t="shared" si="1" ref="E42:L42">SUM(E5:E41)</f>
        <v>24313.362806392004</v>
      </c>
      <c r="F42" s="89">
        <f t="shared" si="1"/>
        <v>23508.956708252997</v>
      </c>
      <c r="G42" s="89">
        <f t="shared" si="1"/>
        <v>3323.181705338</v>
      </c>
      <c r="H42" s="89">
        <f t="shared" si="1"/>
        <v>599.8746543610002</v>
      </c>
      <c r="I42" s="89">
        <f t="shared" si="1"/>
        <v>0</v>
      </c>
      <c r="J42" s="89">
        <f t="shared" si="1"/>
        <v>0</v>
      </c>
      <c r="K42" s="89">
        <f t="shared" si="1"/>
        <v>65931.127830543</v>
      </c>
      <c r="L42" s="89">
        <f t="shared" si="1"/>
        <v>1011.690503995</v>
      </c>
    </row>
    <row r="43" spans="2:6" ht="12.75">
      <c r="B43" t="s">
        <v>85</v>
      </c>
      <c r="E43" s="2"/>
      <c r="F43" s="10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2017-04-09T08:38:21Z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