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<sst xmlns="http://schemas.openxmlformats.org/spreadsheetml/2006/main" count="207" uniqueCount="173">
  <si>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</si>
  <si>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</si>
  <si>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</si>
  <si>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</si>
  <si>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</si>
  <si>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</si>
  <si>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</si>
  <si>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</si>
  <si>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</si>
  <si>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</si>
  <si>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</si>
  <si>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</si>
  <si>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</si>
  <si>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</si>
  <si>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</si>
  <si>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</si>
  <si>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</si>
  <si>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</si>
  <si>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</si>
  <si>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</si>
  <si>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</si>
  <si>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</si>
  <si>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</si>
  <si>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</si>
  <si>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</si>
  <si>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</si>
  <si>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</si>
  <si>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</si>
  <si>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</si>
  <si>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</si>
  <si>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</si>
  <si>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</si>
  <si>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</si>
  <si>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</si>
  <si>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</si>
  <si>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</si>
  <si>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</si>
  <si>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</si>
  <si>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</si>
  <si>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</si>
  <si>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</si>
  <si>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</si>
  <si>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</si>
  <si>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</si>
  <si>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</si>
  <si>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</si>
  <si>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</si>
  <si>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</si>
  <si>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</si>
  <si>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</si>
  <si>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</si>
  <si>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</si>
  <si>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</si>
  <si>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</si>
  <si>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</si>
  <si>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</si>
  <si>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</si>
  <si>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</si>
  <si>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</si>
  <si>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</si>
  <si>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</si>
  <si>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</si>
  <si>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</si>
  <si>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</si>
  <si>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</si>
  <si>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</si>
  <si>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</si>
  <si>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</si>
  <si>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</si>
  <si>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</si>
  <si>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</si>
  <si>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</si>
  <si>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</si>
  <si>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</si>
  <si>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</si>
  <si>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</si>
  <si>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</si>
  <si>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</si>
  <si>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</si>
  <si>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</si>
  <si>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</si>
  <si>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</si>
  <si>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</si>
  <si>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</si>
  <si>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</si>
  <si>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</si>
  <si>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</si>
  <si>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</si>
  <si>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</si>
  <si>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</si>
  <si>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</si>
  <si>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</si>
  <si>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</si>
  <si>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</si>
  <si>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</si>
  <si>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</si>
  <si>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</si>
  <si>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</si>
  <si>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</si>
  <si>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</si>
  <si>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</si>
  <si>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</si>
  <si>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</si>
  <si>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</si>
  <si>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</si>
  <si>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</si>
  <si>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</si>
  <si>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</si>
  <si>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</si>
  <si>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</si>
  <si>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</si>
  <si>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</si>
  <si>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</si>
  <si>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</si>
  <si>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</si>
  <si>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</si>
  <si>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</si>
  <si>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</si>
  <si>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</si>
  <si>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</si>
  <si>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</si>
  <si>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</si>
  <si>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</si>
  <si>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</si>
  <si>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</si>
  <si>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</si>
  <si>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</si>
  <si>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</si>
  <si>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</si>
  <si>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</si>
  <si>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</si>
  <si>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</si>
  <si>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</si>
  <si>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</si>
  <si>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</si>
  <si>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</si>
  <si>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</si>
  <si>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</si>
  <si>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</si>
  <si>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</si>
  <si>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</si>
  <si>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</si>
  <si>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</si>
  <si>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</si>
  <si>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</si>
  <si>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</si>
  <si>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</si>
  <si>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</si>
  <si>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</si>
  <si>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</si>
  <si>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</si>
  <si>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</si>
  <si>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</si>
  <si>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</si>
  <si>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</si>
  <si>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</si>
  <si>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</si>
  <si>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</si>
  <si>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</si>
  <si>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</si>
  <si>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</si>
  <si>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</si>
  <si>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</si>
  <si>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</si>
  <si>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</si>
  <si>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</si>
  <si>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</si>
  <si>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</si>
  <si>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</si>
  <si>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Value Fund</t>
  </si>
  <si>
    <t>DSP Mutual Fund: Average Assets Under Management (AAUM) as on 31.01.2021 (All figures in Rs. Crore)</t>
  </si>
  <si>
    <t>Table showing State wise /Union Territory wise contribution to AAUM of category of schemes as on 31.01.2021</t>
  </si>
  <si>
    <t>DSP Flexi Cap Fund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</si>
</sst>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7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6" sqref="C6:BK6"/>
    </sheetView>
  </sheetViews>
  <sheetFormatPr defaultColWidth="9.140625" defaultRowHeight="12.75"/>
  <cols>
    <col min="1" max="1" width="8.57421875" style="2" bestFit="1" customWidth="1"/>
    <col min="2" max="2" width="36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8.00390625" style="2" bestFit="1" customWidth="1"/>
    <col min="11" max="11" width="7.00390625" style="2" bestFit="1" customWidth="1"/>
    <col min="12" max="12" width="27.8515625" style="2" bestFit="1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7" t="s">
        <v>66</v>
      </c>
      <c r="B1" s="147" t="s">
        <v>28</v>
      </c>
      <c r="C1" s="133" t="s">
        <v>170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8"/>
      <c r="B2" s="148"/>
      <c r="C2" s="152" t="s">
        <v>27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  <c r="W2" s="155" t="s">
        <v>25</v>
      </c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  <c r="AQ2" s="155" t="s">
        <v>26</v>
      </c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4"/>
      <c r="BK2" s="139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8"/>
      <c r="B3" s="148"/>
      <c r="C3" s="151" t="s">
        <v>102</v>
      </c>
      <c r="D3" s="137"/>
      <c r="E3" s="137"/>
      <c r="F3" s="137"/>
      <c r="G3" s="137"/>
      <c r="H3" s="137"/>
      <c r="I3" s="137"/>
      <c r="J3" s="137"/>
      <c r="K3" s="137"/>
      <c r="L3" s="138"/>
      <c r="M3" s="136" t="s">
        <v>103</v>
      </c>
      <c r="N3" s="137"/>
      <c r="O3" s="137"/>
      <c r="P3" s="137"/>
      <c r="Q3" s="137"/>
      <c r="R3" s="137"/>
      <c r="S3" s="137"/>
      <c r="T3" s="137"/>
      <c r="U3" s="137"/>
      <c r="V3" s="138"/>
      <c r="W3" s="136" t="s">
        <v>102</v>
      </c>
      <c r="X3" s="137"/>
      <c r="Y3" s="137"/>
      <c r="Z3" s="137"/>
      <c r="AA3" s="137"/>
      <c r="AB3" s="137"/>
      <c r="AC3" s="137"/>
      <c r="AD3" s="137"/>
      <c r="AE3" s="137"/>
      <c r="AF3" s="138"/>
      <c r="AG3" s="136" t="s">
        <v>103</v>
      </c>
      <c r="AH3" s="137"/>
      <c r="AI3" s="137"/>
      <c r="AJ3" s="137"/>
      <c r="AK3" s="137"/>
      <c r="AL3" s="137"/>
      <c r="AM3" s="137"/>
      <c r="AN3" s="137"/>
      <c r="AO3" s="137"/>
      <c r="AP3" s="138"/>
      <c r="AQ3" s="136" t="s">
        <v>102</v>
      </c>
      <c r="AR3" s="137"/>
      <c r="AS3" s="137"/>
      <c r="AT3" s="137"/>
      <c r="AU3" s="137"/>
      <c r="AV3" s="137"/>
      <c r="AW3" s="137"/>
      <c r="AX3" s="137"/>
      <c r="AY3" s="137"/>
      <c r="AZ3" s="138"/>
      <c r="BA3" s="136" t="s">
        <v>103</v>
      </c>
      <c r="BB3" s="137"/>
      <c r="BC3" s="137"/>
      <c r="BD3" s="137"/>
      <c r="BE3" s="137"/>
      <c r="BF3" s="137"/>
      <c r="BG3" s="137"/>
      <c r="BH3" s="137"/>
      <c r="BI3" s="137"/>
      <c r="BJ3" s="138"/>
      <c r="BK3" s="14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8"/>
      <c r="B4" s="148"/>
      <c r="C4" s="157" t="s">
        <v>29</v>
      </c>
      <c r="D4" s="157"/>
      <c r="E4" s="157"/>
      <c r="F4" s="157"/>
      <c r="G4" s="158"/>
      <c r="H4" s="144" t="s">
        <v>30</v>
      </c>
      <c r="I4" s="145"/>
      <c r="J4" s="145"/>
      <c r="K4" s="145"/>
      <c r="L4" s="146"/>
      <c r="M4" s="156" t="s">
        <v>29</v>
      </c>
      <c r="N4" s="157"/>
      <c r="O4" s="157"/>
      <c r="P4" s="157"/>
      <c r="Q4" s="158"/>
      <c r="R4" s="144" t="s">
        <v>30</v>
      </c>
      <c r="S4" s="145"/>
      <c r="T4" s="145"/>
      <c r="U4" s="145"/>
      <c r="V4" s="146"/>
      <c r="W4" s="156" t="s">
        <v>29</v>
      </c>
      <c r="X4" s="157"/>
      <c r="Y4" s="157"/>
      <c r="Z4" s="157"/>
      <c r="AA4" s="158"/>
      <c r="AB4" s="144" t="s">
        <v>30</v>
      </c>
      <c r="AC4" s="145"/>
      <c r="AD4" s="145"/>
      <c r="AE4" s="145"/>
      <c r="AF4" s="146"/>
      <c r="AG4" s="156" t="s">
        <v>29</v>
      </c>
      <c r="AH4" s="157"/>
      <c r="AI4" s="157"/>
      <c r="AJ4" s="157"/>
      <c r="AK4" s="158"/>
      <c r="AL4" s="144" t="s">
        <v>30</v>
      </c>
      <c r="AM4" s="145"/>
      <c r="AN4" s="145"/>
      <c r="AO4" s="145"/>
      <c r="AP4" s="146"/>
      <c r="AQ4" s="156" t="s">
        <v>29</v>
      </c>
      <c r="AR4" s="157"/>
      <c r="AS4" s="157"/>
      <c r="AT4" s="157"/>
      <c r="AU4" s="158"/>
      <c r="AV4" s="144" t="s">
        <v>30</v>
      </c>
      <c r="AW4" s="145"/>
      <c r="AX4" s="145"/>
      <c r="AY4" s="145"/>
      <c r="AZ4" s="146"/>
      <c r="BA4" s="156" t="s">
        <v>29</v>
      </c>
      <c r="BB4" s="157"/>
      <c r="BC4" s="157"/>
      <c r="BD4" s="157"/>
      <c r="BE4" s="158"/>
      <c r="BF4" s="144" t="s">
        <v>30</v>
      </c>
      <c r="BG4" s="145"/>
      <c r="BH4" s="145"/>
      <c r="BI4" s="145"/>
      <c r="BJ4" s="146"/>
      <c r="BK4" s="14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8"/>
      <c r="B5" s="148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50"/>
    </row>
    <row r="7" spans="1:63" ht="12.75">
      <c r="A7" s="10" t="s">
        <v>67</v>
      </c>
      <c r="B7" s="17" t="s">
        <v>12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50"/>
    </row>
    <row r="8" spans="1:63" ht="12.75">
      <c r="A8" s="10"/>
      <c r="B8" s="21" t="s">
        <v>130</v>
      </c>
      <c r="C8" s="48">
        <v>0</v>
      </c>
      <c r="D8" s="46">
        <v>22.405037494</v>
      </c>
      <c r="E8" s="40">
        <v>0</v>
      </c>
      <c r="F8" s="40">
        <v>0</v>
      </c>
      <c r="G8" s="40">
        <v>0</v>
      </c>
      <c r="H8" s="40">
        <v>2.392515963</v>
      </c>
      <c r="I8" s="40">
        <v>1581.695974847</v>
      </c>
      <c r="J8" s="40">
        <v>4.876722759</v>
      </c>
      <c r="K8" s="40">
        <v>0</v>
      </c>
      <c r="L8" s="40">
        <v>162.754488973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0.841343217</v>
      </c>
      <c r="S8" s="40">
        <v>14.98851233</v>
      </c>
      <c r="T8" s="40">
        <v>1.880211142</v>
      </c>
      <c r="U8" s="40">
        <v>0</v>
      </c>
      <c r="V8" s="40">
        <v>1.50729268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13.296331429</v>
      </c>
      <c r="AW8" s="40">
        <v>293.815079954</v>
      </c>
      <c r="AX8" s="40">
        <v>0</v>
      </c>
      <c r="AY8" s="40">
        <v>0</v>
      </c>
      <c r="AZ8" s="40">
        <v>80.110635522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5.969574599</v>
      </c>
      <c r="BG8" s="46">
        <v>47.385677346</v>
      </c>
      <c r="BH8" s="40">
        <v>0</v>
      </c>
      <c r="BI8" s="40">
        <v>0</v>
      </c>
      <c r="BJ8" s="40">
        <v>15.929593924</v>
      </c>
      <c r="BK8" s="109">
        <v>2249.8489921790006</v>
      </c>
    </row>
    <row r="9" spans="1:63" ht="12.75">
      <c r="A9" s="10"/>
      <c r="B9" s="21" t="s">
        <v>135</v>
      </c>
      <c r="C9" s="48">
        <v>0</v>
      </c>
      <c r="D9" s="46">
        <v>153.242915369</v>
      </c>
      <c r="E9" s="40">
        <v>0</v>
      </c>
      <c r="F9" s="40">
        <v>0</v>
      </c>
      <c r="G9" s="49">
        <v>0</v>
      </c>
      <c r="H9" s="48">
        <v>19.999317835</v>
      </c>
      <c r="I9" s="40">
        <v>586.763916007</v>
      </c>
      <c r="J9" s="40">
        <v>52.376152461</v>
      </c>
      <c r="K9" s="49">
        <v>0</v>
      </c>
      <c r="L9" s="49">
        <v>223.76430103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5.546327928</v>
      </c>
      <c r="S9" s="40">
        <v>27.434962611</v>
      </c>
      <c r="T9" s="40">
        <v>6.622360968</v>
      </c>
      <c r="U9" s="40">
        <v>0</v>
      </c>
      <c r="V9" s="49">
        <v>19.884439928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0.008083839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18.257847622</v>
      </c>
      <c r="AW9" s="40">
        <v>290.373122559</v>
      </c>
      <c r="AX9" s="40">
        <v>1.003737214</v>
      </c>
      <c r="AY9" s="49">
        <v>0</v>
      </c>
      <c r="AZ9" s="49">
        <v>262.769588124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12.902655495</v>
      </c>
      <c r="BG9" s="46">
        <v>10.574885684</v>
      </c>
      <c r="BH9" s="40">
        <v>0</v>
      </c>
      <c r="BI9" s="40">
        <v>0</v>
      </c>
      <c r="BJ9" s="40">
        <v>42.73790073</v>
      </c>
      <c r="BK9" s="109">
        <v>1734.2625154040002</v>
      </c>
    </row>
    <row r="10" spans="1:63" ht="12.75">
      <c r="A10" s="10"/>
      <c r="B10" s="21" t="s">
        <v>136</v>
      </c>
      <c r="C10" s="48">
        <v>0</v>
      </c>
      <c r="D10" s="46">
        <v>827.535674557</v>
      </c>
      <c r="E10" s="40">
        <v>0</v>
      </c>
      <c r="F10" s="40">
        <v>0</v>
      </c>
      <c r="G10" s="47">
        <v>0</v>
      </c>
      <c r="H10" s="48">
        <v>68.526762526</v>
      </c>
      <c r="I10" s="40">
        <v>6980.566187689</v>
      </c>
      <c r="J10" s="40">
        <v>26.690104899</v>
      </c>
      <c r="K10" s="49">
        <v>0</v>
      </c>
      <c r="L10" s="47">
        <v>581.673564059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30.325276644</v>
      </c>
      <c r="S10" s="40">
        <v>138.878746744</v>
      </c>
      <c r="T10" s="40">
        <v>15.067702285</v>
      </c>
      <c r="U10" s="40">
        <v>0</v>
      </c>
      <c r="V10" s="47">
        <v>69.918142524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0.040359388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0.008041548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120.26072709</v>
      </c>
      <c r="AW10" s="40">
        <v>2253.72865576</v>
      </c>
      <c r="AX10" s="40">
        <v>3.426260227</v>
      </c>
      <c r="AY10" s="49">
        <v>0</v>
      </c>
      <c r="AZ10" s="47">
        <v>623.152483109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46.839986683</v>
      </c>
      <c r="BG10" s="46">
        <v>106.099256718</v>
      </c>
      <c r="BH10" s="40">
        <v>17.654874423</v>
      </c>
      <c r="BI10" s="40">
        <v>0</v>
      </c>
      <c r="BJ10" s="40">
        <v>86.88467701484802</v>
      </c>
      <c r="BK10" s="109">
        <v>11997.277483887849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1003.18362742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90.91859632399999</v>
      </c>
      <c r="I11" s="77">
        <f t="shared" si="0"/>
        <v>9149.026078543</v>
      </c>
      <c r="J11" s="77">
        <f t="shared" si="0"/>
        <v>83.942980119</v>
      </c>
      <c r="K11" s="77">
        <f t="shared" si="0"/>
        <v>0</v>
      </c>
      <c r="L11" s="77">
        <f t="shared" si="0"/>
        <v>968.192354062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36.712947789</v>
      </c>
      <c r="S11" s="77">
        <f t="shared" si="0"/>
        <v>181.302221685</v>
      </c>
      <c r="T11" s="77">
        <f t="shared" si="0"/>
        <v>23.570274395</v>
      </c>
      <c r="U11" s="77">
        <f t="shared" si="0"/>
        <v>0</v>
      </c>
      <c r="V11" s="77">
        <f t="shared" si="0"/>
        <v>91.309875132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0.048443227000000005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0.008041548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151.814906141</v>
      </c>
      <c r="AW11" s="77">
        <f t="shared" si="0"/>
        <v>2837.916858273</v>
      </c>
      <c r="AX11" s="77">
        <f t="shared" si="0"/>
        <v>4.429997441</v>
      </c>
      <c r="AY11" s="77">
        <f t="shared" si="0"/>
        <v>0</v>
      </c>
      <c r="AZ11" s="77">
        <f t="shared" si="0"/>
        <v>966.0327067549999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65.712216777</v>
      </c>
      <c r="BG11" s="77">
        <f t="shared" si="0"/>
        <v>164.059819748</v>
      </c>
      <c r="BH11" s="77">
        <f t="shared" si="0"/>
        <v>17.654874423</v>
      </c>
      <c r="BI11" s="77">
        <f t="shared" si="0"/>
        <v>0</v>
      </c>
      <c r="BJ11" s="77">
        <f t="shared" si="0"/>
        <v>145.55217166884802</v>
      </c>
      <c r="BK11" s="110">
        <f>SUM(BK8:BK10)</f>
        <v>15981.388991470849</v>
      </c>
      <c r="BL11" s="87"/>
    </row>
    <row r="12" spans="1:64" ht="12.75">
      <c r="A12" s="10" t="s">
        <v>68</v>
      </c>
      <c r="B12" s="17" t="s">
        <v>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6"/>
      <c r="BL12" s="87"/>
    </row>
    <row r="13" spans="1:64" ht="12.75">
      <c r="A13" s="10"/>
      <c r="B13" s="17" t="s">
        <v>126</v>
      </c>
      <c r="C13" s="48">
        <v>0</v>
      </c>
      <c r="D13" s="46">
        <v>6.299285989</v>
      </c>
      <c r="E13" s="40">
        <v>0</v>
      </c>
      <c r="F13" s="40">
        <v>0</v>
      </c>
      <c r="G13" s="47">
        <v>0</v>
      </c>
      <c r="H13" s="48">
        <v>6.262037035</v>
      </c>
      <c r="I13" s="40">
        <v>0.508228576</v>
      </c>
      <c r="J13" s="40">
        <v>0</v>
      </c>
      <c r="K13" s="49">
        <v>0</v>
      </c>
      <c r="L13" s="47">
        <v>9.794078085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2.272094555</v>
      </c>
      <c r="S13" s="40">
        <v>0.011311614</v>
      </c>
      <c r="T13" s="40">
        <v>0</v>
      </c>
      <c r="U13" s="40">
        <v>0</v>
      </c>
      <c r="V13" s="47">
        <v>1.325092573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</v>
      </c>
      <c r="AS13" s="40">
        <v>0</v>
      </c>
      <c r="AT13" s="49">
        <v>0</v>
      </c>
      <c r="AU13" s="47">
        <v>0</v>
      </c>
      <c r="AV13" s="48">
        <v>2.928622455</v>
      </c>
      <c r="AW13" s="40">
        <v>0.947971307</v>
      </c>
      <c r="AX13" s="40">
        <v>0</v>
      </c>
      <c r="AY13" s="49">
        <v>0</v>
      </c>
      <c r="AZ13" s="47">
        <v>13.937533668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0.552700316</v>
      </c>
      <c r="BG13" s="46">
        <v>0.000180638</v>
      </c>
      <c r="BH13" s="40">
        <v>0</v>
      </c>
      <c r="BI13" s="40">
        <v>0</v>
      </c>
      <c r="BJ13" s="40">
        <v>0.44738212</v>
      </c>
      <c r="BK13" s="109">
        <v>45.286518931</v>
      </c>
      <c r="BL13" s="87"/>
    </row>
    <row r="14" spans="1:64" ht="12.75">
      <c r="A14" s="10"/>
      <c r="B14" s="21" t="s">
        <v>137</v>
      </c>
      <c r="C14" s="48">
        <v>0</v>
      </c>
      <c r="D14" s="46">
        <v>119.253188302</v>
      </c>
      <c r="E14" s="40">
        <v>0</v>
      </c>
      <c r="F14" s="40">
        <v>0</v>
      </c>
      <c r="G14" s="47">
        <v>0</v>
      </c>
      <c r="H14" s="48">
        <v>44.749364261</v>
      </c>
      <c r="I14" s="40">
        <v>48.601811719</v>
      </c>
      <c r="J14" s="40">
        <v>0</v>
      </c>
      <c r="K14" s="49">
        <v>0</v>
      </c>
      <c r="L14" s="47">
        <v>145.443611045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21.819715098</v>
      </c>
      <c r="S14" s="40">
        <v>3.39544225</v>
      </c>
      <c r="T14" s="40">
        <v>0</v>
      </c>
      <c r="U14" s="40">
        <v>0</v>
      </c>
      <c r="V14" s="47">
        <v>18.483338216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0.032598848</v>
      </c>
      <c r="AS14" s="40">
        <v>0</v>
      </c>
      <c r="AT14" s="49">
        <v>0</v>
      </c>
      <c r="AU14" s="47">
        <v>0</v>
      </c>
      <c r="AV14" s="48">
        <v>25.134819926</v>
      </c>
      <c r="AW14" s="40">
        <v>55.139768154</v>
      </c>
      <c r="AX14" s="40">
        <v>6.065446797</v>
      </c>
      <c r="AY14" s="49">
        <v>0</v>
      </c>
      <c r="AZ14" s="47">
        <v>103.854918941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7.526566629</v>
      </c>
      <c r="BG14" s="46">
        <v>0.56720954</v>
      </c>
      <c r="BH14" s="40">
        <v>2.203685012</v>
      </c>
      <c r="BI14" s="40">
        <v>0</v>
      </c>
      <c r="BJ14" s="40">
        <v>6.703871326</v>
      </c>
      <c r="BK14" s="109">
        <v>608.975356064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125.552474291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51.011401295999995</v>
      </c>
      <c r="I15" s="78">
        <f t="shared" si="1"/>
        <v>49.110040295</v>
      </c>
      <c r="J15" s="78">
        <f t="shared" si="1"/>
        <v>0</v>
      </c>
      <c r="K15" s="78">
        <f t="shared" si="1"/>
        <v>0</v>
      </c>
      <c r="L15" s="78">
        <f t="shared" si="1"/>
        <v>155.23768913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24.091809653</v>
      </c>
      <c r="S15" s="78">
        <f t="shared" si="1"/>
        <v>3.4067538639999997</v>
      </c>
      <c r="T15" s="78">
        <f t="shared" si="1"/>
        <v>0</v>
      </c>
      <c r="U15" s="78">
        <f t="shared" si="1"/>
        <v>0</v>
      </c>
      <c r="V15" s="78">
        <f t="shared" si="1"/>
        <v>19.808430789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0.032598848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28.063442380999998</v>
      </c>
      <c r="AW15" s="78">
        <f t="shared" si="2"/>
        <v>56.087739461000005</v>
      </c>
      <c r="AX15" s="78">
        <f t="shared" si="2"/>
        <v>6.065446797</v>
      </c>
      <c r="AY15" s="78">
        <f t="shared" si="2"/>
        <v>0</v>
      </c>
      <c r="AZ15" s="78">
        <f t="shared" si="2"/>
        <v>117.792452609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8.079266945</v>
      </c>
      <c r="BG15" s="78">
        <f t="shared" si="2"/>
        <v>0.567390178</v>
      </c>
      <c r="BH15" s="78">
        <f t="shared" si="2"/>
        <v>2.203685012</v>
      </c>
      <c r="BI15" s="78">
        <f t="shared" si="2"/>
        <v>0</v>
      </c>
      <c r="BJ15" s="78">
        <f t="shared" si="2"/>
        <v>7.151253446</v>
      </c>
      <c r="BK15" s="111">
        <f>SUM(BK13:BK14)</f>
        <v>654.2618749950001</v>
      </c>
      <c r="BL15" s="87"/>
    </row>
    <row r="16" spans="1:64" ht="12.75">
      <c r="A16" s="10" t="s">
        <v>69</v>
      </c>
      <c r="B16" s="17" t="s">
        <v>10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42"/>
      <c r="BL16" s="87"/>
    </row>
    <row r="17" spans="1:64" ht="12.75">
      <c r="A17" s="10"/>
      <c r="B17" s="107" t="s">
        <v>139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0.263206731</v>
      </c>
      <c r="I17" s="40">
        <v>104.34701375</v>
      </c>
      <c r="J17" s="40">
        <v>0</v>
      </c>
      <c r="K17" s="40">
        <v>0</v>
      </c>
      <c r="L17" s="47">
        <v>38.20178075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0.077097125</v>
      </c>
      <c r="S17" s="40">
        <v>0</v>
      </c>
      <c r="T17" s="40">
        <v>0</v>
      </c>
      <c r="U17" s="40">
        <v>0</v>
      </c>
      <c r="V17" s="47">
        <v>0.2485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0.705121795</v>
      </c>
      <c r="AW17" s="40">
        <v>6.49174563</v>
      </c>
      <c r="AX17" s="40">
        <v>0</v>
      </c>
      <c r="AY17" s="40">
        <v>0</v>
      </c>
      <c r="AZ17" s="47">
        <v>25.287607159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0.031709182</v>
      </c>
      <c r="BG17" s="46">
        <v>0</v>
      </c>
      <c r="BH17" s="40">
        <v>0</v>
      </c>
      <c r="BI17" s="40">
        <v>0</v>
      </c>
      <c r="BJ17" s="49">
        <v>2.092936844</v>
      </c>
      <c r="BK17" s="109">
        <v>177.746718966</v>
      </c>
      <c r="BL17" s="87"/>
    </row>
    <row r="18" spans="1:64" ht="12.75">
      <c r="A18" s="10"/>
      <c r="B18" s="107" t="s">
        <v>149</v>
      </c>
      <c r="C18" s="48">
        <v>0</v>
      </c>
      <c r="D18" s="46">
        <v>0</v>
      </c>
      <c r="E18" s="40">
        <v>0</v>
      </c>
      <c r="F18" s="40">
        <v>0</v>
      </c>
      <c r="G18" s="47">
        <v>0</v>
      </c>
      <c r="H18" s="64">
        <v>0.182731038</v>
      </c>
      <c r="I18" s="40">
        <v>91.670707271</v>
      </c>
      <c r="J18" s="40">
        <v>0</v>
      </c>
      <c r="K18" s="40">
        <v>0</v>
      </c>
      <c r="L18" s="47">
        <v>72.83342821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0.018073407</v>
      </c>
      <c r="S18" s="40">
        <v>0.431839258</v>
      </c>
      <c r="T18" s="40">
        <v>0</v>
      </c>
      <c r="U18" s="40">
        <v>0</v>
      </c>
      <c r="V18" s="47">
        <v>0.591002871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0.177793998</v>
      </c>
      <c r="AW18" s="40">
        <v>135.148478603</v>
      </c>
      <c r="AX18" s="40">
        <v>0</v>
      </c>
      <c r="AY18" s="40">
        <v>0</v>
      </c>
      <c r="AZ18" s="47">
        <v>171.099917629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0.005491612</v>
      </c>
      <c r="BG18" s="46">
        <v>2.257663614</v>
      </c>
      <c r="BH18" s="40">
        <v>0</v>
      </c>
      <c r="BI18" s="40">
        <v>0</v>
      </c>
      <c r="BJ18" s="49">
        <v>3.063100364</v>
      </c>
      <c r="BK18" s="109">
        <v>477.480227875</v>
      </c>
      <c r="BL18" s="87"/>
    </row>
    <row r="19" spans="1:64" ht="12.75">
      <c r="A19" s="10"/>
      <c r="B19" s="107" t="s">
        <v>147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0.137325092</v>
      </c>
      <c r="I19" s="40">
        <v>38.426393023</v>
      </c>
      <c r="J19" s="40">
        <v>0</v>
      </c>
      <c r="K19" s="40">
        <v>0</v>
      </c>
      <c r="L19" s="47">
        <v>17.759890621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0.006873404</v>
      </c>
      <c r="S19" s="40">
        <v>0</v>
      </c>
      <c r="T19" s="40">
        <v>0</v>
      </c>
      <c r="U19" s="40">
        <v>0</v>
      </c>
      <c r="V19" s="47">
        <v>0.030790379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0.093023643</v>
      </c>
      <c r="AW19" s="40">
        <v>29.041092257</v>
      </c>
      <c r="AX19" s="40">
        <v>0</v>
      </c>
      <c r="AY19" s="40">
        <v>0</v>
      </c>
      <c r="AZ19" s="47">
        <v>12.685630272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0.007345907</v>
      </c>
      <c r="BG19" s="46">
        <v>0</v>
      </c>
      <c r="BH19" s="40">
        <v>0</v>
      </c>
      <c r="BI19" s="40">
        <v>0</v>
      </c>
      <c r="BJ19" s="49">
        <v>1.098213015</v>
      </c>
      <c r="BK19" s="109">
        <v>99.286577613</v>
      </c>
      <c r="BL19" s="87"/>
    </row>
    <row r="20" spans="1:64" ht="12.75">
      <c r="A20" s="10"/>
      <c r="B20" s="107" t="s">
        <v>154</v>
      </c>
      <c r="C20" s="48">
        <v>0</v>
      </c>
      <c r="D20" s="46">
        <v>5.944296775</v>
      </c>
      <c r="E20" s="40">
        <v>0</v>
      </c>
      <c r="F20" s="40">
        <v>0</v>
      </c>
      <c r="G20" s="47">
        <v>0</v>
      </c>
      <c r="H20" s="64">
        <v>0.084052357</v>
      </c>
      <c r="I20" s="40">
        <v>0.594429678</v>
      </c>
      <c r="J20" s="40">
        <v>0</v>
      </c>
      <c r="K20" s="40">
        <v>0</v>
      </c>
      <c r="L20" s="47">
        <v>2.928160593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0.038043522</v>
      </c>
      <c r="S20" s="40">
        <v>0</v>
      </c>
      <c r="T20" s="40">
        <v>0</v>
      </c>
      <c r="U20" s="40">
        <v>0</v>
      </c>
      <c r="V20" s="47">
        <v>1.902174969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0.19771427</v>
      </c>
      <c r="AW20" s="40">
        <v>4.195269603</v>
      </c>
      <c r="AX20" s="40">
        <v>0</v>
      </c>
      <c r="AY20" s="40">
        <v>0</v>
      </c>
      <c r="AZ20" s="47">
        <v>9.344867607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0.001538517</v>
      </c>
      <c r="BG20" s="46">
        <v>0</v>
      </c>
      <c r="BH20" s="40">
        <v>0</v>
      </c>
      <c r="BI20" s="40">
        <v>0</v>
      </c>
      <c r="BJ20" s="49">
        <v>0.059171613</v>
      </c>
      <c r="BK20" s="109">
        <v>25.289719504</v>
      </c>
      <c r="BL20" s="87"/>
    </row>
    <row r="21" spans="1:64" ht="12.75">
      <c r="A21" s="10"/>
      <c r="B21" s="107" t="s">
        <v>150</v>
      </c>
      <c r="C21" s="48">
        <v>0</v>
      </c>
      <c r="D21" s="46">
        <v>0</v>
      </c>
      <c r="E21" s="40">
        <v>0</v>
      </c>
      <c r="F21" s="40">
        <v>0</v>
      </c>
      <c r="G21" s="47">
        <v>0</v>
      </c>
      <c r="H21" s="64">
        <v>0.229822634</v>
      </c>
      <c r="I21" s="40">
        <v>105.71923103</v>
      </c>
      <c r="J21" s="40">
        <v>0</v>
      </c>
      <c r="K21" s="40">
        <v>0</v>
      </c>
      <c r="L21" s="47">
        <v>6.123428744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0.007420838</v>
      </c>
      <c r="S21" s="40">
        <v>0</v>
      </c>
      <c r="T21" s="40">
        <v>0</v>
      </c>
      <c r="U21" s="40">
        <v>0</v>
      </c>
      <c r="V21" s="47">
        <v>0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0.162851322</v>
      </c>
      <c r="AW21" s="40">
        <v>9.391082232</v>
      </c>
      <c r="AX21" s="40">
        <v>0</v>
      </c>
      <c r="AY21" s="40">
        <v>0</v>
      </c>
      <c r="AZ21" s="47">
        <v>12.959616396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0.003072667</v>
      </c>
      <c r="BG21" s="46">
        <v>0.368719742</v>
      </c>
      <c r="BH21" s="40">
        <v>0</v>
      </c>
      <c r="BI21" s="40">
        <v>0</v>
      </c>
      <c r="BJ21" s="49">
        <v>0.056537027</v>
      </c>
      <c r="BK21" s="109">
        <v>135.021782632</v>
      </c>
      <c r="BL21" s="87"/>
    </row>
    <row r="22" spans="1:64" ht="12.75">
      <c r="A22" s="10"/>
      <c r="B22" s="107" t="s">
        <v>156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0.743097177</v>
      </c>
      <c r="I22" s="40">
        <v>104.788301046</v>
      </c>
      <c r="J22" s="40">
        <v>0</v>
      </c>
      <c r="K22" s="40">
        <v>0</v>
      </c>
      <c r="L22" s="47">
        <v>2.654899687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0.146452125</v>
      </c>
      <c r="S22" s="40">
        <v>6.263496775</v>
      </c>
      <c r="T22" s="40">
        <v>0</v>
      </c>
      <c r="U22" s="40">
        <v>0</v>
      </c>
      <c r="V22" s="47">
        <v>4.742069714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0.578714091</v>
      </c>
      <c r="AW22" s="40">
        <v>23.319129922</v>
      </c>
      <c r="AX22" s="40">
        <v>0</v>
      </c>
      <c r="AY22" s="40">
        <v>0</v>
      </c>
      <c r="AZ22" s="47">
        <v>6.359400762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0.092488971</v>
      </c>
      <c r="BG22" s="46">
        <v>0.497306064</v>
      </c>
      <c r="BH22" s="40">
        <v>0</v>
      </c>
      <c r="BI22" s="40">
        <v>0</v>
      </c>
      <c r="BJ22" s="49">
        <v>5.023826419</v>
      </c>
      <c r="BK22" s="109">
        <v>155.209182753</v>
      </c>
      <c r="BL22" s="87"/>
    </row>
    <row r="23" spans="1:64" ht="12.75">
      <c r="A23" s="10"/>
      <c r="B23" s="107" t="s">
        <v>157</v>
      </c>
      <c r="C23" s="48">
        <v>0</v>
      </c>
      <c r="D23" s="46">
        <v>4.967496776</v>
      </c>
      <c r="E23" s="40">
        <v>0</v>
      </c>
      <c r="F23" s="40">
        <v>0</v>
      </c>
      <c r="G23" s="47">
        <v>0</v>
      </c>
      <c r="H23" s="64">
        <v>0.185039088</v>
      </c>
      <c r="I23" s="40">
        <v>126.198278608</v>
      </c>
      <c r="J23" s="40">
        <v>0</v>
      </c>
      <c r="K23" s="40">
        <v>0</v>
      </c>
      <c r="L23" s="47">
        <v>84.400502347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0.01552341</v>
      </c>
      <c r="S23" s="40">
        <v>0</v>
      </c>
      <c r="T23" s="40">
        <v>0</v>
      </c>
      <c r="U23" s="40">
        <v>0</v>
      </c>
      <c r="V23" s="47">
        <v>0.360143517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0.45832133</v>
      </c>
      <c r="AW23" s="40">
        <v>11.5013503</v>
      </c>
      <c r="AX23" s="40">
        <v>0</v>
      </c>
      <c r="AY23" s="40">
        <v>0</v>
      </c>
      <c r="AZ23" s="47">
        <v>22.155399953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0.12180274</v>
      </c>
      <c r="BG23" s="46">
        <v>0.320858284</v>
      </c>
      <c r="BH23" s="40">
        <v>0</v>
      </c>
      <c r="BI23" s="40">
        <v>0</v>
      </c>
      <c r="BJ23" s="49">
        <v>4.809466609</v>
      </c>
      <c r="BK23" s="109">
        <v>255.494182962</v>
      </c>
      <c r="BL23" s="87"/>
    </row>
    <row r="24" spans="1:64" ht="12.75">
      <c r="A24" s="10"/>
      <c r="B24" s="107" t="s">
        <v>141</v>
      </c>
      <c r="C24" s="48">
        <v>0</v>
      </c>
      <c r="D24" s="46">
        <v>0</v>
      </c>
      <c r="E24" s="40">
        <v>0</v>
      </c>
      <c r="F24" s="40">
        <v>0</v>
      </c>
      <c r="G24" s="47">
        <v>0</v>
      </c>
      <c r="H24" s="64">
        <v>0.393007243</v>
      </c>
      <c r="I24" s="40">
        <v>66.936029413</v>
      </c>
      <c r="J24" s="40">
        <v>0</v>
      </c>
      <c r="K24" s="40">
        <v>0</v>
      </c>
      <c r="L24" s="47">
        <v>39.80163146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0.044274777</v>
      </c>
      <c r="S24" s="40">
        <v>6.23588871</v>
      </c>
      <c r="T24" s="40">
        <v>0</v>
      </c>
      <c r="U24" s="40">
        <v>0</v>
      </c>
      <c r="V24" s="47">
        <v>4.888188441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0.049450581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6.827451288</v>
      </c>
      <c r="AW24" s="40">
        <v>93.241212518</v>
      </c>
      <c r="AX24" s="40">
        <v>0</v>
      </c>
      <c r="AY24" s="40">
        <v>0</v>
      </c>
      <c r="AZ24" s="47">
        <v>193.752858357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0.752750109</v>
      </c>
      <c r="BG24" s="46">
        <v>18.327492459</v>
      </c>
      <c r="BH24" s="40">
        <v>3.708793548</v>
      </c>
      <c r="BI24" s="40">
        <v>0</v>
      </c>
      <c r="BJ24" s="49">
        <v>20.413777518</v>
      </c>
      <c r="BK24" s="109">
        <v>455.372806422</v>
      </c>
      <c r="BL24" s="87"/>
    </row>
    <row r="25" spans="1:64" ht="12.75">
      <c r="A25" s="10"/>
      <c r="B25" s="107" t="s">
        <v>142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0.392301917</v>
      </c>
      <c r="I25" s="40">
        <v>69.030183609</v>
      </c>
      <c r="J25" s="40">
        <v>0</v>
      </c>
      <c r="K25" s="40">
        <v>0</v>
      </c>
      <c r="L25" s="47">
        <v>85.433205451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0.364468142</v>
      </c>
      <c r="S25" s="40">
        <v>0</v>
      </c>
      <c r="T25" s="40">
        <v>1.229005806</v>
      </c>
      <c r="U25" s="40">
        <v>0</v>
      </c>
      <c r="V25" s="47">
        <v>3.146263113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1.296972238</v>
      </c>
      <c r="AW25" s="40">
        <v>25.374451411</v>
      </c>
      <c r="AX25" s="40">
        <v>0</v>
      </c>
      <c r="AY25" s="40">
        <v>0</v>
      </c>
      <c r="AZ25" s="47">
        <v>55.297157945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0.308302015</v>
      </c>
      <c r="BG25" s="46">
        <v>2.92848929</v>
      </c>
      <c r="BH25" s="40">
        <v>0</v>
      </c>
      <c r="BI25" s="40">
        <v>0</v>
      </c>
      <c r="BJ25" s="49">
        <v>7.743178413</v>
      </c>
      <c r="BK25" s="109">
        <v>252.54397935</v>
      </c>
      <c r="BL25" s="87"/>
    </row>
    <row r="26" spans="1:64" ht="12.75">
      <c r="A26" s="10"/>
      <c r="B26" s="107" t="s">
        <v>155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0.118684883</v>
      </c>
      <c r="I26" s="40">
        <v>237.33917412</v>
      </c>
      <c r="J26" s="40">
        <v>0</v>
      </c>
      <c r="K26" s="40">
        <v>0</v>
      </c>
      <c r="L26" s="47">
        <v>8.15422453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0.030916551</v>
      </c>
      <c r="S26" s="40">
        <v>13.740689028</v>
      </c>
      <c r="T26" s="40">
        <v>0</v>
      </c>
      <c r="U26" s="40">
        <v>0</v>
      </c>
      <c r="V26" s="47">
        <v>0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0.168292688</v>
      </c>
      <c r="AW26" s="40">
        <v>12.414841223</v>
      </c>
      <c r="AX26" s="40">
        <v>0</v>
      </c>
      <c r="AY26" s="40">
        <v>0</v>
      </c>
      <c r="AZ26" s="47">
        <v>19.721968419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</v>
      </c>
      <c r="BG26" s="46">
        <v>0</v>
      </c>
      <c r="BH26" s="40">
        <v>0</v>
      </c>
      <c r="BI26" s="40">
        <v>0</v>
      </c>
      <c r="BJ26" s="49">
        <v>0.120917739</v>
      </c>
      <c r="BK26" s="109">
        <v>291.809709181</v>
      </c>
      <c r="BL26" s="87"/>
    </row>
    <row r="27" spans="1:64" ht="12.75">
      <c r="A27" s="10"/>
      <c r="B27" s="107" t="s">
        <v>153</v>
      </c>
      <c r="C27" s="48">
        <v>0</v>
      </c>
      <c r="D27" s="46">
        <v>12.39737097</v>
      </c>
      <c r="E27" s="40">
        <v>0</v>
      </c>
      <c r="F27" s="40">
        <v>0</v>
      </c>
      <c r="G27" s="47">
        <v>0</v>
      </c>
      <c r="H27" s="64">
        <v>0.05008538</v>
      </c>
      <c r="I27" s="40">
        <v>373.089325039</v>
      </c>
      <c r="J27" s="40">
        <v>0</v>
      </c>
      <c r="K27" s="40">
        <v>0</v>
      </c>
      <c r="L27" s="47">
        <v>7.709840299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0.065086198</v>
      </c>
      <c r="S27" s="40">
        <v>0</v>
      </c>
      <c r="T27" s="40">
        <v>0</v>
      </c>
      <c r="U27" s="40">
        <v>0</v>
      </c>
      <c r="V27" s="47">
        <v>0.762438315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0.226164998</v>
      </c>
      <c r="AW27" s="40">
        <v>1.889019893</v>
      </c>
      <c r="AX27" s="40">
        <v>0</v>
      </c>
      <c r="AY27" s="40">
        <v>0</v>
      </c>
      <c r="AZ27" s="47">
        <v>22.344293431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0.003695508</v>
      </c>
      <c r="BG27" s="46">
        <v>0.037779336</v>
      </c>
      <c r="BH27" s="40">
        <v>0</v>
      </c>
      <c r="BI27" s="40">
        <v>0</v>
      </c>
      <c r="BJ27" s="49">
        <v>3.651326437</v>
      </c>
      <c r="BK27" s="109">
        <v>422.226425804</v>
      </c>
      <c r="BL27" s="87"/>
    </row>
    <row r="28" spans="1:64" ht="12.75">
      <c r="A28" s="10"/>
      <c r="B28" s="107" t="s">
        <v>168</v>
      </c>
      <c r="C28" s="48">
        <v>0</v>
      </c>
      <c r="D28" s="46">
        <v>3.73836</v>
      </c>
      <c r="E28" s="40">
        <v>0</v>
      </c>
      <c r="F28" s="40">
        <v>0</v>
      </c>
      <c r="G28" s="47">
        <v>0</v>
      </c>
      <c r="H28" s="64">
        <v>0.202270332</v>
      </c>
      <c r="I28" s="40">
        <v>1.86918</v>
      </c>
      <c r="J28" s="40">
        <v>0</v>
      </c>
      <c r="K28" s="40">
        <v>0</v>
      </c>
      <c r="L28" s="47">
        <v>12.585812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0.037123896</v>
      </c>
      <c r="S28" s="40">
        <v>0</v>
      </c>
      <c r="T28" s="40">
        <v>0</v>
      </c>
      <c r="U28" s="40">
        <v>0</v>
      </c>
      <c r="V28" s="47">
        <v>0.373836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0.423356256</v>
      </c>
      <c r="AW28" s="40">
        <v>3.746497389</v>
      </c>
      <c r="AX28" s="40">
        <v>0</v>
      </c>
      <c r="AY28" s="40">
        <v>0</v>
      </c>
      <c r="AZ28" s="47">
        <v>10.671401488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0.066789095</v>
      </c>
      <c r="BG28" s="46">
        <v>0</v>
      </c>
      <c r="BH28" s="40">
        <v>0</v>
      </c>
      <c r="BI28" s="40">
        <v>0</v>
      </c>
      <c r="BJ28" s="49">
        <v>0.160788571</v>
      </c>
      <c r="BK28" s="109">
        <v>33.875415027</v>
      </c>
      <c r="BL28" s="87"/>
    </row>
    <row r="29" spans="1:64" ht="12.75">
      <c r="A29" s="10"/>
      <c r="B29" s="107" t="s">
        <v>145</v>
      </c>
      <c r="C29" s="48">
        <v>0</v>
      </c>
      <c r="D29" s="46">
        <v>12.03432903</v>
      </c>
      <c r="E29" s="40">
        <v>0</v>
      </c>
      <c r="F29" s="40">
        <v>0</v>
      </c>
      <c r="G29" s="47">
        <v>0</v>
      </c>
      <c r="H29" s="64">
        <v>0.118525668</v>
      </c>
      <c r="I29" s="40">
        <v>28.172861135</v>
      </c>
      <c r="J29" s="40">
        <v>0</v>
      </c>
      <c r="K29" s="40">
        <v>0</v>
      </c>
      <c r="L29" s="47">
        <v>3.131131317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0.048137228</v>
      </c>
      <c r="S29" s="40">
        <v>0</v>
      </c>
      <c r="T29" s="40">
        <v>0</v>
      </c>
      <c r="U29" s="40">
        <v>0</v>
      </c>
      <c r="V29" s="47">
        <v>2.249336439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0.131214159</v>
      </c>
      <c r="AW29" s="40">
        <v>2.955256789</v>
      </c>
      <c r="AX29" s="40">
        <v>0</v>
      </c>
      <c r="AY29" s="40">
        <v>0</v>
      </c>
      <c r="AZ29" s="47">
        <v>9.058632877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0.056788956</v>
      </c>
      <c r="BG29" s="46">
        <v>0</v>
      </c>
      <c r="BH29" s="40">
        <v>0</v>
      </c>
      <c r="BI29" s="40">
        <v>0</v>
      </c>
      <c r="BJ29" s="49">
        <v>0.125899572</v>
      </c>
      <c r="BK29" s="109">
        <v>58.08211317</v>
      </c>
      <c r="BL29" s="87"/>
    </row>
    <row r="30" spans="1:64" ht="12.75">
      <c r="A30" s="10"/>
      <c r="B30" s="107" t="s">
        <v>143</v>
      </c>
      <c r="C30" s="48">
        <v>0</v>
      </c>
      <c r="D30" s="46">
        <v>0</v>
      </c>
      <c r="E30" s="40">
        <v>0</v>
      </c>
      <c r="F30" s="40">
        <v>0</v>
      </c>
      <c r="G30" s="47">
        <v>0</v>
      </c>
      <c r="H30" s="64">
        <v>0.130273245</v>
      </c>
      <c r="I30" s="40">
        <v>209.407116102</v>
      </c>
      <c r="J30" s="40">
        <v>0</v>
      </c>
      <c r="K30" s="40">
        <v>0</v>
      </c>
      <c r="L30" s="47">
        <v>33.161581066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0.050917092</v>
      </c>
      <c r="S30" s="40">
        <v>12.41880323</v>
      </c>
      <c r="T30" s="40">
        <v>0</v>
      </c>
      <c r="U30" s="40">
        <v>0</v>
      </c>
      <c r="V30" s="47">
        <v>13.971153634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0.355352627</v>
      </c>
      <c r="AW30" s="40">
        <v>5.593666655</v>
      </c>
      <c r="AX30" s="40">
        <v>0</v>
      </c>
      <c r="AY30" s="40">
        <v>0</v>
      </c>
      <c r="AZ30" s="47">
        <v>22.548862174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0.269455781</v>
      </c>
      <c r="BG30" s="46">
        <v>37.047897158</v>
      </c>
      <c r="BH30" s="40">
        <v>0</v>
      </c>
      <c r="BI30" s="40">
        <v>0</v>
      </c>
      <c r="BJ30" s="49">
        <v>0.919260116</v>
      </c>
      <c r="BK30" s="109">
        <v>335.87433888</v>
      </c>
      <c r="BL30" s="87"/>
    </row>
    <row r="31" spans="1:64" ht="12.75">
      <c r="A31" s="10"/>
      <c r="B31" s="107" t="s">
        <v>152</v>
      </c>
      <c r="C31" s="48">
        <v>0</v>
      </c>
      <c r="D31" s="46">
        <v>12.45971613</v>
      </c>
      <c r="E31" s="40">
        <v>0</v>
      </c>
      <c r="F31" s="40">
        <v>0</v>
      </c>
      <c r="G31" s="47">
        <v>0</v>
      </c>
      <c r="H31" s="64">
        <v>0.225921311</v>
      </c>
      <c r="I31" s="40">
        <v>190.565927119</v>
      </c>
      <c r="J31" s="40">
        <v>0</v>
      </c>
      <c r="K31" s="40">
        <v>0</v>
      </c>
      <c r="L31" s="47">
        <v>21.896194852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0.040112026</v>
      </c>
      <c r="S31" s="40">
        <v>6.229858065</v>
      </c>
      <c r="T31" s="40">
        <v>0</v>
      </c>
      <c r="U31" s="40">
        <v>0</v>
      </c>
      <c r="V31" s="47">
        <v>0.436190447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0.444487805</v>
      </c>
      <c r="AW31" s="40">
        <v>31.053585315</v>
      </c>
      <c r="AX31" s="40">
        <v>0</v>
      </c>
      <c r="AY31" s="40">
        <v>0</v>
      </c>
      <c r="AZ31" s="47">
        <v>18.999968318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0.079759671</v>
      </c>
      <c r="BG31" s="46">
        <v>0</v>
      </c>
      <c r="BH31" s="40">
        <v>0</v>
      </c>
      <c r="BI31" s="40">
        <v>0</v>
      </c>
      <c r="BJ31" s="49">
        <v>0.06183879</v>
      </c>
      <c r="BK31" s="109">
        <v>282.493559849</v>
      </c>
      <c r="BL31" s="87"/>
    </row>
    <row r="32" spans="1:64" ht="12.75">
      <c r="A32" s="10"/>
      <c r="B32" s="107" t="s">
        <v>146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0.622864154</v>
      </c>
      <c r="I32" s="40">
        <v>224.797035686</v>
      </c>
      <c r="J32" s="40">
        <v>0</v>
      </c>
      <c r="K32" s="40">
        <v>0</v>
      </c>
      <c r="L32" s="47">
        <v>23.584262493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0.027444156</v>
      </c>
      <c r="S32" s="40">
        <v>0</v>
      </c>
      <c r="T32" s="40">
        <v>0</v>
      </c>
      <c r="U32" s="40">
        <v>0</v>
      </c>
      <c r="V32" s="47">
        <v>13.372892229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0.36404898</v>
      </c>
      <c r="AW32" s="40">
        <v>37.559846175</v>
      </c>
      <c r="AX32" s="40">
        <v>0</v>
      </c>
      <c r="AY32" s="40">
        <v>0</v>
      </c>
      <c r="AZ32" s="47">
        <v>39.398621511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0.050939042</v>
      </c>
      <c r="BG32" s="46">
        <v>1.859090322</v>
      </c>
      <c r="BH32" s="40">
        <v>0</v>
      </c>
      <c r="BI32" s="40">
        <v>0</v>
      </c>
      <c r="BJ32" s="49">
        <v>6.952997804</v>
      </c>
      <c r="BK32" s="109">
        <v>348.590042552</v>
      </c>
      <c r="BL32" s="87"/>
    </row>
    <row r="33" spans="1:64" ht="12.75">
      <c r="A33" s="10"/>
      <c r="B33" s="107" t="s">
        <v>144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0.112547764</v>
      </c>
      <c r="I33" s="40">
        <v>11.803914368</v>
      </c>
      <c r="J33" s="40">
        <v>0</v>
      </c>
      <c r="K33" s="40">
        <v>0</v>
      </c>
      <c r="L33" s="47">
        <v>27.842334906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0.034898531</v>
      </c>
      <c r="S33" s="40">
        <v>0</v>
      </c>
      <c r="T33" s="40">
        <v>0</v>
      </c>
      <c r="U33" s="40">
        <v>0</v>
      </c>
      <c r="V33" s="47">
        <v>3.874634546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0.606797759</v>
      </c>
      <c r="AW33" s="40">
        <v>9.50198519</v>
      </c>
      <c r="AX33" s="40">
        <v>0</v>
      </c>
      <c r="AY33" s="40">
        <v>0</v>
      </c>
      <c r="AZ33" s="47">
        <v>54.006856988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0.169854139</v>
      </c>
      <c r="BG33" s="46">
        <v>0.566180465</v>
      </c>
      <c r="BH33" s="40">
        <v>0</v>
      </c>
      <c r="BI33" s="40">
        <v>0</v>
      </c>
      <c r="BJ33" s="49">
        <v>11.532849899</v>
      </c>
      <c r="BK33" s="109">
        <v>120.052854555</v>
      </c>
      <c r="BL33" s="87"/>
    </row>
    <row r="34" spans="1:64" ht="12.75">
      <c r="A34" s="10"/>
      <c r="B34" s="107" t="s">
        <v>138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0.166862268</v>
      </c>
      <c r="I34" s="40">
        <v>216.253301245</v>
      </c>
      <c r="J34" s="40">
        <v>0</v>
      </c>
      <c r="K34" s="40">
        <v>0</v>
      </c>
      <c r="L34" s="47">
        <v>11.292322282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0.00846454</v>
      </c>
      <c r="S34" s="40">
        <v>18.81008709</v>
      </c>
      <c r="T34" s="40">
        <v>0</v>
      </c>
      <c r="U34" s="40">
        <v>0</v>
      </c>
      <c r="V34" s="47">
        <v>0.137940639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0.133208302</v>
      </c>
      <c r="AW34" s="40">
        <v>7.747219526</v>
      </c>
      <c r="AX34" s="40">
        <v>0</v>
      </c>
      <c r="AY34" s="40">
        <v>0</v>
      </c>
      <c r="AZ34" s="47">
        <v>34.637891864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0.026143663</v>
      </c>
      <c r="BG34" s="46">
        <v>0</v>
      </c>
      <c r="BH34" s="40">
        <v>0</v>
      </c>
      <c r="BI34" s="40">
        <v>0</v>
      </c>
      <c r="BJ34" s="49">
        <v>0.485525593</v>
      </c>
      <c r="BK34" s="109">
        <v>289.698967012</v>
      </c>
      <c r="BL34" s="87"/>
    </row>
    <row r="35" spans="1:64" ht="12.75">
      <c r="A35" s="10"/>
      <c r="B35" s="107" t="s">
        <v>151</v>
      </c>
      <c r="C35" s="48">
        <v>0</v>
      </c>
      <c r="D35" s="46">
        <v>24.89126452</v>
      </c>
      <c r="E35" s="40">
        <v>0</v>
      </c>
      <c r="F35" s="40">
        <v>0</v>
      </c>
      <c r="G35" s="47">
        <v>0</v>
      </c>
      <c r="H35" s="64">
        <v>0.059614578</v>
      </c>
      <c r="I35" s="40">
        <v>244.992271038</v>
      </c>
      <c r="J35" s="40">
        <v>0</v>
      </c>
      <c r="K35" s="40">
        <v>0</v>
      </c>
      <c r="L35" s="47">
        <v>10.795963704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0.013067766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0.12845951</v>
      </c>
      <c r="AW35" s="40">
        <v>17.036748626</v>
      </c>
      <c r="AX35" s="40">
        <v>0</v>
      </c>
      <c r="AY35" s="40">
        <v>0</v>
      </c>
      <c r="AZ35" s="47">
        <v>14.558477729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0.020266617</v>
      </c>
      <c r="BG35" s="46">
        <v>0</v>
      </c>
      <c r="BH35" s="40">
        <v>0</v>
      </c>
      <c r="BI35" s="40">
        <v>0</v>
      </c>
      <c r="BJ35" s="49">
        <v>0.437462352</v>
      </c>
      <c r="BK35" s="109">
        <v>312.93359644</v>
      </c>
      <c r="BL35" s="87"/>
    </row>
    <row r="36" spans="1:64" ht="12.75">
      <c r="A36" s="10"/>
      <c r="B36" s="107" t="s">
        <v>148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0.169278728</v>
      </c>
      <c r="I36" s="40">
        <v>314.720155411</v>
      </c>
      <c r="J36" s="40">
        <v>0</v>
      </c>
      <c r="K36" s="40">
        <v>0</v>
      </c>
      <c r="L36" s="47">
        <v>9.30054483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0.000815012</v>
      </c>
      <c r="S36" s="40">
        <v>6.269325805</v>
      </c>
      <c r="T36" s="40">
        <v>0</v>
      </c>
      <c r="U36" s="40">
        <v>0</v>
      </c>
      <c r="V36" s="47">
        <v>0.200618426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0.121248436</v>
      </c>
      <c r="AW36" s="40">
        <v>10.980061183</v>
      </c>
      <c r="AX36" s="40">
        <v>0</v>
      </c>
      <c r="AY36" s="40">
        <v>0</v>
      </c>
      <c r="AZ36" s="47">
        <v>18.03784016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0.045317214</v>
      </c>
      <c r="BG36" s="46">
        <v>0</v>
      </c>
      <c r="BH36" s="40">
        <v>0</v>
      </c>
      <c r="BI36" s="40">
        <v>0</v>
      </c>
      <c r="BJ36" s="49">
        <v>0.158112254</v>
      </c>
      <c r="BK36" s="109">
        <v>360.003317459</v>
      </c>
      <c r="BL36" s="87"/>
    </row>
    <row r="37" spans="1:64" ht="12.75">
      <c r="A37" s="10"/>
      <c r="B37" s="107" t="s">
        <v>140</v>
      </c>
      <c r="C37" s="48">
        <v>0</v>
      </c>
      <c r="D37" s="46">
        <v>6.23583226</v>
      </c>
      <c r="E37" s="40">
        <v>0</v>
      </c>
      <c r="F37" s="40">
        <v>0</v>
      </c>
      <c r="G37" s="47">
        <v>0</v>
      </c>
      <c r="H37" s="64">
        <v>0.154489716</v>
      </c>
      <c r="I37" s="40">
        <v>403.770138835</v>
      </c>
      <c r="J37" s="40">
        <v>0</v>
      </c>
      <c r="K37" s="40">
        <v>0</v>
      </c>
      <c r="L37" s="47">
        <v>30.392661559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0.029932044</v>
      </c>
      <c r="S37" s="40">
        <v>13.718830972</v>
      </c>
      <c r="T37" s="40">
        <v>0</v>
      </c>
      <c r="U37" s="40">
        <v>0</v>
      </c>
      <c r="V37" s="47">
        <v>0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0.625864356</v>
      </c>
      <c r="AW37" s="40">
        <v>13.326172638</v>
      </c>
      <c r="AX37" s="40">
        <v>0</v>
      </c>
      <c r="AY37" s="40">
        <v>0</v>
      </c>
      <c r="AZ37" s="47">
        <v>60.648610381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0.091272695</v>
      </c>
      <c r="BG37" s="46">
        <v>1.238435484</v>
      </c>
      <c r="BH37" s="40">
        <v>0</v>
      </c>
      <c r="BI37" s="40">
        <v>0</v>
      </c>
      <c r="BJ37" s="49">
        <v>0.936257226</v>
      </c>
      <c r="BK37" s="109">
        <v>531.168498166</v>
      </c>
      <c r="BL37" s="87"/>
    </row>
    <row r="38" spans="1:64" ht="12.75">
      <c r="A38" s="31"/>
      <c r="B38" s="32" t="s">
        <v>98</v>
      </c>
      <c r="C38" s="96">
        <f aca="true" t="shared" si="3" ref="C38:AH38">SUM(C17:C37)</f>
        <v>0</v>
      </c>
      <c r="D38" s="79">
        <f t="shared" si="3"/>
        <v>82.66866646099999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4.7420013039999995</v>
      </c>
      <c r="I38" s="79">
        <f t="shared" si="3"/>
        <v>3164.4909675260005</v>
      </c>
      <c r="J38" s="79">
        <f t="shared" si="3"/>
        <v>0</v>
      </c>
      <c r="K38" s="79">
        <f t="shared" si="3"/>
        <v>0</v>
      </c>
      <c r="L38" s="79">
        <f t="shared" si="3"/>
        <v>549.983801701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1.1051417899999998</v>
      </c>
      <c r="S38" s="79">
        <f t="shared" si="3"/>
        <v>84.118818933</v>
      </c>
      <c r="T38" s="79">
        <f t="shared" si="3"/>
        <v>1.229005806</v>
      </c>
      <c r="U38" s="79">
        <f t="shared" si="3"/>
        <v>0</v>
      </c>
      <c r="V38" s="79">
        <f t="shared" si="3"/>
        <v>51.288173679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0.049450581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14.226459851</v>
      </c>
      <c r="AW38" s="79">
        <f t="shared" si="4"/>
        <v>491.5087130780001</v>
      </c>
      <c r="AX38" s="79">
        <f t="shared" si="4"/>
        <v>0</v>
      </c>
      <c r="AY38" s="79">
        <f t="shared" si="4"/>
        <v>0</v>
      </c>
      <c r="AZ38" s="79">
        <f t="shared" si="4"/>
        <v>833.57588142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2.204784101</v>
      </c>
      <c r="BG38" s="79">
        <f t="shared" si="4"/>
        <v>65.44991221800001</v>
      </c>
      <c r="BH38" s="79">
        <f t="shared" si="4"/>
        <v>3.708793548</v>
      </c>
      <c r="BI38" s="79">
        <f t="shared" si="4"/>
        <v>0</v>
      </c>
      <c r="BJ38" s="79">
        <f t="shared" si="4"/>
        <v>69.903444175</v>
      </c>
      <c r="BK38" s="112">
        <f t="shared" si="4"/>
        <v>5420.254016172</v>
      </c>
      <c r="BL38" s="87"/>
    </row>
    <row r="39" spans="1:64" ht="12.75">
      <c r="A39" s="10" t="s">
        <v>70</v>
      </c>
      <c r="B39" s="17" t="s">
        <v>13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43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6"/>
      <c r="BL42" s="87"/>
    </row>
    <row r="43" spans="1:64" ht="12.75">
      <c r="A43" s="10"/>
      <c r="B43" s="18" t="s">
        <v>31</v>
      </c>
      <c r="C43" s="97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8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6"/>
      <c r="BL45" s="87"/>
    </row>
    <row r="46" spans="1:64" ht="12.75">
      <c r="A46" s="10"/>
      <c r="B46" s="21" t="s">
        <v>166</v>
      </c>
      <c r="C46" s="48">
        <v>0</v>
      </c>
      <c r="D46" s="46">
        <v>783.496650165</v>
      </c>
      <c r="E46" s="40">
        <v>0</v>
      </c>
      <c r="F46" s="40">
        <v>0</v>
      </c>
      <c r="G46" s="47">
        <v>0</v>
      </c>
      <c r="H46" s="64">
        <v>17.425155805</v>
      </c>
      <c r="I46" s="40">
        <v>113.342969414</v>
      </c>
      <c r="J46" s="40">
        <v>0</v>
      </c>
      <c r="K46" s="40">
        <v>0</v>
      </c>
      <c r="L46" s="47">
        <v>401.247125244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7.619907891</v>
      </c>
      <c r="S46" s="40">
        <v>6.446976629</v>
      </c>
      <c r="T46" s="40">
        <v>0</v>
      </c>
      <c r="U46" s="40">
        <v>0</v>
      </c>
      <c r="V46" s="47">
        <v>28.399927238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0.000114519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14.934282522</v>
      </c>
      <c r="AW46" s="40">
        <v>83.000330948</v>
      </c>
      <c r="AX46" s="40">
        <v>9.151009581</v>
      </c>
      <c r="AY46" s="40">
        <v>0</v>
      </c>
      <c r="AZ46" s="47">
        <v>274.859691294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4.597970821</v>
      </c>
      <c r="BG46" s="46">
        <v>6.004972973</v>
      </c>
      <c r="BH46" s="40">
        <v>0</v>
      </c>
      <c r="BI46" s="40">
        <v>0</v>
      </c>
      <c r="BJ46" s="47">
        <v>25.702403262</v>
      </c>
      <c r="BK46" s="109">
        <v>1776.229488306</v>
      </c>
      <c r="BL46" s="87"/>
    </row>
    <row r="47" spans="1:64" ht="12.75">
      <c r="A47" s="10"/>
      <c r="B47" s="21" t="s">
        <v>161</v>
      </c>
      <c r="C47" s="48">
        <v>0</v>
      </c>
      <c r="D47" s="46">
        <v>1.942405437</v>
      </c>
      <c r="E47" s="40">
        <v>0</v>
      </c>
      <c r="F47" s="40">
        <v>0</v>
      </c>
      <c r="G47" s="47">
        <v>0</v>
      </c>
      <c r="H47" s="64">
        <v>4.022372798</v>
      </c>
      <c r="I47" s="40">
        <v>0.570858449</v>
      </c>
      <c r="J47" s="40">
        <v>0</v>
      </c>
      <c r="K47" s="40">
        <v>0</v>
      </c>
      <c r="L47" s="47">
        <v>72.12700639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1.565589992</v>
      </c>
      <c r="S47" s="40">
        <v>0</v>
      </c>
      <c r="T47" s="40">
        <v>0</v>
      </c>
      <c r="U47" s="40">
        <v>0</v>
      </c>
      <c r="V47" s="47">
        <v>1.317778904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0.003382114</v>
      </c>
      <c r="AC47" s="40">
        <v>0</v>
      </c>
      <c r="AD47" s="40">
        <v>0</v>
      </c>
      <c r="AE47" s="40">
        <v>0</v>
      </c>
      <c r="AF47" s="47">
        <v>0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0.000116002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31.083161859</v>
      </c>
      <c r="AW47" s="40">
        <v>34.078797157</v>
      </c>
      <c r="AX47" s="40">
        <v>2.912E-06</v>
      </c>
      <c r="AY47" s="40">
        <v>0</v>
      </c>
      <c r="AZ47" s="47">
        <v>124.786635017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10.404174256</v>
      </c>
      <c r="BG47" s="46">
        <v>4.837868624</v>
      </c>
      <c r="BH47" s="40">
        <v>0</v>
      </c>
      <c r="BI47" s="40">
        <v>0</v>
      </c>
      <c r="BJ47" s="47">
        <v>15.987370551</v>
      </c>
      <c r="BK47" s="109">
        <v>302.727520462</v>
      </c>
      <c r="BL47" s="87"/>
    </row>
    <row r="48" spans="1:64" ht="12.75">
      <c r="A48" s="10"/>
      <c r="B48" s="21" t="s">
        <v>160</v>
      </c>
      <c r="C48" s="48">
        <v>0</v>
      </c>
      <c r="D48" s="46">
        <v>335.27580606</v>
      </c>
      <c r="E48" s="40">
        <v>0</v>
      </c>
      <c r="F48" s="40">
        <v>0</v>
      </c>
      <c r="G48" s="47">
        <v>0</v>
      </c>
      <c r="H48" s="64">
        <v>18.335768007</v>
      </c>
      <c r="I48" s="40">
        <v>1060.052413939</v>
      </c>
      <c r="J48" s="40">
        <v>297.99752173</v>
      </c>
      <c r="K48" s="40">
        <v>0</v>
      </c>
      <c r="L48" s="47">
        <v>553.83790798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8.856740726</v>
      </c>
      <c r="S48" s="40">
        <v>11.648355279</v>
      </c>
      <c r="T48" s="40">
        <v>8.607013037</v>
      </c>
      <c r="U48" s="40">
        <v>0</v>
      </c>
      <c r="V48" s="47">
        <v>26.400304342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0.000118826</v>
      </c>
      <c r="AC48" s="40">
        <v>0</v>
      </c>
      <c r="AD48" s="40">
        <v>0</v>
      </c>
      <c r="AE48" s="40">
        <v>0</v>
      </c>
      <c r="AF48" s="47">
        <v>0.02861861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0</v>
      </c>
      <c r="AM48" s="40">
        <v>0</v>
      </c>
      <c r="AN48" s="40">
        <v>0</v>
      </c>
      <c r="AO48" s="40">
        <v>0</v>
      </c>
      <c r="AP48" s="47">
        <v>0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70.798327573</v>
      </c>
      <c r="AW48" s="40">
        <v>826.363765156</v>
      </c>
      <c r="AX48" s="40">
        <v>1.788830869</v>
      </c>
      <c r="AY48" s="40">
        <v>0</v>
      </c>
      <c r="AZ48" s="47">
        <v>535.430637384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42.228827268</v>
      </c>
      <c r="BG48" s="46">
        <v>98.975314019</v>
      </c>
      <c r="BH48" s="40">
        <v>7.908953133</v>
      </c>
      <c r="BI48" s="40">
        <v>0</v>
      </c>
      <c r="BJ48" s="47">
        <v>85.726510416</v>
      </c>
      <c r="BK48" s="109">
        <v>3990.261734354</v>
      </c>
      <c r="BL48" s="87"/>
    </row>
    <row r="49" spans="1:64" ht="12.75">
      <c r="A49" s="10"/>
      <c r="B49" s="21" t="s">
        <v>163</v>
      </c>
      <c r="C49" s="48">
        <v>0</v>
      </c>
      <c r="D49" s="46">
        <v>319.023293377</v>
      </c>
      <c r="E49" s="40">
        <v>0</v>
      </c>
      <c r="F49" s="40">
        <v>0</v>
      </c>
      <c r="G49" s="47">
        <v>0</v>
      </c>
      <c r="H49" s="64">
        <v>20.615869902</v>
      </c>
      <c r="I49" s="40">
        <v>1608.84289035</v>
      </c>
      <c r="J49" s="40">
        <v>98.611042179</v>
      </c>
      <c r="K49" s="40">
        <v>6.10352287</v>
      </c>
      <c r="L49" s="47">
        <v>609.973200452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7.842591108</v>
      </c>
      <c r="S49" s="40">
        <v>102.327690229</v>
      </c>
      <c r="T49" s="40">
        <v>0</v>
      </c>
      <c r="U49" s="40">
        <v>0</v>
      </c>
      <c r="V49" s="47">
        <v>19.476885655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0.010070872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3.3E-08</v>
      </c>
      <c r="AM49" s="40">
        <v>0</v>
      </c>
      <c r="AN49" s="40">
        <v>0</v>
      </c>
      <c r="AO49" s="40">
        <v>0</v>
      </c>
      <c r="AP49" s="47">
        <v>0.013598532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59.041476875</v>
      </c>
      <c r="AW49" s="40">
        <v>248.019375382</v>
      </c>
      <c r="AX49" s="40">
        <v>9.512342844</v>
      </c>
      <c r="AY49" s="40">
        <v>0</v>
      </c>
      <c r="AZ49" s="47">
        <v>588.265412904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22.576647694</v>
      </c>
      <c r="BG49" s="46">
        <v>31.760974757</v>
      </c>
      <c r="BH49" s="40">
        <v>27.532140323</v>
      </c>
      <c r="BI49" s="40">
        <v>0</v>
      </c>
      <c r="BJ49" s="47">
        <v>84.216386332</v>
      </c>
      <c r="BK49" s="109">
        <v>3863.76541267</v>
      </c>
      <c r="BL49" s="87"/>
    </row>
    <row r="50" spans="1:64" ht="12.75">
      <c r="A50" s="10"/>
      <c r="B50" s="21" t="s">
        <v>159</v>
      </c>
      <c r="C50" s="48">
        <v>0</v>
      </c>
      <c r="D50" s="46">
        <v>1.176089067</v>
      </c>
      <c r="E50" s="40">
        <v>0</v>
      </c>
      <c r="F50" s="40">
        <v>0</v>
      </c>
      <c r="G50" s="47">
        <v>0</v>
      </c>
      <c r="H50" s="64">
        <v>18.385117603</v>
      </c>
      <c r="I50" s="40">
        <v>748.668127623</v>
      </c>
      <c r="J50" s="40">
        <v>156.886422257</v>
      </c>
      <c r="K50" s="40">
        <v>0</v>
      </c>
      <c r="L50" s="47">
        <v>537.423366279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7.542797805</v>
      </c>
      <c r="S50" s="40">
        <v>32.251866217</v>
      </c>
      <c r="T50" s="40">
        <v>7.397234421</v>
      </c>
      <c r="U50" s="40">
        <v>0</v>
      </c>
      <c r="V50" s="47">
        <v>15.440868013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0.050024614</v>
      </c>
      <c r="AC50" s="40">
        <v>0.002277208</v>
      </c>
      <c r="AD50" s="40">
        <v>0</v>
      </c>
      <c r="AE50" s="40">
        <v>0</v>
      </c>
      <c r="AF50" s="47">
        <v>0.01965905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0.005066153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197.244621857</v>
      </c>
      <c r="AW50" s="40">
        <v>648.164795872</v>
      </c>
      <c r="AX50" s="40">
        <v>2.006265856</v>
      </c>
      <c r="AY50" s="40">
        <v>0</v>
      </c>
      <c r="AZ50" s="47">
        <v>889.372175627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87.481641192</v>
      </c>
      <c r="BG50" s="46">
        <v>42.449956109</v>
      </c>
      <c r="BH50" s="40">
        <v>14.224422745</v>
      </c>
      <c r="BI50" s="40">
        <v>0</v>
      </c>
      <c r="BJ50" s="47">
        <v>199.561587746</v>
      </c>
      <c r="BK50" s="109">
        <v>3605.754383314</v>
      </c>
      <c r="BL50" s="87"/>
    </row>
    <row r="51" spans="1:64" ht="12.75">
      <c r="A51" s="10"/>
      <c r="B51" s="21" t="s">
        <v>158</v>
      </c>
      <c r="C51" s="48">
        <v>0</v>
      </c>
      <c r="D51" s="46">
        <v>72.072401619</v>
      </c>
      <c r="E51" s="40">
        <v>0</v>
      </c>
      <c r="F51" s="40">
        <v>0</v>
      </c>
      <c r="G51" s="47">
        <v>0</v>
      </c>
      <c r="H51" s="64">
        <v>2.402977662</v>
      </c>
      <c r="I51" s="40">
        <v>19.268488119</v>
      </c>
      <c r="J51" s="40">
        <v>0</v>
      </c>
      <c r="K51" s="40">
        <v>0</v>
      </c>
      <c r="L51" s="47">
        <v>66.053771866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0.966816519</v>
      </c>
      <c r="S51" s="40">
        <v>3.129805487</v>
      </c>
      <c r="T51" s="40">
        <v>0</v>
      </c>
      <c r="U51" s="40">
        <v>0</v>
      </c>
      <c r="V51" s="47">
        <v>11.248297284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</v>
      </c>
      <c r="AC51" s="40">
        <v>0</v>
      </c>
      <c r="AD51" s="40">
        <v>0</v>
      </c>
      <c r="AE51" s="40">
        <v>0</v>
      </c>
      <c r="AF51" s="47">
        <v>0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12.879100396</v>
      </c>
      <c r="AW51" s="40">
        <v>71.171837771</v>
      </c>
      <c r="AX51" s="40">
        <v>0</v>
      </c>
      <c r="AY51" s="40">
        <v>0</v>
      </c>
      <c r="AZ51" s="47">
        <v>132.97557603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2.49991592</v>
      </c>
      <c r="BG51" s="46">
        <v>1.313059898</v>
      </c>
      <c r="BH51" s="40">
        <v>1.728541229</v>
      </c>
      <c r="BI51" s="40">
        <v>0</v>
      </c>
      <c r="BJ51" s="47">
        <v>10.480758704</v>
      </c>
      <c r="BK51" s="109">
        <v>408.191348504</v>
      </c>
      <c r="BL51" s="87"/>
    </row>
    <row r="52" spans="1:64" ht="12.75">
      <c r="A52" s="10"/>
      <c r="B52" s="21" t="s">
        <v>164</v>
      </c>
      <c r="C52" s="48">
        <v>0</v>
      </c>
      <c r="D52" s="46">
        <v>109.783379195</v>
      </c>
      <c r="E52" s="40">
        <v>0</v>
      </c>
      <c r="F52" s="40">
        <v>0</v>
      </c>
      <c r="G52" s="47">
        <v>0</v>
      </c>
      <c r="H52" s="64">
        <v>11.189453091</v>
      </c>
      <c r="I52" s="40">
        <v>741.332467841</v>
      </c>
      <c r="J52" s="40">
        <v>12.456502426</v>
      </c>
      <c r="K52" s="40">
        <v>0</v>
      </c>
      <c r="L52" s="47">
        <v>222.728802297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5.127547409</v>
      </c>
      <c r="S52" s="40">
        <v>31.76161907</v>
      </c>
      <c r="T52" s="40">
        <v>1.590425326</v>
      </c>
      <c r="U52" s="40">
        <v>0</v>
      </c>
      <c r="V52" s="47">
        <v>74.000855446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</v>
      </c>
      <c r="AC52" s="40">
        <v>0</v>
      </c>
      <c r="AD52" s="40">
        <v>0</v>
      </c>
      <c r="AE52" s="40">
        <v>0</v>
      </c>
      <c r="AF52" s="47">
        <v>0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13.992778933</v>
      </c>
      <c r="AW52" s="40">
        <v>244.928885817</v>
      </c>
      <c r="AX52" s="40">
        <v>2.855318182</v>
      </c>
      <c r="AY52" s="40">
        <v>0</v>
      </c>
      <c r="AZ52" s="47">
        <v>463.691974631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5.712734928</v>
      </c>
      <c r="BG52" s="46">
        <v>65.350126391</v>
      </c>
      <c r="BH52" s="40">
        <v>0</v>
      </c>
      <c r="BI52" s="40">
        <v>0</v>
      </c>
      <c r="BJ52" s="47">
        <v>25.098905033</v>
      </c>
      <c r="BK52" s="109">
        <v>2031.601776016</v>
      </c>
      <c r="BL52" s="87"/>
    </row>
    <row r="53" spans="1:64" ht="12.75">
      <c r="A53" s="10"/>
      <c r="B53" s="21" t="s">
        <v>162</v>
      </c>
      <c r="C53" s="48">
        <v>0</v>
      </c>
      <c r="D53" s="46">
        <v>0.786575506</v>
      </c>
      <c r="E53" s="40">
        <v>0</v>
      </c>
      <c r="F53" s="40">
        <v>0</v>
      </c>
      <c r="G53" s="47">
        <v>0</v>
      </c>
      <c r="H53" s="64">
        <v>1.92988241</v>
      </c>
      <c r="I53" s="40">
        <v>1.3611113</v>
      </c>
      <c r="J53" s="40">
        <v>0</v>
      </c>
      <c r="K53" s="40">
        <v>0</v>
      </c>
      <c r="L53" s="47">
        <v>8.901935877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0.912272748</v>
      </c>
      <c r="S53" s="40">
        <v>0</v>
      </c>
      <c r="T53" s="40">
        <v>0</v>
      </c>
      <c r="U53" s="40">
        <v>0</v>
      </c>
      <c r="V53" s="47">
        <v>0.237523244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</v>
      </c>
      <c r="AC53" s="40">
        <v>0</v>
      </c>
      <c r="AD53" s="40">
        <v>0</v>
      </c>
      <c r="AE53" s="40">
        <v>0</v>
      </c>
      <c r="AF53" s="47">
        <v>0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0.00278508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33.174874217</v>
      </c>
      <c r="AW53" s="40">
        <v>9.235544019</v>
      </c>
      <c r="AX53" s="40">
        <v>0</v>
      </c>
      <c r="AY53" s="40">
        <v>0</v>
      </c>
      <c r="AZ53" s="47">
        <v>111.69170363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8.043271151</v>
      </c>
      <c r="BG53" s="46">
        <v>0.39205845</v>
      </c>
      <c r="BH53" s="40">
        <v>0</v>
      </c>
      <c r="BI53" s="40">
        <v>0</v>
      </c>
      <c r="BJ53" s="47">
        <v>18.147686918</v>
      </c>
      <c r="BK53" s="109">
        <v>194.81722455</v>
      </c>
      <c r="BL53" s="87"/>
    </row>
    <row r="54" spans="1:64" ht="12.75">
      <c r="A54" s="10"/>
      <c r="B54" s="21" t="s">
        <v>165</v>
      </c>
      <c r="C54" s="48">
        <v>0</v>
      </c>
      <c r="D54" s="46">
        <v>290.811585386</v>
      </c>
      <c r="E54" s="40">
        <v>0</v>
      </c>
      <c r="F54" s="40">
        <v>0</v>
      </c>
      <c r="G54" s="47">
        <v>0</v>
      </c>
      <c r="H54" s="64">
        <v>21.735648354</v>
      </c>
      <c r="I54" s="40">
        <v>1141.936533092</v>
      </c>
      <c r="J54" s="40">
        <v>13.488272252</v>
      </c>
      <c r="K54" s="40">
        <v>0</v>
      </c>
      <c r="L54" s="47">
        <v>641.267880067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8.453259943</v>
      </c>
      <c r="S54" s="40">
        <v>13.191439181</v>
      </c>
      <c r="T54" s="40">
        <v>5.65500672</v>
      </c>
      <c r="U54" s="40">
        <v>0</v>
      </c>
      <c r="V54" s="47">
        <v>50.369623544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0.040190865</v>
      </c>
      <c r="AC54" s="40">
        <v>0</v>
      </c>
      <c r="AD54" s="40">
        <v>0</v>
      </c>
      <c r="AE54" s="40">
        <v>0</v>
      </c>
      <c r="AF54" s="47">
        <v>0.099915185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0.001390946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39.581042249</v>
      </c>
      <c r="AW54" s="40">
        <v>413.935599307</v>
      </c>
      <c r="AX54" s="40">
        <v>2.216943267</v>
      </c>
      <c r="AY54" s="40">
        <v>0</v>
      </c>
      <c r="AZ54" s="47">
        <v>902.761863493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12.834429156</v>
      </c>
      <c r="BG54" s="46">
        <v>44.297444839</v>
      </c>
      <c r="BH54" s="40">
        <v>2.264987532</v>
      </c>
      <c r="BI54" s="40">
        <v>0</v>
      </c>
      <c r="BJ54" s="47">
        <v>72.60212818491334</v>
      </c>
      <c r="BK54" s="109">
        <v>3677.5451835629133</v>
      </c>
      <c r="BL54" s="87"/>
    </row>
    <row r="55" spans="1:64" ht="12.75">
      <c r="A55" s="31"/>
      <c r="B55" s="32" t="s">
        <v>81</v>
      </c>
      <c r="C55" s="99">
        <f aca="true" t="shared" si="5" ref="C55:AH55">SUM(C46:C54)</f>
        <v>0</v>
      </c>
      <c r="D55" s="73">
        <f t="shared" si="5"/>
        <v>1914.3681858119999</v>
      </c>
      <c r="E55" s="73">
        <f t="shared" si="5"/>
        <v>0</v>
      </c>
      <c r="F55" s="73">
        <f t="shared" si="5"/>
        <v>0</v>
      </c>
      <c r="G55" s="73">
        <f t="shared" si="5"/>
        <v>0</v>
      </c>
      <c r="H55" s="73">
        <f t="shared" si="5"/>
        <v>116.042245632</v>
      </c>
      <c r="I55" s="73">
        <f t="shared" si="5"/>
        <v>5435.375860127</v>
      </c>
      <c r="J55" s="73">
        <f t="shared" si="5"/>
        <v>579.439760844</v>
      </c>
      <c r="K55" s="73">
        <f t="shared" si="5"/>
        <v>6.10352287</v>
      </c>
      <c r="L55" s="73">
        <f t="shared" si="5"/>
        <v>3113.5609964520004</v>
      </c>
      <c r="M55" s="73">
        <f t="shared" si="5"/>
        <v>0</v>
      </c>
      <c r="N55" s="73">
        <f t="shared" si="5"/>
        <v>0</v>
      </c>
      <c r="O55" s="73">
        <f t="shared" si="5"/>
        <v>0</v>
      </c>
      <c r="P55" s="73">
        <f t="shared" si="5"/>
        <v>0</v>
      </c>
      <c r="Q55" s="73">
        <f t="shared" si="5"/>
        <v>0</v>
      </c>
      <c r="R55" s="73">
        <f t="shared" si="5"/>
        <v>48.887524141</v>
      </c>
      <c r="S55" s="73">
        <f t="shared" si="5"/>
        <v>200.757752092</v>
      </c>
      <c r="T55" s="73">
        <f t="shared" si="5"/>
        <v>23.249679504000003</v>
      </c>
      <c r="U55" s="73">
        <f t="shared" si="5"/>
        <v>0</v>
      </c>
      <c r="V55" s="73">
        <f t="shared" si="5"/>
        <v>226.89206367</v>
      </c>
      <c r="W55" s="73">
        <f t="shared" si="5"/>
        <v>0</v>
      </c>
      <c r="X55" s="73">
        <f t="shared" si="5"/>
        <v>0</v>
      </c>
      <c r="Y55" s="73">
        <f t="shared" si="5"/>
        <v>0</v>
      </c>
      <c r="Z55" s="73">
        <f t="shared" si="5"/>
        <v>0</v>
      </c>
      <c r="AA55" s="73">
        <f t="shared" si="5"/>
        <v>0</v>
      </c>
      <c r="AB55" s="73">
        <f t="shared" si="5"/>
        <v>0.10390181000000001</v>
      </c>
      <c r="AC55" s="73">
        <f t="shared" si="5"/>
        <v>0.002277208</v>
      </c>
      <c r="AD55" s="73">
        <f t="shared" si="5"/>
        <v>0</v>
      </c>
      <c r="AE55" s="73">
        <f t="shared" si="5"/>
        <v>0</v>
      </c>
      <c r="AF55" s="73">
        <f t="shared" si="5"/>
        <v>0.14819284500000002</v>
      </c>
      <c r="AG55" s="73">
        <f t="shared" si="5"/>
        <v>0</v>
      </c>
      <c r="AH55" s="73">
        <f t="shared" si="5"/>
        <v>0</v>
      </c>
      <c r="AI55" s="73">
        <f aca="true" t="shared" si="6" ref="AI55:BJ55">SUM(AI46:AI54)</f>
        <v>0</v>
      </c>
      <c r="AJ55" s="73">
        <f t="shared" si="6"/>
        <v>0</v>
      </c>
      <c r="AK55" s="73">
        <f t="shared" si="6"/>
        <v>0</v>
      </c>
      <c r="AL55" s="73">
        <f t="shared" si="6"/>
        <v>0.009358214000000002</v>
      </c>
      <c r="AM55" s="73">
        <f t="shared" si="6"/>
        <v>0</v>
      </c>
      <c r="AN55" s="73">
        <f t="shared" si="6"/>
        <v>0</v>
      </c>
      <c r="AO55" s="73">
        <f t="shared" si="6"/>
        <v>0</v>
      </c>
      <c r="AP55" s="73">
        <f t="shared" si="6"/>
        <v>0.013598532</v>
      </c>
      <c r="AQ55" s="73">
        <f t="shared" si="6"/>
        <v>0</v>
      </c>
      <c r="AR55" s="73">
        <f t="shared" si="6"/>
        <v>0</v>
      </c>
      <c r="AS55" s="73">
        <f t="shared" si="6"/>
        <v>0</v>
      </c>
      <c r="AT55" s="73">
        <f t="shared" si="6"/>
        <v>0</v>
      </c>
      <c r="AU55" s="73">
        <f t="shared" si="6"/>
        <v>0</v>
      </c>
      <c r="AV55" s="73">
        <f t="shared" si="6"/>
        <v>472.72966648100004</v>
      </c>
      <c r="AW55" s="73">
        <f t="shared" si="6"/>
        <v>2578.8989314289997</v>
      </c>
      <c r="AX55" s="73">
        <f t="shared" si="6"/>
        <v>27.530713511000002</v>
      </c>
      <c r="AY55" s="73">
        <f t="shared" si="6"/>
        <v>0</v>
      </c>
      <c r="AZ55" s="73">
        <f t="shared" si="6"/>
        <v>4023.83567001</v>
      </c>
      <c r="BA55" s="73">
        <f t="shared" si="6"/>
        <v>0</v>
      </c>
      <c r="BB55" s="73">
        <f t="shared" si="6"/>
        <v>0</v>
      </c>
      <c r="BC55" s="73">
        <f t="shared" si="6"/>
        <v>0</v>
      </c>
      <c r="BD55" s="73">
        <f t="shared" si="6"/>
        <v>0</v>
      </c>
      <c r="BE55" s="73">
        <f t="shared" si="6"/>
        <v>0</v>
      </c>
      <c r="BF55" s="73">
        <f t="shared" si="6"/>
        <v>196.37961238600002</v>
      </c>
      <c r="BG55" s="73">
        <f t="shared" si="6"/>
        <v>295.38177606</v>
      </c>
      <c r="BH55" s="73">
        <f t="shared" si="6"/>
        <v>53.659044961999996</v>
      </c>
      <c r="BI55" s="73">
        <f t="shared" si="6"/>
        <v>0</v>
      </c>
      <c r="BJ55" s="73">
        <f t="shared" si="6"/>
        <v>537.5237371469133</v>
      </c>
      <c r="BK55" s="113">
        <f>SUM(BK46:BK54)</f>
        <v>19850.894071738916</v>
      </c>
      <c r="BL55" s="87"/>
    </row>
    <row r="56" spans="1:64" ht="12.75">
      <c r="A56" s="31"/>
      <c r="B56" s="33" t="s">
        <v>71</v>
      </c>
      <c r="C56" s="100">
        <f aca="true" t="shared" si="7" ref="C56:AH56">+C55+C38+C15+C11</f>
        <v>0</v>
      </c>
      <c r="D56" s="65">
        <f t="shared" si="7"/>
        <v>3125.7729539839997</v>
      </c>
      <c r="E56" s="65">
        <f t="shared" si="7"/>
        <v>0</v>
      </c>
      <c r="F56" s="65">
        <f t="shared" si="7"/>
        <v>0</v>
      </c>
      <c r="G56" s="66">
        <f t="shared" si="7"/>
        <v>0</v>
      </c>
      <c r="H56" s="59">
        <f t="shared" si="7"/>
        <v>262.714244556</v>
      </c>
      <c r="I56" s="65">
        <f t="shared" si="7"/>
        <v>17798.002946491</v>
      </c>
      <c r="J56" s="65">
        <f t="shared" si="7"/>
        <v>663.3827409630001</v>
      </c>
      <c r="K56" s="65">
        <f t="shared" si="7"/>
        <v>6.10352287</v>
      </c>
      <c r="L56" s="66">
        <f t="shared" si="7"/>
        <v>4786.974841345001</v>
      </c>
      <c r="M56" s="59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6">
        <f t="shared" si="7"/>
        <v>0</v>
      </c>
      <c r="R56" s="59">
        <f t="shared" si="7"/>
        <v>110.79742337299999</v>
      </c>
      <c r="S56" s="65">
        <f t="shared" si="7"/>
        <v>469.585546574</v>
      </c>
      <c r="T56" s="65">
        <f t="shared" si="7"/>
        <v>48.048959705</v>
      </c>
      <c r="U56" s="65">
        <f t="shared" si="7"/>
        <v>0</v>
      </c>
      <c r="V56" s="66">
        <f t="shared" si="7"/>
        <v>389.29854327</v>
      </c>
      <c r="W56" s="59">
        <f t="shared" si="7"/>
        <v>0</v>
      </c>
      <c r="X56" s="59">
        <f t="shared" si="7"/>
        <v>0</v>
      </c>
      <c r="Y56" s="59">
        <f t="shared" si="7"/>
        <v>0</v>
      </c>
      <c r="Z56" s="59">
        <f t="shared" si="7"/>
        <v>0</v>
      </c>
      <c r="AA56" s="59">
        <f t="shared" si="7"/>
        <v>0</v>
      </c>
      <c r="AB56" s="59">
        <f t="shared" si="7"/>
        <v>0.15234503700000002</v>
      </c>
      <c r="AC56" s="65">
        <f t="shared" si="7"/>
        <v>0.051727789</v>
      </c>
      <c r="AD56" s="65">
        <f t="shared" si="7"/>
        <v>0</v>
      </c>
      <c r="AE56" s="65">
        <f t="shared" si="7"/>
        <v>0</v>
      </c>
      <c r="AF56" s="66">
        <f t="shared" si="7"/>
        <v>0.14819284500000002</v>
      </c>
      <c r="AG56" s="59">
        <f t="shared" si="7"/>
        <v>0</v>
      </c>
      <c r="AH56" s="65">
        <f t="shared" si="7"/>
        <v>0</v>
      </c>
      <c r="AI56" s="65">
        <f aca="true" t="shared" si="8" ref="AI56:BK56">+AI55+AI38+AI15+AI11</f>
        <v>0</v>
      </c>
      <c r="AJ56" s="65">
        <f t="shared" si="8"/>
        <v>0</v>
      </c>
      <c r="AK56" s="66">
        <f t="shared" si="8"/>
        <v>0</v>
      </c>
      <c r="AL56" s="59">
        <f t="shared" si="8"/>
        <v>0.017399762000000003</v>
      </c>
      <c r="AM56" s="65">
        <f t="shared" si="8"/>
        <v>0</v>
      </c>
      <c r="AN56" s="65">
        <f t="shared" si="8"/>
        <v>0</v>
      </c>
      <c r="AO56" s="65">
        <f t="shared" si="8"/>
        <v>0</v>
      </c>
      <c r="AP56" s="66">
        <f t="shared" si="8"/>
        <v>0.013598532</v>
      </c>
      <c r="AQ56" s="59">
        <f t="shared" si="8"/>
        <v>0</v>
      </c>
      <c r="AR56" s="65">
        <f t="shared" si="8"/>
        <v>0.032598848</v>
      </c>
      <c r="AS56" s="65">
        <f t="shared" si="8"/>
        <v>0</v>
      </c>
      <c r="AT56" s="65">
        <f t="shared" si="8"/>
        <v>0</v>
      </c>
      <c r="AU56" s="66">
        <f t="shared" si="8"/>
        <v>0</v>
      </c>
      <c r="AV56" s="59">
        <f t="shared" si="8"/>
        <v>666.8344748540001</v>
      </c>
      <c r="AW56" s="65">
        <f t="shared" si="8"/>
        <v>5964.412242241</v>
      </c>
      <c r="AX56" s="65">
        <f t="shared" si="8"/>
        <v>38.026157749</v>
      </c>
      <c r="AY56" s="65">
        <f t="shared" si="8"/>
        <v>0</v>
      </c>
      <c r="AZ56" s="66">
        <f t="shared" si="8"/>
        <v>5941.236710794</v>
      </c>
      <c r="BA56" s="59">
        <f t="shared" si="8"/>
        <v>0</v>
      </c>
      <c r="BB56" s="65">
        <f t="shared" si="8"/>
        <v>0</v>
      </c>
      <c r="BC56" s="65">
        <f t="shared" si="8"/>
        <v>0</v>
      </c>
      <c r="BD56" s="65">
        <f t="shared" si="8"/>
        <v>0</v>
      </c>
      <c r="BE56" s="66">
        <f t="shared" si="8"/>
        <v>0</v>
      </c>
      <c r="BF56" s="59">
        <f t="shared" si="8"/>
        <v>272.375880209</v>
      </c>
      <c r="BG56" s="65">
        <f t="shared" si="8"/>
        <v>525.458898204</v>
      </c>
      <c r="BH56" s="65">
        <f t="shared" si="8"/>
        <v>77.226397945</v>
      </c>
      <c r="BI56" s="65">
        <f t="shared" si="8"/>
        <v>0</v>
      </c>
      <c r="BJ56" s="66">
        <f t="shared" si="8"/>
        <v>760.1306064367614</v>
      </c>
      <c r="BK56" s="113">
        <f t="shared" si="8"/>
        <v>41906.79895437676</v>
      </c>
      <c r="BL56" s="87"/>
    </row>
    <row r="57" spans="1:64" ht="3.75" customHeight="1">
      <c r="A57" s="10"/>
      <c r="B57" s="19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2"/>
      <c r="BL57" s="87"/>
    </row>
    <row r="58" spans="1:64" ht="3.75" customHeight="1">
      <c r="A58" s="10"/>
      <c r="B58" s="19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/>
      <c r="AS58" s="22"/>
      <c r="AT58" s="22"/>
      <c r="AU58" s="22"/>
      <c r="AV58" s="22"/>
      <c r="AW58" s="22"/>
      <c r="AX58" s="22"/>
      <c r="AY58" s="22"/>
      <c r="AZ58" s="22"/>
      <c r="BA58" s="22"/>
      <c r="BB58" s="28"/>
      <c r="BC58" s="22"/>
      <c r="BD58" s="22"/>
      <c r="BE58" s="22"/>
      <c r="BF58" s="22"/>
      <c r="BG58" s="28"/>
      <c r="BH58" s="22"/>
      <c r="BI58" s="22"/>
      <c r="BJ58" s="22"/>
      <c r="BK58" s="24"/>
      <c r="BL58" s="87"/>
    </row>
    <row r="59" spans="1:64" ht="12.75">
      <c r="A59" s="10" t="s">
        <v>1</v>
      </c>
      <c r="B59" s="16" t="s">
        <v>7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2"/>
      <c r="BL59" s="87"/>
    </row>
    <row r="60" spans="1:252" s="3" customFormat="1" ht="12.75">
      <c r="A60" s="10" t="s">
        <v>67</v>
      </c>
      <c r="B60" s="21" t="s">
        <v>2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30"/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3" customFormat="1" ht="12.75">
      <c r="A61" s="10"/>
      <c r="B61" s="21" t="s">
        <v>167</v>
      </c>
      <c r="C61" s="101">
        <v>0</v>
      </c>
      <c r="D61" s="46">
        <v>1.09139551</v>
      </c>
      <c r="E61" s="69">
        <v>0</v>
      </c>
      <c r="F61" s="69">
        <v>0</v>
      </c>
      <c r="G61" s="70">
        <v>0</v>
      </c>
      <c r="H61" s="68">
        <v>795.024101104</v>
      </c>
      <c r="I61" s="69">
        <v>0.430508821</v>
      </c>
      <c r="J61" s="69">
        <v>0</v>
      </c>
      <c r="K61" s="69">
        <v>0</v>
      </c>
      <c r="L61" s="70">
        <v>52.310209997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8">
        <v>490.024132843</v>
      </c>
      <c r="S61" s="69">
        <v>0.001307976</v>
      </c>
      <c r="T61" s="69">
        <v>0</v>
      </c>
      <c r="U61" s="69">
        <v>0</v>
      </c>
      <c r="V61" s="70">
        <v>14.256104668</v>
      </c>
      <c r="W61" s="68">
        <v>0</v>
      </c>
      <c r="X61" s="69">
        <v>0</v>
      </c>
      <c r="Y61" s="69">
        <v>0</v>
      </c>
      <c r="Z61" s="69">
        <v>0</v>
      </c>
      <c r="AA61" s="70">
        <v>0</v>
      </c>
      <c r="AB61" s="68">
        <v>2.726777834</v>
      </c>
      <c r="AC61" s="69">
        <v>0</v>
      </c>
      <c r="AD61" s="69">
        <v>0</v>
      </c>
      <c r="AE61" s="69">
        <v>0</v>
      </c>
      <c r="AF61" s="70">
        <v>0.050358969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8">
        <v>1.177770448</v>
      </c>
      <c r="AM61" s="69">
        <v>0</v>
      </c>
      <c r="AN61" s="69">
        <v>0</v>
      </c>
      <c r="AO61" s="69">
        <v>0</v>
      </c>
      <c r="AP61" s="70">
        <v>0.009492072</v>
      </c>
      <c r="AQ61" s="68">
        <v>0</v>
      </c>
      <c r="AR61" s="71">
        <v>0</v>
      </c>
      <c r="AS61" s="69">
        <v>0</v>
      </c>
      <c r="AT61" s="69">
        <v>0</v>
      </c>
      <c r="AU61" s="70">
        <v>0</v>
      </c>
      <c r="AV61" s="68">
        <v>3796.433729895</v>
      </c>
      <c r="AW61" s="69">
        <v>10.288272965</v>
      </c>
      <c r="AX61" s="69">
        <v>1.98884212</v>
      </c>
      <c r="AY61" s="69">
        <v>0</v>
      </c>
      <c r="AZ61" s="70">
        <v>598.057554298</v>
      </c>
      <c r="BA61" s="68">
        <v>0</v>
      </c>
      <c r="BB61" s="71">
        <v>0</v>
      </c>
      <c r="BC61" s="69">
        <v>0</v>
      </c>
      <c r="BD61" s="69">
        <v>0</v>
      </c>
      <c r="BE61" s="70">
        <v>0</v>
      </c>
      <c r="BF61" s="68">
        <v>1689.943593577</v>
      </c>
      <c r="BG61" s="71">
        <v>3.832188742</v>
      </c>
      <c r="BH61" s="69">
        <v>0</v>
      </c>
      <c r="BI61" s="69">
        <v>0</v>
      </c>
      <c r="BJ61" s="70">
        <v>149.525083788</v>
      </c>
      <c r="BK61" s="114">
        <v>7607.171425627</v>
      </c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31"/>
      <c r="B62" s="32" t="s">
        <v>76</v>
      </c>
      <c r="C62" s="44">
        <f>SUM(C61)</f>
        <v>0</v>
      </c>
      <c r="D62" s="63">
        <f>SUM(D61)</f>
        <v>1.09139551</v>
      </c>
      <c r="E62" s="63">
        <f aca="true" t="shared" si="9" ref="E62:BJ62">SUM(E61)</f>
        <v>0</v>
      </c>
      <c r="F62" s="63">
        <f t="shared" si="9"/>
        <v>0</v>
      </c>
      <c r="G62" s="62">
        <f t="shared" si="9"/>
        <v>0</v>
      </c>
      <c r="H62" s="43">
        <f t="shared" si="9"/>
        <v>795.024101104</v>
      </c>
      <c r="I62" s="63">
        <f t="shared" si="9"/>
        <v>0.430508821</v>
      </c>
      <c r="J62" s="63">
        <f t="shared" si="9"/>
        <v>0</v>
      </c>
      <c r="K62" s="63">
        <f t="shared" si="9"/>
        <v>0</v>
      </c>
      <c r="L62" s="62">
        <f t="shared" si="9"/>
        <v>52.310209997</v>
      </c>
      <c r="M62" s="44">
        <f t="shared" si="9"/>
        <v>0</v>
      </c>
      <c r="N62" s="44">
        <f t="shared" si="9"/>
        <v>0</v>
      </c>
      <c r="O62" s="44">
        <f t="shared" si="9"/>
        <v>0</v>
      </c>
      <c r="P62" s="44">
        <f t="shared" si="9"/>
        <v>0</v>
      </c>
      <c r="Q62" s="67">
        <f t="shared" si="9"/>
        <v>0</v>
      </c>
      <c r="R62" s="43">
        <f t="shared" si="9"/>
        <v>490.024132843</v>
      </c>
      <c r="S62" s="63">
        <f t="shared" si="9"/>
        <v>0.001307976</v>
      </c>
      <c r="T62" s="63">
        <f t="shared" si="9"/>
        <v>0</v>
      </c>
      <c r="U62" s="63">
        <f t="shared" si="9"/>
        <v>0</v>
      </c>
      <c r="V62" s="62">
        <f t="shared" si="9"/>
        <v>14.256104668</v>
      </c>
      <c r="W62" s="43">
        <f t="shared" si="9"/>
        <v>0</v>
      </c>
      <c r="X62" s="63">
        <f t="shared" si="9"/>
        <v>0</v>
      </c>
      <c r="Y62" s="63">
        <f t="shared" si="9"/>
        <v>0</v>
      </c>
      <c r="Z62" s="63">
        <f t="shared" si="9"/>
        <v>0</v>
      </c>
      <c r="AA62" s="62">
        <f t="shared" si="9"/>
        <v>0</v>
      </c>
      <c r="AB62" s="43">
        <f t="shared" si="9"/>
        <v>2.726777834</v>
      </c>
      <c r="AC62" s="63">
        <f t="shared" si="9"/>
        <v>0</v>
      </c>
      <c r="AD62" s="63">
        <f t="shared" si="9"/>
        <v>0</v>
      </c>
      <c r="AE62" s="63">
        <f t="shared" si="9"/>
        <v>0</v>
      </c>
      <c r="AF62" s="62">
        <f t="shared" si="9"/>
        <v>0.050358969</v>
      </c>
      <c r="AG62" s="44">
        <f t="shared" si="9"/>
        <v>0</v>
      </c>
      <c r="AH62" s="44">
        <f t="shared" si="9"/>
        <v>0</v>
      </c>
      <c r="AI62" s="44">
        <f t="shared" si="9"/>
        <v>0</v>
      </c>
      <c r="AJ62" s="44">
        <f t="shared" si="9"/>
        <v>0</v>
      </c>
      <c r="AK62" s="67">
        <f t="shared" si="9"/>
        <v>0</v>
      </c>
      <c r="AL62" s="43">
        <f t="shared" si="9"/>
        <v>1.177770448</v>
      </c>
      <c r="AM62" s="63">
        <f t="shared" si="9"/>
        <v>0</v>
      </c>
      <c r="AN62" s="63">
        <f t="shared" si="9"/>
        <v>0</v>
      </c>
      <c r="AO62" s="63">
        <f t="shared" si="9"/>
        <v>0</v>
      </c>
      <c r="AP62" s="62">
        <f t="shared" si="9"/>
        <v>0.009492072</v>
      </c>
      <c r="AQ62" s="43">
        <f t="shared" si="9"/>
        <v>0</v>
      </c>
      <c r="AR62" s="63">
        <f t="shared" si="9"/>
        <v>0</v>
      </c>
      <c r="AS62" s="63">
        <f t="shared" si="9"/>
        <v>0</v>
      </c>
      <c r="AT62" s="63">
        <f t="shared" si="9"/>
        <v>0</v>
      </c>
      <c r="AU62" s="62">
        <f t="shared" si="9"/>
        <v>0</v>
      </c>
      <c r="AV62" s="43">
        <f t="shared" si="9"/>
        <v>3796.433729895</v>
      </c>
      <c r="AW62" s="63">
        <f t="shared" si="9"/>
        <v>10.288272965</v>
      </c>
      <c r="AX62" s="63">
        <f t="shared" si="9"/>
        <v>1.98884212</v>
      </c>
      <c r="AY62" s="63">
        <f t="shared" si="9"/>
        <v>0</v>
      </c>
      <c r="AZ62" s="62">
        <f t="shared" si="9"/>
        <v>598.057554298</v>
      </c>
      <c r="BA62" s="43">
        <f t="shared" si="9"/>
        <v>0</v>
      </c>
      <c r="BB62" s="63">
        <f t="shared" si="9"/>
        <v>0</v>
      </c>
      <c r="BC62" s="63">
        <f t="shared" si="9"/>
        <v>0</v>
      </c>
      <c r="BD62" s="63">
        <f t="shared" si="9"/>
        <v>0</v>
      </c>
      <c r="BE62" s="62">
        <f t="shared" si="9"/>
        <v>0</v>
      </c>
      <c r="BF62" s="43">
        <f t="shared" si="9"/>
        <v>1689.943593577</v>
      </c>
      <c r="BG62" s="63">
        <f t="shared" si="9"/>
        <v>3.832188742</v>
      </c>
      <c r="BH62" s="63">
        <f t="shared" si="9"/>
        <v>0</v>
      </c>
      <c r="BI62" s="63">
        <f t="shared" si="9"/>
        <v>0</v>
      </c>
      <c r="BJ62" s="62">
        <f t="shared" si="9"/>
        <v>149.525083788</v>
      </c>
      <c r="BK62" s="115">
        <f>SUM(BK61:BK61)</f>
        <v>7607.171425627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64" ht="12.75">
      <c r="A63" s="10" t="s">
        <v>68</v>
      </c>
      <c r="B63" s="17" t="s">
        <v>15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6"/>
      <c r="BL63" s="87"/>
    </row>
    <row r="64" spans="1:64" ht="12.75">
      <c r="A64" s="10"/>
      <c r="B64" s="21" t="s">
        <v>119</v>
      </c>
      <c r="C64" s="48">
        <v>0</v>
      </c>
      <c r="D64" s="46">
        <v>0.843760459</v>
      </c>
      <c r="E64" s="40">
        <v>0</v>
      </c>
      <c r="F64" s="40">
        <v>0</v>
      </c>
      <c r="G64" s="47">
        <v>0</v>
      </c>
      <c r="H64" s="64">
        <v>120.574711129</v>
      </c>
      <c r="I64" s="40">
        <v>20.025754573</v>
      </c>
      <c r="J64" s="40">
        <v>0</v>
      </c>
      <c r="K64" s="40">
        <v>0</v>
      </c>
      <c r="L64" s="47">
        <v>74.696764509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37.534346527</v>
      </c>
      <c r="S64" s="40">
        <v>3.731438526</v>
      </c>
      <c r="T64" s="40">
        <v>0</v>
      </c>
      <c r="U64" s="40">
        <v>0</v>
      </c>
      <c r="V64" s="47">
        <v>6.938978267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0.928970904</v>
      </c>
      <c r="AC64" s="40">
        <v>0</v>
      </c>
      <c r="AD64" s="40">
        <v>0</v>
      </c>
      <c r="AE64" s="40">
        <v>0</v>
      </c>
      <c r="AF64" s="47">
        <v>0.000717577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0.300333652</v>
      </c>
      <c r="AM64" s="40">
        <v>0</v>
      </c>
      <c r="AN64" s="40">
        <v>0</v>
      </c>
      <c r="AO64" s="40">
        <v>0</v>
      </c>
      <c r="AP64" s="47">
        <v>0.027123656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1320.530164155</v>
      </c>
      <c r="AW64" s="40">
        <v>84.01618399</v>
      </c>
      <c r="AX64" s="40">
        <v>0.104669026</v>
      </c>
      <c r="AY64" s="40">
        <v>0</v>
      </c>
      <c r="AZ64" s="47">
        <v>636.527751706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310.44961507</v>
      </c>
      <c r="BG64" s="46">
        <v>8.148317828</v>
      </c>
      <c r="BH64" s="40">
        <v>0</v>
      </c>
      <c r="BI64" s="40">
        <v>0</v>
      </c>
      <c r="BJ64" s="47">
        <v>57.751806027</v>
      </c>
      <c r="BK64" s="42">
        <v>2683.131407581</v>
      </c>
      <c r="BL64" s="87"/>
    </row>
    <row r="65" spans="1:64" ht="12.75">
      <c r="A65" s="10"/>
      <c r="B65" s="21" t="s">
        <v>116</v>
      </c>
      <c r="C65" s="48">
        <v>0</v>
      </c>
      <c r="D65" s="46">
        <v>11.480184558</v>
      </c>
      <c r="E65" s="40">
        <v>0</v>
      </c>
      <c r="F65" s="40">
        <v>0</v>
      </c>
      <c r="G65" s="47">
        <v>0</v>
      </c>
      <c r="H65" s="64">
        <v>66.219034907</v>
      </c>
      <c r="I65" s="40">
        <v>0.814735783</v>
      </c>
      <c r="J65" s="40">
        <v>0</v>
      </c>
      <c r="K65" s="40">
        <v>0</v>
      </c>
      <c r="L65" s="47">
        <v>70.49400854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31.25236397</v>
      </c>
      <c r="S65" s="40">
        <v>0.041408157</v>
      </c>
      <c r="T65" s="40">
        <v>0</v>
      </c>
      <c r="U65" s="40">
        <v>0</v>
      </c>
      <c r="V65" s="47">
        <v>4.026478335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0.09753147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0.048558032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113.322633757</v>
      </c>
      <c r="AW65" s="40">
        <v>17.167346183</v>
      </c>
      <c r="AX65" s="40">
        <v>0.376113497</v>
      </c>
      <c r="AY65" s="40">
        <v>0</v>
      </c>
      <c r="AZ65" s="47">
        <v>63.222046449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47.252977283</v>
      </c>
      <c r="BG65" s="46">
        <v>1.283078826</v>
      </c>
      <c r="BH65" s="40">
        <v>0</v>
      </c>
      <c r="BI65" s="40">
        <v>0</v>
      </c>
      <c r="BJ65" s="47">
        <v>14.004037846</v>
      </c>
      <c r="BK65" s="42">
        <v>441.102537593</v>
      </c>
      <c r="BL65" s="87"/>
    </row>
    <row r="66" spans="1:64" ht="12.75">
      <c r="A66" s="10"/>
      <c r="B66" s="21" t="s">
        <v>132</v>
      </c>
      <c r="C66" s="48">
        <v>0</v>
      </c>
      <c r="D66" s="46">
        <v>7.816028506</v>
      </c>
      <c r="E66" s="40">
        <v>0</v>
      </c>
      <c r="F66" s="40">
        <v>0</v>
      </c>
      <c r="G66" s="47">
        <v>0</v>
      </c>
      <c r="H66" s="64">
        <v>11.214756014</v>
      </c>
      <c r="I66" s="40">
        <v>1.053156884</v>
      </c>
      <c r="J66" s="40">
        <v>0</v>
      </c>
      <c r="K66" s="40">
        <v>0</v>
      </c>
      <c r="L66" s="47">
        <v>33.635705052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4.037781766</v>
      </c>
      <c r="S66" s="40">
        <v>0</v>
      </c>
      <c r="T66" s="40">
        <v>0</v>
      </c>
      <c r="U66" s="40">
        <v>0</v>
      </c>
      <c r="V66" s="47">
        <v>1.989452986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0.001248866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0.000537891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6.873520291</v>
      </c>
      <c r="AW66" s="40">
        <v>2.245722018</v>
      </c>
      <c r="AX66" s="40">
        <v>0</v>
      </c>
      <c r="AY66" s="40">
        <v>0</v>
      </c>
      <c r="AZ66" s="47">
        <v>12.997481281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2.282836273</v>
      </c>
      <c r="BG66" s="46">
        <v>0.112315053</v>
      </c>
      <c r="BH66" s="40">
        <v>0</v>
      </c>
      <c r="BI66" s="40">
        <v>0</v>
      </c>
      <c r="BJ66" s="47">
        <v>1.749063793</v>
      </c>
      <c r="BK66" s="42">
        <v>86.009606674</v>
      </c>
      <c r="BL66" s="87"/>
    </row>
    <row r="67" spans="1:64" ht="12.75">
      <c r="A67" s="10"/>
      <c r="B67" s="21" t="s">
        <v>133</v>
      </c>
      <c r="C67" s="48">
        <v>0</v>
      </c>
      <c r="D67" s="46">
        <v>1.007891936</v>
      </c>
      <c r="E67" s="40">
        <v>0</v>
      </c>
      <c r="F67" s="40">
        <v>0</v>
      </c>
      <c r="G67" s="47">
        <v>0</v>
      </c>
      <c r="H67" s="64">
        <v>60.510485005</v>
      </c>
      <c r="I67" s="40">
        <v>30.480032554</v>
      </c>
      <c r="J67" s="40">
        <v>0</v>
      </c>
      <c r="K67" s="40">
        <v>0</v>
      </c>
      <c r="L67" s="47">
        <v>111.121434153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28.331624329</v>
      </c>
      <c r="S67" s="40">
        <v>2.662607683</v>
      </c>
      <c r="T67" s="40">
        <v>0</v>
      </c>
      <c r="U67" s="40">
        <v>0</v>
      </c>
      <c r="V67" s="47">
        <v>24.250156396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0.024624433</v>
      </c>
      <c r="AC67" s="40">
        <v>0</v>
      </c>
      <c r="AD67" s="40">
        <v>0</v>
      </c>
      <c r="AE67" s="40">
        <v>0</v>
      </c>
      <c r="AF67" s="47">
        <v>0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0.034097762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200.185927137</v>
      </c>
      <c r="AW67" s="40">
        <v>72.063016666</v>
      </c>
      <c r="AX67" s="40">
        <v>0</v>
      </c>
      <c r="AY67" s="40">
        <v>0</v>
      </c>
      <c r="AZ67" s="47">
        <v>382.926650478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85.251097105</v>
      </c>
      <c r="BG67" s="46">
        <v>5.505078461</v>
      </c>
      <c r="BH67" s="40">
        <v>0</v>
      </c>
      <c r="BI67" s="40">
        <v>0</v>
      </c>
      <c r="BJ67" s="47">
        <v>75.645442044</v>
      </c>
      <c r="BK67" s="42">
        <v>1080.000166142</v>
      </c>
      <c r="BL67" s="87"/>
    </row>
    <row r="68" spans="1:64" ht="12.75">
      <c r="A68" s="10"/>
      <c r="B68" s="108" t="s">
        <v>131</v>
      </c>
      <c r="C68" s="48">
        <v>0</v>
      </c>
      <c r="D68" s="46">
        <v>0.666205484</v>
      </c>
      <c r="E68" s="40">
        <v>0</v>
      </c>
      <c r="F68" s="40">
        <v>0</v>
      </c>
      <c r="G68" s="47">
        <v>0</v>
      </c>
      <c r="H68" s="64">
        <v>12.291011799</v>
      </c>
      <c r="I68" s="40">
        <v>1.804455658</v>
      </c>
      <c r="J68" s="40">
        <v>0</v>
      </c>
      <c r="K68" s="40">
        <v>0</v>
      </c>
      <c r="L68" s="47">
        <v>18.600414578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5.231199193</v>
      </c>
      <c r="S68" s="40">
        <v>0</v>
      </c>
      <c r="T68" s="40">
        <v>0</v>
      </c>
      <c r="U68" s="40">
        <v>0</v>
      </c>
      <c r="V68" s="47">
        <v>4.587684574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9.711284639</v>
      </c>
      <c r="AW68" s="40">
        <v>1.265038346</v>
      </c>
      <c r="AX68" s="40">
        <v>0</v>
      </c>
      <c r="AY68" s="40">
        <v>0</v>
      </c>
      <c r="AZ68" s="47">
        <v>12.557897856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4.061737164</v>
      </c>
      <c r="BG68" s="46">
        <v>0.008971898</v>
      </c>
      <c r="BH68" s="40">
        <v>0</v>
      </c>
      <c r="BI68" s="40">
        <v>0</v>
      </c>
      <c r="BJ68" s="47">
        <v>1.144249719</v>
      </c>
      <c r="BK68" s="42">
        <v>71.930150908</v>
      </c>
      <c r="BL68" s="87"/>
    </row>
    <row r="69" spans="1:64" ht="12.75">
      <c r="A69" s="10"/>
      <c r="B69" s="21" t="s">
        <v>169</v>
      </c>
      <c r="C69" s="48">
        <v>0</v>
      </c>
      <c r="D69" s="46">
        <v>19.87165932</v>
      </c>
      <c r="E69" s="40">
        <v>0</v>
      </c>
      <c r="F69" s="40">
        <v>0</v>
      </c>
      <c r="G69" s="47">
        <v>0</v>
      </c>
      <c r="H69" s="64">
        <v>6.515911077</v>
      </c>
      <c r="I69" s="40">
        <v>6.885158276</v>
      </c>
      <c r="J69" s="40">
        <v>0</v>
      </c>
      <c r="K69" s="40">
        <v>0</v>
      </c>
      <c r="L69" s="47">
        <v>58.822841392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3.457058135</v>
      </c>
      <c r="S69" s="40">
        <v>3.593503572</v>
      </c>
      <c r="T69" s="40">
        <v>1.786182505</v>
      </c>
      <c r="U69" s="40">
        <v>0</v>
      </c>
      <c r="V69" s="47">
        <v>8.712539023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0.001057336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31.395221617</v>
      </c>
      <c r="AW69" s="40">
        <v>16.024798228</v>
      </c>
      <c r="AX69" s="40">
        <v>0</v>
      </c>
      <c r="AY69" s="40">
        <v>0</v>
      </c>
      <c r="AZ69" s="47">
        <v>76.925493344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14.393189449</v>
      </c>
      <c r="BG69" s="46">
        <v>3.41896108</v>
      </c>
      <c r="BH69" s="40">
        <v>0</v>
      </c>
      <c r="BI69" s="40">
        <v>0</v>
      </c>
      <c r="BJ69" s="47">
        <v>15.818206892</v>
      </c>
      <c r="BK69" s="42">
        <v>267.621781246</v>
      </c>
      <c r="BL69" s="87"/>
    </row>
    <row r="70" spans="1:64" ht="12.75">
      <c r="A70" s="10"/>
      <c r="B70" s="21" t="s">
        <v>115</v>
      </c>
      <c r="C70" s="48">
        <v>0</v>
      </c>
      <c r="D70" s="46">
        <v>52.423478381</v>
      </c>
      <c r="E70" s="40">
        <v>0</v>
      </c>
      <c r="F70" s="40">
        <v>0</v>
      </c>
      <c r="G70" s="47">
        <v>0</v>
      </c>
      <c r="H70" s="64">
        <v>516.28945882</v>
      </c>
      <c r="I70" s="40">
        <v>198.500055912</v>
      </c>
      <c r="J70" s="40">
        <v>0</v>
      </c>
      <c r="K70" s="40">
        <v>0</v>
      </c>
      <c r="L70" s="47">
        <v>719.37224479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204.972441135</v>
      </c>
      <c r="S70" s="40">
        <v>23.420464412</v>
      </c>
      <c r="T70" s="40">
        <v>0</v>
      </c>
      <c r="U70" s="40">
        <v>0</v>
      </c>
      <c r="V70" s="47">
        <v>71.834335021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2.358343173</v>
      </c>
      <c r="AC70" s="40">
        <v>0</v>
      </c>
      <c r="AD70" s="40">
        <v>0</v>
      </c>
      <c r="AE70" s="40">
        <v>0</v>
      </c>
      <c r="AF70" s="47">
        <v>0.193312947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1.8470104</v>
      </c>
      <c r="AM70" s="40">
        <v>0</v>
      </c>
      <c r="AN70" s="40">
        <v>0</v>
      </c>
      <c r="AO70" s="40">
        <v>0</v>
      </c>
      <c r="AP70" s="47">
        <v>0.022665444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3482.280957879</v>
      </c>
      <c r="AW70" s="40">
        <v>378.505755424</v>
      </c>
      <c r="AX70" s="40">
        <v>0.204364215</v>
      </c>
      <c r="AY70" s="40">
        <v>0</v>
      </c>
      <c r="AZ70" s="47">
        <v>2780.343074758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1231.67259461</v>
      </c>
      <c r="BG70" s="46">
        <v>76.635297737</v>
      </c>
      <c r="BH70" s="40">
        <v>0.028407637</v>
      </c>
      <c r="BI70" s="40">
        <v>0</v>
      </c>
      <c r="BJ70" s="47">
        <v>350.440710298</v>
      </c>
      <c r="BK70" s="42">
        <v>10091.344972993</v>
      </c>
      <c r="BL70" s="87"/>
    </row>
    <row r="71" spans="1:64" ht="12.75">
      <c r="A71" s="10"/>
      <c r="B71" s="21" t="s">
        <v>112</v>
      </c>
      <c r="C71" s="48">
        <v>0</v>
      </c>
      <c r="D71" s="46">
        <v>23.450531166</v>
      </c>
      <c r="E71" s="40">
        <v>0</v>
      </c>
      <c r="F71" s="40">
        <v>0</v>
      </c>
      <c r="G71" s="47">
        <v>0</v>
      </c>
      <c r="H71" s="64">
        <v>191.575464033</v>
      </c>
      <c r="I71" s="40">
        <v>101.907653343</v>
      </c>
      <c r="J71" s="40">
        <v>0</v>
      </c>
      <c r="K71" s="40">
        <v>0</v>
      </c>
      <c r="L71" s="47">
        <v>396.455314364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63.771632696</v>
      </c>
      <c r="S71" s="40">
        <v>65.951639625</v>
      </c>
      <c r="T71" s="40">
        <v>0</v>
      </c>
      <c r="U71" s="40">
        <v>0</v>
      </c>
      <c r="V71" s="47">
        <v>30.757610154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0.658313755</v>
      </c>
      <c r="AC71" s="40">
        <v>0</v>
      </c>
      <c r="AD71" s="40">
        <v>0</v>
      </c>
      <c r="AE71" s="40">
        <v>0</v>
      </c>
      <c r="AF71" s="47">
        <v>0.052722631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0.410440865</v>
      </c>
      <c r="AM71" s="40">
        <v>0</v>
      </c>
      <c r="AN71" s="40">
        <v>0</v>
      </c>
      <c r="AO71" s="40">
        <v>0</v>
      </c>
      <c r="AP71" s="47">
        <v>0.055228396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1688.257410387</v>
      </c>
      <c r="AW71" s="40">
        <v>236.391288977</v>
      </c>
      <c r="AX71" s="40">
        <v>0.010772849</v>
      </c>
      <c r="AY71" s="40">
        <v>0</v>
      </c>
      <c r="AZ71" s="47">
        <v>1932.829238467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577.132779356</v>
      </c>
      <c r="BG71" s="46">
        <v>43.184680712</v>
      </c>
      <c r="BH71" s="40">
        <v>0.448785684</v>
      </c>
      <c r="BI71" s="40">
        <v>0</v>
      </c>
      <c r="BJ71" s="47">
        <v>255.947703829</v>
      </c>
      <c r="BK71" s="42">
        <v>5609.249211289</v>
      </c>
      <c r="BL71" s="87"/>
    </row>
    <row r="72" spans="1:64" ht="12.75">
      <c r="A72" s="10"/>
      <c r="B72" s="21" t="s">
        <v>106</v>
      </c>
      <c r="C72" s="48">
        <v>0</v>
      </c>
      <c r="D72" s="46">
        <v>0</v>
      </c>
      <c r="E72" s="40">
        <v>0</v>
      </c>
      <c r="F72" s="40">
        <v>0</v>
      </c>
      <c r="G72" s="47">
        <v>0</v>
      </c>
      <c r="H72" s="64">
        <v>0.013694269</v>
      </c>
      <c r="I72" s="40">
        <v>0</v>
      </c>
      <c r="J72" s="40">
        <v>0</v>
      </c>
      <c r="K72" s="40">
        <v>0</v>
      </c>
      <c r="L72" s="47">
        <v>0.04922429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0.003242827</v>
      </c>
      <c r="S72" s="40">
        <v>0.000533265</v>
      </c>
      <c r="T72" s="40">
        <v>0</v>
      </c>
      <c r="U72" s="40">
        <v>0</v>
      </c>
      <c r="V72" s="47">
        <v>0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</v>
      </c>
      <c r="AC72" s="40">
        <v>0</v>
      </c>
      <c r="AD72" s="40">
        <v>0</v>
      </c>
      <c r="AE72" s="40">
        <v>0</v>
      </c>
      <c r="AF72" s="47">
        <v>0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</v>
      </c>
      <c r="AM72" s="40">
        <v>0</v>
      </c>
      <c r="AN72" s="40">
        <v>0</v>
      </c>
      <c r="AO72" s="40">
        <v>0</v>
      </c>
      <c r="AP72" s="47">
        <v>0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0.364968942</v>
      </c>
      <c r="AW72" s="40">
        <v>0.300970354</v>
      </c>
      <c r="AX72" s="40">
        <v>0</v>
      </c>
      <c r="AY72" s="40">
        <v>0</v>
      </c>
      <c r="AZ72" s="47">
        <v>2.764482143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0.058539361</v>
      </c>
      <c r="BG72" s="46">
        <v>0.004185816</v>
      </c>
      <c r="BH72" s="40">
        <v>0</v>
      </c>
      <c r="BI72" s="40">
        <v>0</v>
      </c>
      <c r="BJ72" s="47">
        <v>0.10805781</v>
      </c>
      <c r="BK72" s="42">
        <v>3.667899077</v>
      </c>
      <c r="BL72" s="87"/>
    </row>
    <row r="73" spans="1:64" ht="12.75">
      <c r="A73" s="10"/>
      <c r="B73" s="21" t="s">
        <v>117</v>
      </c>
      <c r="C73" s="48">
        <v>0</v>
      </c>
      <c r="D73" s="46">
        <v>0.997933433</v>
      </c>
      <c r="E73" s="40">
        <v>0</v>
      </c>
      <c r="F73" s="40">
        <v>0</v>
      </c>
      <c r="G73" s="47">
        <v>0</v>
      </c>
      <c r="H73" s="64">
        <v>594.232639401</v>
      </c>
      <c r="I73" s="40">
        <v>33.961987642</v>
      </c>
      <c r="J73" s="40">
        <v>0</v>
      </c>
      <c r="K73" s="40">
        <v>0</v>
      </c>
      <c r="L73" s="47">
        <v>252.158315903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203.994527524</v>
      </c>
      <c r="S73" s="40">
        <v>0.383049074</v>
      </c>
      <c r="T73" s="40">
        <v>0</v>
      </c>
      <c r="U73" s="40">
        <v>0</v>
      </c>
      <c r="V73" s="47">
        <v>40.904560377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2.638994163</v>
      </c>
      <c r="AC73" s="40">
        <v>0</v>
      </c>
      <c r="AD73" s="40">
        <v>0</v>
      </c>
      <c r="AE73" s="40">
        <v>0</v>
      </c>
      <c r="AF73" s="47">
        <v>0.006271658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1.933673474</v>
      </c>
      <c r="AM73" s="40">
        <v>0</v>
      </c>
      <c r="AN73" s="40">
        <v>0</v>
      </c>
      <c r="AO73" s="40">
        <v>0</v>
      </c>
      <c r="AP73" s="47">
        <v>0</v>
      </c>
      <c r="AQ73" s="64">
        <v>0.012162977</v>
      </c>
      <c r="AR73" s="46">
        <v>0</v>
      </c>
      <c r="AS73" s="40">
        <v>0</v>
      </c>
      <c r="AT73" s="40">
        <v>0</v>
      </c>
      <c r="AU73" s="47">
        <v>0</v>
      </c>
      <c r="AV73" s="64">
        <v>2812.570806575</v>
      </c>
      <c r="AW73" s="40">
        <v>86.895319907</v>
      </c>
      <c r="AX73" s="40">
        <v>0</v>
      </c>
      <c r="AY73" s="40">
        <v>0</v>
      </c>
      <c r="AZ73" s="47">
        <v>820.715319354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1056.674327085</v>
      </c>
      <c r="BG73" s="46">
        <v>12.255595801</v>
      </c>
      <c r="BH73" s="40">
        <v>0.055733182</v>
      </c>
      <c r="BI73" s="40">
        <v>0</v>
      </c>
      <c r="BJ73" s="47">
        <v>120.129466869</v>
      </c>
      <c r="BK73" s="42">
        <v>6040.520684399</v>
      </c>
      <c r="BL73" s="87"/>
    </row>
    <row r="74" spans="1:64" ht="12.75">
      <c r="A74" s="10"/>
      <c r="B74" s="21" t="s">
        <v>114</v>
      </c>
      <c r="C74" s="48">
        <v>0</v>
      </c>
      <c r="D74" s="46">
        <v>142.029838952</v>
      </c>
      <c r="E74" s="40">
        <v>0</v>
      </c>
      <c r="F74" s="40">
        <v>0</v>
      </c>
      <c r="G74" s="47">
        <v>0</v>
      </c>
      <c r="H74" s="64">
        <v>68.925914971</v>
      </c>
      <c r="I74" s="40">
        <v>43.955595249</v>
      </c>
      <c r="J74" s="40">
        <v>0</v>
      </c>
      <c r="K74" s="40">
        <v>0</v>
      </c>
      <c r="L74" s="47">
        <v>151.541457913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21.437740925</v>
      </c>
      <c r="S74" s="40">
        <v>0.761933792</v>
      </c>
      <c r="T74" s="40">
        <v>0</v>
      </c>
      <c r="U74" s="40">
        <v>0</v>
      </c>
      <c r="V74" s="47">
        <v>9.777612067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0.16454113</v>
      </c>
      <c r="AC74" s="40">
        <v>0</v>
      </c>
      <c r="AD74" s="40">
        <v>0</v>
      </c>
      <c r="AE74" s="40">
        <v>0</v>
      </c>
      <c r="AF74" s="47">
        <v>0.019285945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0.175381923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599.858392192</v>
      </c>
      <c r="AW74" s="40">
        <v>120.492155801</v>
      </c>
      <c r="AX74" s="40">
        <v>0</v>
      </c>
      <c r="AY74" s="40">
        <v>0</v>
      </c>
      <c r="AZ74" s="47">
        <v>714.356698532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147.693665388</v>
      </c>
      <c r="BG74" s="46">
        <v>8.952467167</v>
      </c>
      <c r="BH74" s="40">
        <v>0</v>
      </c>
      <c r="BI74" s="40">
        <v>0</v>
      </c>
      <c r="BJ74" s="47">
        <v>87.822105303</v>
      </c>
      <c r="BK74" s="42">
        <v>2117.96478725</v>
      </c>
      <c r="BL74" s="87"/>
    </row>
    <row r="75" spans="1:64" ht="12.75">
      <c r="A75" s="10"/>
      <c r="B75" s="21" t="s">
        <v>118</v>
      </c>
      <c r="C75" s="48">
        <v>0</v>
      </c>
      <c r="D75" s="46">
        <v>0.810870688</v>
      </c>
      <c r="E75" s="40">
        <v>0</v>
      </c>
      <c r="F75" s="40">
        <v>0</v>
      </c>
      <c r="G75" s="47">
        <v>0</v>
      </c>
      <c r="H75" s="64">
        <v>28.911659216</v>
      </c>
      <c r="I75" s="40">
        <v>0.551946507</v>
      </c>
      <c r="J75" s="40">
        <v>0</v>
      </c>
      <c r="K75" s="40">
        <v>0</v>
      </c>
      <c r="L75" s="47">
        <v>16.443051337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7.07534041</v>
      </c>
      <c r="S75" s="40">
        <v>0.876218545</v>
      </c>
      <c r="T75" s="40">
        <v>0</v>
      </c>
      <c r="U75" s="40">
        <v>0</v>
      </c>
      <c r="V75" s="47">
        <v>2.45795756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0.757417335</v>
      </c>
      <c r="AC75" s="40">
        <v>0</v>
      </c>
      <c r="AD75" s="40">
        <v>0</v>
      </c>
      <c r="AE75" s="40">
        <v>0</v>
      </c>
      <c r="AF75" s="47">
        <v>0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0.264803988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509.753630767</v>
      </c>
      <c r="AW75" s="40">
        <v>34.458867105</v>
      </c>
      <c r="AX75" s="40">
        <v>0.019710304</v>
      </c>
      <c r="AY75" s="40">
        <v>0</v>
      </c>
      <c r="AZ75" s="47">
        <v>183.163702351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102.314343746</v>
      </c>
      <c r="BG75" s="46">
        <v>3.540475495</v>
      </c>
      <c r="BH75" s="40">
        <v>0</v>
      </c>
      <c r="BI75" s="40">
        <v>0</v>
      </c>
      <c r="BJ75" s="47">
        <v>21.094379455</v>
      </c>
      <c r="BK75" s="42">
        <v>912.494374809</v>
      </c>
      <c r="BL75" s="87"/>
    </row>
    <row r="76" spans="1:64" ht="12.75">
      <c r="A76" s="10"/>
      <c r="B76" s="21" t="s">
        <v>109</v>
      </c>
      <c r="C76" s="48">
        <v>0</v>
      </c>
      <c r="D76" s="46">
        <v>29.959124574</v>
      </c>
      <c r="E76" s="40">
        <v>0</v>
      </c>
      <c r="F76" s="40">
        <v>0</v>
      </c>
      <c r="G76" s="47">
        <v>0</v>
      </c>
      <c r="H76" s="64">
        <v>9.133765603</v>
      </c>
      <c r="I76" s="40">
        <v>248.178281499</v>
      </c>
      <c r="J76" s="40">
        <v>0</v>
      </c>
      <c r="K76" s="40">
        <v>0</v>
      </c>
      <c r="L76" s="47">
        <v>249.172853345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2.481140287</v>
      </c>
      <c r="S76" s="40">
        <v>1.867087531</v>
      </c>
      <c r="T76" s="40">
        <v>0</v>
      </c>
      <c r="U76" s="40">
        <v>0</v>
      </c>
      <c r="V76" s="47">
        <v>9.572395592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23.125466141</v>
      </c>
      <c r="AW76" s="40">
        <v>73.976284764</v>
      </c>
      <c r="AX76" s="40">
        <v>0</v>
      </c>
      <c r="AY76" s="40">
        <v>0</v>
      </c>
      <c r="AZ76" s="47">
        <v>237.971674927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5.994504974</v>
      </c>
      <c r="BG76" s="46">
        <v>49.37128537</v>
      </c>
      <c r="BH76" s="40">
        <v>0</v>
      </c>
      <c r="BI76" s="40">
        <v>0</v>
      </c>
      <c r="BJ76" s="47">
        <v>26.233360967</v>
      </c>
      <c r="BK76" s="42">
        <v>967.037225574</v>
      </c>
      <c r="BL76" s="87"/>
    </row>
    <row r="77" spans="1:64" ht="12" customHeight="1">
      <c r="A77" s="10"/>
      <c r="B77" s="21" t="s">
        <v>113</v>
      </c>
      <c r="C77" s="48">
        <v>0</v>
      </c>
      <c r="D77" s="46">
        <v>0.76873871</v>
      </c>
      <c r="E77" s="40">
        <v>0</v>
      </c>
      <c r="F77" s="40">
        <v>0</v>
      </c>
      <c r="G77" s="47">
        <v>0</v>
      </c>
      <c r="H77" s="64">
        <v>4.58686509</v>
      </c>
      <c r="I77" s="40">
        <v>12.686703922</v>
      </c>
      <c r="J77" s="40">
        <v>0</v>
      </c>
      <c r="K77" s="40">
        <v>0</v>
      </c>
      <c r="L77" s="47">
        <v>12.781199377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2.099806742</v>
      </c>
      <c r="S77" s="40">
        <v>1.358758164</v>
      </c>
      <c r="T77" s="40">
        <v>0</v>
      </c>
      <c r="U77" s="40">
        <v>0</v>
      </c>
      <c r="V77" s="47">
        <v>1.235671805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0.0015753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0.000554865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49.989385382</v>
      </c>
      <c r="AW77" s="40">
        <v>44.305026868</v>
      </c>
      <c r="AX77" s="40">
        <v>0</v>
      </c>
      <c r="AY77" s="40">
        <v>0</v>
      </c>
      <c r="AZ77" s="47">
        <v>199.640163824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15.635956439</v>
      </c>
      <c r="BG77" s="46">
        <v>5.203853695</v>
      </c>
      <c r="BH77" s="40">
        <v>0</v>
      </c>
      <c r="BI77" s="40">
        <v>0</v>
      </c>
      <c r="BJ77" s="47">
        <v>32.774104518</v>
      </c>
      <c r="BK77" s="42">
        <v>383.068364701</v>
      </c>
      <c r="BL77" s="87"/>
    </row>
    <row r="78" spans="1:64" ht="12" customHeight="1">
      <c r="A78" s="10"/>
      <c r="B78" s="21" t="s">
        <v>172</v>
      </c>
      <c r="C78" s="48">
        <v>0</v>
      </c>
      <c r="D78" s="46">
        <v>16.896182826</v>
      </c>
      <c r="E78" s="40">
        <v>0</v>
      </c>
      <c r="F78" s="40">
        <v>0</v>
      </c>
      <c r="G78" s="47">
        <v>0</v>
      </c>
      <c r="H78" s="64">
        <v>176.882010084</v>
      </c>
      <c r="I78" s="40">
        <v>85.666548181</v>
      </c>
      <c r="J78" s="40">
        <v>0</v>
      </c>
      <c r="K78" s="40">
        <v>0</v>
      </c>
      <c r="L78" s="47">
        <v>333.137367043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55.601498464</v>
      </c>
      <c r="S78" s="40">
        <v>6.268335119</v>
      </c>
      <c r="T78" s="40">
        <v>0</v>
      </c>
      <c r="U78" s="40">
        <v>0</v>
      </c>
      <c r="V78" s="47">
        <v>24.532587119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0.436038198</v>
      </c>
      <c r="AC78" s="40">
        <v>0</v>
      </c>
      <c r="AD78" s="40">
        <v>0</v>
      </c>
      <c r="AE78" s="40">
        <v>0</v>
      </c>
      <c r="AF78" s="47">
        <v>0.109906871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0.193925614</v>
      </c>
      <c r="AM78" s="40">
        <v>0</v>
      </c>
      <c r="AN78" s="40">
        <v>0</v>
      </c>
      <c r="AO78" s="40">
        <v>0</v>
      </c>
      <c r="AP78" s="47">
        <v>0.087214617</v>
      </c>
      <c r="AQ78" s="64">
        <v>0</v>
      </c>
      <c r="AR78" s="46">
        <v>0.25496871</v>
      </c>
      <c r="AS78" s="40">
        <v>0</v>
      </c>
      <c r="AT78" s="40">
        <v>0</v>
      </c>
      <c r="AU78" s="47">
        <v>0</v>
      </c>
      <c r="AV78" s="64">
        <v>1468.588959234</v>
      </c>
      <c r="AW78" s="40">
        <v>251.357206953</v>
      </c>
      <c r="AX78" s="40">
        <v>0</v>
      </c>
      <c r="AY78" s="40">
        <v>0</v>
      </c>
      <c r="AZ78" s="47">
        <v>1635.698606887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391.278000129</v>
      </c>
      <c r="BG78" s="46">
        <v>49.739177451</v>
      </c>
      <c r="BH78" s="40">
        <v>0</v>
      </c>
      <c r="BI78" s="40">
        <v>0</v>
      </c>
      <c r="BJ78" s="47">
        <v>208.303320829</v>
      </c>
      <c r="BK78" s="42">
        <v>4705.031854329</v>
      </c>
      <c r="BL78" s="87"/>
    </row>
    <row r="79" spans="1:64" ht="12" customHeight="1">
      <c r="A79" s="10"/>
      <c r="B79" s="21" t="s">
        <v>111</v>
      </c>
      <c r="C79" s="48">
        <v>0</v>
      </c>
      <c r="D79" s="46">
        <v>3.624473226</v>
      </c>
      <c r="E79" s="40">
        <v>0</v>
      </c>
      <c r="F79" s="40">
        <v>0</v>
      </c>
      <c r="G79" s="47">
        <v>0</v>
      </c>
      <c r="H79" s="64">
        <v>26.340832479</v>
      </c>
      <c r="I79" s="40">
        <v>9.439428701</v>
      </c>
      <c r="J79" s="40">
        <v>0</v>
      </c>
      <c r="K79" s="40">
        <v>0</v>
      </c>
      <c r="L79" s="47">
        <v>16.692440797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10.196036177</v>
      </c>
      <c r="S79" s="40">
        <v>0</v>
      </c>
      <c r="T79" s="40">
        <v>0</v>
      </c>
      <c r="U79" s="40">
        <v>0</v>
      </c>
      <c r="V79" s="47">
        <v>2.371011857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0.008837703</v>
      </c>
      <c r="AC79" s="40">
        <v>0</v>
      </c>
      <c r="AD79" s="40">
        <v>0</v>
      </c>
      <c r="AE79" s="40">
        <v>0</v>
      </c>
      <c r="AF79" s="47">
        <v>0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0.053367232</v>
      </c>
      <c r="AM79" s="40">
        <v>0</v>
      </c>
      <c r="AN79" s="40">
        <v>0</v>
      </c>
      <c r="AO79" s="40">
        <v>0</v>
      </c>
      <c r="AP79" s="47">
        <v>0</v>
      </c>
      <c r="AQ79" s="64">
        <v>0</v>
      </c>
      <c r="AR79" s="46">
        <v>0</v>
      </c>
      <c r="AS79" s="40">
        <v>0</v>
      </c>
      <c r="AT79" s="40">
        <v>0</v>
      </c>
      <c r="AU79" s="47">
        <v>0</v>
      </c>
      <c r="AV79" s="64">
        <v>24.62344442</v>
      </c>
      <c r="AW79" s="40">
        <v>2.741640234</v>
      </c>
      <c r="AX79" s="40">
        <v>0</v>
      </c>
      <c r="AY79" s="40">
        <v>0</v>
      </c>
      <c r="AZ79" s="47">
        <v>13.203715626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10.611333639</v>
      </c>
      <c r="BG79" s="46">
        <v>0.103161266</v>
      </c>
      <c r="BH79" s="40">
        <v>0</v>
      </c>
      <c r="BI79" s="40">
        <v>0</v>
      </c>
      <c r="BJ79" s="47">
        <v>3.469829927</v>
      </c>
      <c r="BK79" s="42">
        <v>123.479553284</v>
      </c>
      <c r="BL79" s="87"/>
    </row>
    <row r="80" spans="1:64" ht="12" customHeight="1">
      <c r="A80" s="10"/>
      <c r="B80" s="21" t="s">
        <v>107</v>
      </c>
      <c r="C80" s="48">
        <v>0</v>
      </c>
      <c r="D80" s="46">
        <v>2.527354835</v>
      </c>
      <c r="E80" s="40">
        <v>0</v>
      </c>
      <c r="F80" s="40">
        <v>0</v>
      </c>
      <c r="G80" s="47">
        <v>0</v>
      </c>
      <c r="H80" s="64">
        <v>0.908092569</v>
      </c>
      <c r="I80" s="40">
        <v>1.445112825</v>
      </c>
      <c r="J80" s="40">
        <v>0</v>
      </c>
      <c r="K80" s="40">
        <v>0</v>
      </c>
      <c r="L80" s="47">
        <v>2.099455178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0.324923619</v>
      </c>
      <c r="S80" s="40">
        <v>2.746833599</v>
      </c>
      <c r="T80" s="40">
        <v>0</v>
      </c>
      <c r="U80" s="40">
        <v>0</v>
      </c>
      <c r="V80" s="47">
        <v>0.523001213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0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</v>
      </c>
      <c r="AS80" s="40">
        <v>0</v>
      </c>
      <c r="AT80" s="40">
        <v>0</v>
      </c>
      <c r="AU80" s="47">
        <v>0</v>
      </c>
      <c r="AV80" s="64">
        <v>8.154385007</v>
      </c>
      <c r="AW80" s="40">
        <v>8.572838519</v>
      </c>
      <c r="AX80" s="40">
        <v>0</v>
      </c>
      <c r="AY80" s="40">
        <v>0</v>
      </c>
      <c r="AZ80" s="47">
        <v>27.267263838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3.898284523</v>
      </c>
      <c r="BG80" s="46">
        <v>0.876151646</v>
      </c>
      <c r="BH80" s="40">
        <v>0</v>
      </c>
      <c r="BI80" s="40">
        <v>0</v>
      </c>
      <c r="BJ80" s="47">
        <v>6.474926479</v>
      </c>
      <c r="BK80" s="42">
        <v>65.81862385</v>
      </c>
      <c r="BL80" s="87"/>
    </row>
    <row r="81" spans="1:64" ht="12.75">
      <c r="A81" s="10"/>
      <c r="B81" s="21" t="s">
        <v>110</v>
      </c>
      <c r="C81" s="48">
        <v>0</v>
      </c>
      <c r="D81" s="46">
        <v>0.891052614</v>
      </c>
      <c r="E81" s="40">
        <v>0</v>
      </c>
      <c r="F81" s="40">
        <v>0</v>
      </c>
      <c r="G81" s="47">
        <v>0</v>
      </c>
      <c r="H81" s="64">
        <v>22.601236388</v>
      </c>
      <c r="I81" s="40">
        <v>40.466173736</v>
      </c>
      <c r="J81" s="40">
        <v>0</v>
      </c>
      <c r="K81" s="40">
        <v>0</v>
      </c>
      <c r="L81" s="47">
        <v>115.284968449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7.955718591</v>
      </c>
      <c r="S81" s="40">
        <v>10.223094185</v>
      </c>
      <c r="T81" s="40">
        <v>0</v>
      </c>
      <c r="U81" s="40">
        <v>0</v>
      </c>
      <c r="V81" s="47">
        <v>17.286458728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0.002317208</v>
      </c>
      <c r="AC81" s="40">
        <v>0</v>
      </c>
      <c r="AD81" s="40">
        <v>0</v>
      </c>
      <c r="AE81" s="40">
        <v>0</v>
      </c>
      <c r="AF81" s="47">
        <v>0.030221523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0.005377391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264.772253033</v>
      </c>
      <c r="AW81" s="40">
        <v>280.652683501</v>
      </c>
      <c r="AX81" s="40">
        <v>0</v>
      </c>
      <c r="AY81" s="40">
        <v>0</v>
      </c>
      <c r="AZ81" s="47">
        <v>1361.45980107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99.409570008</v>
      </c>
      <c r="BG81" s="46">
        <v>43.3971247</v>
      </c>
      <c r="BH81" s="40">
        <v>0</v>
      </c>
      <c r="BI81" s="40">
        <v>0</v>
      </c>
      <c r="BJ81" s="47">
        <v>245.514893956</v>
      </c>
      <c r="BK81" s="42">
        <v>2509.952945081</v>
      </c>
      <c r="BL81" s="87"/>
    </row>
    <row r="82" spans="1:64" ht="12.75">
      <c r="A82" s="10"/>
      <c r="B82" s="21" t="s">
        <v>134</v>
      </c>
      <c r="C82" s="48">
        <v>0</v>
      </c>
      <c r="D82" s="46">
        <v>63.366315356</v>
      </c>
      <c r="E82" s="40">
        <v>0</v>
      </c>
      <c r="F82" s="40">
        <v>0</v>
      </c>
      <c r="G82" s="47">
        <v>0</v>
      </c>
      <c r="H82" s="64">
        <v>21.074185093</v>
      </c>
      <c r="I82" s="40">
        <v>55.28367633</v>
      </c>
      <c r="J82" s="40">
        <v>0</v>
      </c>
      <c r="K82" s="40">
        <v>0</v>
      </c>
      <c r="L82" s="47">
        <v>163.280027862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6.143476578</v>
      </c>
      <c r="S82" s="40">
        <v>2.066664112</v>
      </c>
      <c r="T82" s="40">
        <v>0</v>
      </c>
      <c r="U82" s="40">
        <v>0</v>
      </c>
      <c r="V82" s="47">
        <v>6.022817645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0.000116903</v>
      </c>
      <c r="AC82" s="40">
        <v>0</v>
      </c>
      <c r="AD82" s="40">
        <v>0</v>
      </c>
      <c r="AE82" s="40">
        <v>0</v>
      </c>
      <c r="AF82" s="47">
        <v>0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0.000122226</v>
      </c>
      <c r="AM82" s="40">
        <v>0</v>
      </c>
      <c r="AN82" s="40">
        <v>0</v>
      </c>
      <c r="AO82" s="40">
        <v>0</v>
      </c>
      <c r="AP82" s="47">
        <v>0</v>
      </c>
      <c r="AQ82" s="64">
        <v>0</v>
      </c>
      <c r="AR82" s="46">
        <v>0.175549137</v>
      </c>
      <c r="AS82" s="40">
        <v>0</v>
      </c>
      <c r="AT82" s="40">
        <v>0</v>
      </c>
      <c r="AU82" s="47">
        <v>0</v>
      </c>
      <c r="AV82" s="64">
        <v>44.449652987</v>
      </c>
      <c r="AW82" s="40">
        <v>24.171679422</v>
      </c>
      <c r="AX82" s="40">
        <v>0</v>
      </c>
      <c r="AY82" s="40">
        <v>0</v>
      </c>
      <c r="AZ82" s="47">
        <v>173.958499526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14.162650147</v>
      </c>
      <c r="BG82" s="46">
        <v>1.687189876</v>
      </c>
      <c r="BH82" s="40">
        <v>0</v>
      </c>
      <c r="BI82" s="40">
        <v>0</v>
      </c>
      <c r="BJ82" s="47">
        <v>18.061112374</v>
      </c>
      <c r="BK82" s="42">
        <v>593.903735574</v>
      </c>
      <c r="BL82" s="87"/>
    </row>
    <row r="83" spans="1:64" ht="12.75">
      <c r="A83" s="10"/>
      <c r="B83" s="21" t="s">
        <v>108</v>
      </c>
      <c r="C83" s="48">
        <v>0</v>
      </c>
      <c r="D83" s="46">
        <v>0</v>
      </c>
      <c r="E83" s="40">
        <v>0</v>
      </c>
      <c r="F83" s="40">
        <v>0</v>
      </c>
      <c r="G83" s="47">
        <v>0</v>
      </c>
      <c r="H83" s="64">
        <v>2.187557653</v>
      </c>
      <c r="I83" s="40">
        <v>0.058711643</v>
      </c>
      <c r="J83" s="40">
        <v>0</v>
      </c>
      <c r="K83" s="40">
        <v>0</v>
      </c>
      <c r="L83" s="47">
        <v>3.265548395</v>
      </c>
      <c r="M83" s="64">
        <v>0</v>
      </c>
      <c r="N83" s="46">
        <v>0</v>
      </c>
      <c r="O83" s="40">
        <v>0</v>
      </c>
      <c r="P83" s="40">
        <v>0</v>
      </c>
      <c r="Q83" s="47">
        <v>0</v>
      </c>
      <c r="R83" s="64">
        <v>0.522887742</v>
      </c>
      <c r="S83" s="40">
        <v>0</v>
      </c>
      <c r="T83" s="40">
        <v>0</v>
      </c>
      <c r="U83" s="40">
        <v>0</v>
      </c>
      <c r="V83" s="47">
        <v>0.752265426</v>
      </c>
      <c r="W83" s="64">
        <v>0</v>
      </c>
      <c r="X83" s="40">
        <v>0</v>
      </c>
      <c r="Y83" s="40">
        <v>0</v>
      </c>
      <c r="Z83" s="40">
        <v>0</v>
      </c>
      <c r="AA83" s="47">
        <v>0</v>
      </c>
      <c r="AB83" s="64">
        <v>0</v>
      </c>
      <c r="AC83" s="40">
        <v>0</v>
      </c>
      <c r="AD83" s="40">
        <v>0</v>
      </c>
      <c r="AE83" s="40">
        <v>0</v>
      </c>
      <c r="AF83" s="47">
        <v>0</v>
      </c>
      <c r="AG83" s="64">
        <v>0</v>
      </c>
      <c r="AH83" s="40">
        <v>0</v>
      </c>
      <c r="AI83" s="40">
        <v>0</v>
      </c>
      <c r="AJ83" s="40">
        <v>0</v>
      </c>
      <c r="AK83" s="47">
        <v>0</v>
      </c>
      <c r="AL83" s="64">
        <v>0.00131161</v>
      </c>
      <c r="AM83" s="40">
        <v>0</v>
      </c>
      <c r="AN83" s="40">
        <v>0</v>
      </c>
      <c r="AO83" s="40">
        <v>0</v>
      </c>
      <c r="AP83" s="47">
        <v>0</v>
      </c>
      <c r="AQ83" s="64">
        <v>0</v>
      </c>
      <c r="AR83" s="46">
        <v>0</v>
      </c>
      <c r="AS83" s="40">
        <v>0</v>
      </c>
      <c r="AT83" s="40">
        <v>0</v>
      </c>
      <c r="AU83" s="47">
        <v>0</v>
      </c>
      <c r="AV83" s="64">
        <v>13.871396511</v>
      </c>
      <c r="AW83" s="40">
        <v>9.290876694</v>
      </c>
      <c r="AX83" s="40">
        <v>0</v>
      </c>
      <c r="AY83" s="40">
        <v>0</v>
      </c>
      <c r="AZ83" s="47">
        <v>60.7275064</v>
      </c>
      <c r="BA83" s="64">
        <v>0</v>
      </c>
      <c r="BB83" s="46">
        <v>0</v>
      </c>
      <c r="BC83" s="40">
        <v>0</v>
      </c>
      <c r="BD83" s="40">
        <v>0</v>
      </c>
      <c r="BE83" s="47">
        <v>0</v>
      </c>
      <c r="BF83" s="64">
        <v>4.044875351</v>
      </c>
      <c r="BG83" s="46">
        <v>1.344545786</v>
      </c>
      <c r="BH83" s="40">
        <v>0</v>
      </c>
      <c r="BI83" s="40">
        <v>0</v>
      </c>
      <c r="BJ83" s="47">
        <v>6.48237873</v>
      </c>
      <c r="BK83" s="42">
        <v>102.549861941</v>
      </c>
      <c r="BL83" s="87"/>
    </row>
    <row r="84" spans="1:64" ht="12.75">
      <c r="A84" s="31"/>
      <c r="B84" s="32" t="s">
        <v>77</v>
      </c>
      <c r="C84" s="102">
        <f>SUM(C64:C83)</f>
        <v>0</v>
      </c>
      <c r="D84" s="72">
        <f>SUM(D64:D83)</f>
        <v>379.431625024</v>
      </c>
      <c r="E84" s="72">
        <f aca="true" t="shared" si="10" ref="E84:BJ84">SUM(E64:E83)</f>
        <v>0</v>
      </c>
      <c r="F84" s="72">
        <f t="shared" si="10"/>
        <v>0</v>
      </c>
      <c r="G84" s="72">
        <f t="shared" si="10"/>
        <v>0</v>
      </c>
      <c r="H84" s="72">
        <f t="shared" si="10"/>
        <v>1940.9892856000004</v>
      </c>
      <c r="I84" s="72">
        <f t="shared" si="10"/>
        <v>893.1651692180001</v>
      </c>
      <c r="J84" s="72">
        <f t="shared" si="10"/>
        <v>0</v>
      </c>
      <c r="K84" s="72">
        <f t="shared" si="10"/>
        <v>0</v>
      </c>
      <c r="L84" s="72">
        <f t="shared" si="10"/>
        <v>2799.104637267</v>
      </c>
      <c r="M84" s="72">
        <f t="shared" si="10"/>
        <v>0</v>
      </c>
      <c r="N84" s="72">
        <f t="shared" si="10"/>
        <v>0</v>
      </c>
      <c r="O84" s="72">
        <f t="shared" si="10"/>
        <v>0</v>
      </c>
      <c r="P84" s="72">
        <f t="shared" si="10"/>
        <v>0</v>
      </c>
      <c r="Q84" s="72">
        <f t="shared" si="10"/>
        <v>0</v>
      </c>
      <c r="R84" s="72">
        <f t="shared" si="10"/>
        <v>696.4247876369999</v>
      </c>
      <c r="S84" s="72">
        <f t="shared" si="10"/>
        <v>125.95356936099999</v>
      </c>
      <c r="T84" s="72">
        <f t="shared" si="10"/>
        <v>1.786182505</v>
      </c>
      <c r="U84" s="72">
        <f t="shared" si="10"/>
        <v>0</v>
      </c>
      <c r="V84" s="72">
        <f t="shared" si="10"/>
        <v>268.533574145</v>
      </c>
      <c r="W84" s="72">
        <f t="shared" si="10"/>
        <v>0</v>
      </c>
      <c r="X84" s="72">
        <f t="shared" si="10"/>
        <v>0</v>
      </c>
      <c r="Y84" s="72">
        <f t="shared" si="10"/>
        <v>0</v>
      </c>
      <c r="Z84" s="72">
        <f t="shared" si="10"/>
        <v>0</v>
      </c>
      <c r="AA84" s="72">
        <f t="shared" si="10"/>
        <v>0</v>
      </c>
      <c r="AB84" s="72">
        <f t="shared" si="10"/>
        <v>8.079927876999998</v>
      </c>
      <c r="AC84" s="72">
        <f t="shared" si="10"/>
        <v>0</v>
      </c>
      <c r="AD84" s="72">
        <f t="shared" si="10"/>
        <v>0</v>
      </c>
      <c r="AE84" s="72">
        <f t="shared" si="10"/>
        <v>0</v>
      </c>
      <c r="AF84" s="72">
        <f t="shared" si="10"/>
        <v>0.41243915200000003</v>
      </c>
      <c r="AG84" s="72">
        <f t="shared" si="10"/>
        <v>0</v>
      </c>
      <c r="AH84" s="72">
        <f t="shared" si="10"/>
        <v>0</v>
      </c>
      <c r="AI84" s="72">
        <f t="shared" si="10"/>
        <v>0</v>
      </c>
      <c r="AJ84" s="72">
        <f t="shared" si="10"/>
        <v>0</v>
      </c>
      <c r="AK84" s="72">
        <f t="shared" si="10"/>
        <v>0</v>
      </c>
      <c r="AL84" s="72">
        <f t="shared" si="10"/>
        <v>5.269496924999999</v>
      </c>
      <c r="AM84" s="72">
        <f t="shared" si="10"/>
        <v>0</v>
      </c>
      <c r="AN84" s="72">
        <f t="shared" si="10"/>
        <v>0</v>
      </c>
      <c r="AO84" s="72">
        <f t="shared" si="10"/>
        <v>0</v>
      </c>
      <c r="AP84" s="72">
        <f t="shared" si="10"/>
        <v>0.19223211299999998</v>
      </c>
      <c r="AQ84" s="72">
        <f t="shared" si="10"/>
        <v>0.012162977</v>
      </c>
      <c r="AR84" s="72">
        <f t="shared" si="10"/>
        <v>0.43051784699999995</v>
      </c>
      <c r="AS84" s="72">
        <f t="shared" si="10"/>
        <v>0</v>
      </c>
      <c r="AT84" s="72">
        <f t="shared" si="10"/>
        <v>0</v>
      </c>
      <c r="AU84" s="72">
        <f t="shared" si="10"/>
        <v>0</v>
      </c>
      <c r="AV84" s="72">
        <f t="shared" si="10"/>
        <v>12672.679861052997</v>
      </c>
      <c r="AW84" s="72">
        <f t="shared" si="10"/>
        <v>1744.8946999539996</v>
      </c>
      <c r="AX84" s="72">
        <f t="shared" si="10"/>
        <v>0.715629891</v>
      </c>
      <c r="AY84" s="72">
        <f t="shared" si="10"/>
        <v>0</v>
      </c>
      <c r="AZ84" s="72">
        <f t="shared" si="10"/>
        <v>11329.257068817002</v>
      </c>
      <c r="BA84" s="72">
        <f t="shared" si="10"/>
        <v>0</v>
      </c>
      <c r="BB84" s="72">
        <f t="shared" si="10"/>
        <v>0</v>
      </c>
      <c r="BC84" s="72">
        <f t="shared" si="10"/>
        <v>0</v>
      </c>
      <c r="BD84" s="72">
        <f t="shared" si="10"/>
        <v>0</v>
      </c>
      <c r="BE84" s="72">
        <f t="shared" si="10"/>
        <v>0</v>
      </c>
      <c r="BF84" s="72">
        <f t="shared" si="10"/>
        <v>4124.2728771</v>
      </c>
      <c r="BG84" s="72">
        <f t="shared" si="10"/>
        <v>314.771915664</v>
      </c>
      <c r="BH84" s="72">
        <f t="shared" si="10"/>
        <v>0.532926503</v>
      </c>
      <c r="BI84" s="72">
        <f t="shared" si="10"/>
        <v>0</v>
      </c>
      <c r="BJ84" s="72">
        <f t="shared" si="10"/>
        <v>1548.9691576650002</v>
      </c>
      <c r="BK84" s="84">
        <f>SUM(C84:BJ84)</f>
        <v>38855.879744295</v>
      </c>
      <c r="BL84" s="87"/>
    </row>
    <row r="85" spans="1:64" ht="12.75">
      <c r="A85" s="31"/>
      <c r="B85" s="33" t="s">
        <v>75</v>
      </c>
      <c r="C85" s="44">
        <f aca="true" t="shared" si="11" ref="C85:AH85">+C84+C62</f>
        <v>0</v>
      </c>
      <c r="D85" s="63">
        <f t="shared" si="11"/>
        <v>380.523020534</v>
      </c>
      <c r="E85" s="63">
        <f t="shared" si="11"/>
        <v>0</v>
      </c>
      <c r="F85" s="63">
        <f t="shared" si="11"/>
        <v>0</v>
      </c>
      <c r="G85" s="62">
        <f t="shared" si="11"/>
        <v>0</v>
      </c>
      <c r="H85" s="43">
        <f t="shared" si="11"/>
        <v>2736.0133867040004</v>
      </c>
      <c r="I85" s="63">
        <f t="shared" si="11"/>
        <v>893.5956780390001</v>
      </c>
      <c r="J85" s="63">
        <f t="shared" si="11"/>
        <v>0</v>
      </c>
      <c r="K85" s="63">
        <f t="shared" si="11"/>
        <v>0</v>
      </c>
      <c r="L85" s="62">
        <f t="shared" si="11"/>
        <v>2851.414847264</v>
      </c>
      <c r="M85" s="43">
        <f t="shared" si="11"/>
        <v>0</v>
      </c>
      <c r="N85" s="63">
        <f t="shared" si="11"/>
        <v>0</v>
      </c>
      <c r="O85" s="63">
        <f t="shared" si="11"/>
        <v>0</v>
      </c>
      <c r="P85" s="63">
        <f t="shared" si="11"/>
        <v>0</v>
      </c>
      <c r="Q85" s="62">
        <f t="shared" si="11"/>
        <v>0</v>
      </c>
      <c r="R85" s="43">
        <f t="shared" si="11"/>
        <v>1186.44892048</v>
      </c>
      <c r="S85" s="63">
        <f t="shared" si="11"/>
        <v>125.954877337</v>
      </c>
      <c r="T85" s="63">
        <f t="shared" si="11"/>
        <v>1.786182505</v>
      </c>
      <c r="U85" s="63">
        <f t="shared" si="11"/>
        <v>0</v>
      </c>
      <c r="V85" s="62">
        <f t="shared" si="11"/>
        <v>282.78967881299997</v>
      </c>
      <c r="W85" s="43">
        <f t="shared" si="11"/>
        <v>0</v>
      </c>
      <c r="X85" s="63">
        <f t="shared" si="11"/>
        <v>0</v>
      </c>
      <c r="Y85" s="63">
        <f t="shared" si="11"/>
        <v>0</v>
      </c>
      <c r="Z85" s="63">
        <f t="shared" si="11"/>
        <v>0</v>
      </c>
      <c r="AA85" s="62">
        <f t="shared" si="11"/>
        <v>0</v>
      </c>
      <c r="AB85" s="43">
        <f t="shared" si="11"/>
        <v>10.806705710999998</v>
      </c>
      <c r="AC85" s="63">
        <f t="shared" si="11"/>
        <v>0</v>
      </c>
      <c r="AD85" s="63">
        <f t="shared" si="11"/>
        <v>0</v>
      </c>
      <c r="AE85" s="63">
        <f t="shared" si="11"/>
        <v>0</v>
      </c>
      <c r="AF85" s="62">
        <f t="shared" si="11"/>
        <v>0.46279812100000006</v>
      </c>
      <c r="AG85" s="43">
        <f t="shared" si="11"/>
        <v>0</v>
      </c>
      <c r="AH85" s="63">
        <f t="shared" si="11"/>
        <v>0</v>
      </c>
      <c r="AI85" s="63">
        <f aca="true" t="shared" si="12" ref="AI85:BK85">+AI84+AI62</f>
        <v>0</v>
      </c>
      <c r="AJ85" s="63">
        <f t="shared" si="12"/>
        <v>0</v>
      </c>
      <c r="AK85" s="62">
        <f t="shared" si="12"/>
        <v>0</v>
      </c>
      <c r="AL85" s="43">
        <f t="shared" si="12"/>
        <v>6.447267372999999</v>
      </c>
      <c r="AM85" s="63">
        <f t="shared" si="12"/>
        <v>0</v>
      </c>
      <c r="AN85" s="63">
        <f t="shared" si="12"/>
        <v>0</v>
      </c>
      <c r="AO85" s="63">
        <f t="shared" si="12"/>
        <v>0</v>
      </c>
      <c r="AP85" s="62">
        <f t="shared" si="12"/>
        <v>0.20172418499999997</v>
      </c>
      <c r="AQ85" s="43">
        <f t="shared" si="12"/>
        <v>0.012162977</v>
      </c>
      <c r="AR85" s="63">
        <f t="shared" si="12"/>
        <v>0.43051784699999995</v>
      </c>
      <c r="AS85" s="63">
        <f t="shared" si="12"/>
        <v>0</v>
      </c>
      <c r="AT85" s="63">
        <f t="shared" si="12"/>
        <v>0</v>
      </c>
      <c r="AU85" s="62">
        <f t="shared" si="12"/>
        <v>0</v>
      </c>
      <c r="AV85" s="43">
        <f t="shared" si="12"/>
        <v>16469.113590947996</v>
      </c>
      <c r="AW85" s="63">
        <f t="shared" si="12"/>
        <v>1755.1829729189997</v>
      </c>
      <c r="AX85" s="63">
        <f t="shared" si="12"/>
        <v>2.704472011</v>
      </c>
      <c r="AY85" s="63">
        <f t="shared" si="12"/>
        <v>0</v>
      </c>
      <c r="AZ85" s="62">
        <f t="shared" si="12"/>
        <v>11927.314623115002</v>
      </c>
      <c r="BA85" s="43">
        <f t="shared" si="12"/>
        <v>0</v>
      </c>
      <c r="BB85" s="63">
        <f t="shared" si="12"/>
        <v>0</v>
      </c>
      <c r="BC85" s="63">
        <f t="shared" si="12"/>
        <v>0</v>
      </c>
      <c r="BD85" s="63">
        <f t="shared" si="12"/>
        <v>0</v>
      </c>
      <c r="BE85" s="62">
        <f t="shared" si="12"/>
        <v>0</v>
      </c>
      <c r="BF85" s="43">
        <f t="shared" si="12"/>
        <v>5814.216470677</v>
      </c>
      <c r="BG85" s="63">
        <f t="shared" si="12"/>
        <v>318.60410440600003</v>
      </c>
      <c r="BH85" s="63">
        <f t="shared" si="12"/>
        <v>0.532926503</v>
      </c>
      <c r="BI85" s="63">
        <f t="shared" si="12"/>
        <v>0</v>
      </c>
      <c r="BJ85" s="62">
        <f t="shared" si="12"/>
        <v>1698.4942414530003</v>
      </c>
      <c r="BK85" s="115">
        <f t="shared" si="12"/>
        <v>46463.051169922</v>
      </c>
      <c r="BL85" s="87"/>
    </row>
    <row r="86" spans="1:64" ht="3" customHeight="1">
      <c r="A86" s="10"/>
      <c r="B86" s="17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6"/>
      <c r="BL86" s="87"/>
    </row>
    <row r="87" spans="1:64" ht="12.75">
      <c r="A87" s="10" t="s">
        <v>16</v>
      </c>
      <c r="B87" s="16" t="s">
        <v>8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6"/>
      <c r="BL87" s="87"/>
    </row>
    <row r="88" spans="1:64" ht="12.75">
      <c r="A88" s="10" t="s">
        <v>67</v>
      </c>
      <c r="B88" s="17" t="s">
        <v>17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6"/>
      <c r="BL88" s="87"/>
    </row>
    <row r="89" spans="1:64" ht="12.75">
      <c r="A89" s="10"/>
      <c r="B89" s="21" t="s">
        <v>127</v>
      </c>
      <c r="C89" s="48">
        <v>0</v>
      </c>
      <c r="D89" s="46">
        <v>1.046263633</v>
      </c>
      <c r="E89" s="40">
        <v>0</v>
      </c>
      <c r="F89" s="40">
        <v>0</v>
      </c>
      <c r="G89" s="47">
        <v>0</v>
      </c>
      <c r="H89" s="64">
        <v>83.256744832</v>
      </c>
      <c r="I89" s="40">
        <v>79.83689304</v>
      </c>
      <c r="J89" s="40">
        <v>0.028347876</v>
      </c>
      <c r="K89" s="40">
        <v>0</v>
      </c>
      <c r="L89" s="47">
        <v>148.370469493</v>
      </c>
      <c r="M89" s="64">
        <v>0</v>
      </c>
      <c r="N89" s="46">
        <v>0</v>
      </c>
      <c r="O89" s="40">
        <v>0</v>
      </c>
      <c r="P89" s="40">
        <v>0</v>
      </c>
      <c r="Q89" s="47">
        <v>0</v>
      </c>
      <c r="R89" s="64">
        <v>28.389230255</v>
      </c>
      <c r="S89" s="40">
        <v>1.804895551</v>
      </c>
      <c r="T89" s="40">
        <v>0</v>
      </c>
      <c r="U89" s="40">
        <v>0</v>
      </c>
      <c r="V89" s="47">
        <v>24.152071824</v>
      </c>
      <c r="W89" s="64">
        <v>0</v>
      </c>
      <c r="X89" s="40">
        <v>0</v>
      </c>
      <c r="Y89" s="40">
        <v>0</v>
      </c>
      <c r="Z89" s="40">
        <v>0</v>
      </c>
      <c r="AA89" s="47">
        <v>0</v>
      </c>
      <c r="AB89" s="64">
        <v>0.193391468</v>
      </c>
      <c r="AC89" s="40">
        <v>0</v>
      </c>
      <c r="AD89" s="40">
        <v>0</v>
      </c>
      <c r="AE89" s="40">
        <v>0</v>
      </c>
      <c r="AF89" s="47">
        <v>0.762968819</v>
      </c>
      <c r="AG89" s="64">
        <v>0</v>
      </c>
      <c r="AH89" s="40">
        <v>0</v>
      </c>
      <c r="AI89" s="40">
        <v>0</v>
      </c>
      <c r="AJ89" s="40">
        <v>0</v>
      </c>
      <c r="AK89" s="47">
        <v>0</v>
      </c>
      <c r="AL89" s="64">
        <v>0.044436141</v>
      </c>
      <c r="AM89" s="40">
        <v>0</v>
      </c>
      <c r="AN89" s="40">
        <v>0</v>
      </c>
      <c r="AO89" s="40">
        <v>0</v>
      </c>
      <c r="AP89" s="47">
        <v>0.077807971</v>
      </c>
      <c r="AQ89" s="64">
        <v>0</v>
      </c>
      <c r="AR89" s="46">
        <v>0</v>
      </c>
      <c r="AS89" s="40">
        <v>0</v>
      </c>
      <c r="AT89" s="40">
        <v>0</v>
      </c>
      <c r="AU89" s="47">
        <v>0</v>
      </c>
      <c r="AV89" s="64">
        <v>1086.390084141</v>
      </c>
      <c r="AW89" s="40">
        <v>350.505031703</v>
      </c>
      <c r="AX89" s="40">
        <v>4.195064282</v>
      </c>
      <c r="AY89" s="40">
        <v>0</v>
      </c>
      <c r="AZ89" s="47">
        <v>3430.743279982</v>
      </c>
      <c r="BA89" s="64">
        <v>0</v>
      </c>
      <c r="BB89" s="46">
        <v>0</v>
      </c>
      <c r="BC89" s="40">
        <v>0</v>
      </c>
      <c r="BD89" s="40">
        <v>0</v>
      </c>
      <c r="BE89" s="47">
        <v>0</v>
      </c>
      <c r="BF89" s="64">
        <v>390.571361454</v>
      </c>
      <c r="BG89" s="46">
        <v>25.778148476</v>
      </c>
      <c r="BH89" s="40">
        <v>0</v>
      </c>
      <c r="BI89" s="40">
        <v>0</v>
      </c>
      <c r="BJ89" s="47">
        <v>616.2182299826609</v>
      </c>
      <c r="BK89" s="54">
        <v>6272.364720923661</v>
      </c>
      <c r="BL89" s="87"/>
    </row>
    <row r="90" spans="1:64" ht="12.75">
      <c r="A90" s="31"/>
      <c r="B90" s="33" t="s">
        <v>74</v>
      </c>
      <c r="C90" s="44">
        <f aca="true" t="shared" si="13" ref="C90:AH90">SUM(C89:C89)</f>
        <v>0</v>
      </c>
      <c r="D90" s="63">
        <f t="shared" si="13"/>
        <v>1.046263633</v>
      </c>
      <c r="E90" s="63">
        <f t="shared" si="13"/>
        <v>0</v>
      </c>
      <c r="F90" s="63">
        <f t="shared" si="13"/>
        <v>0</v>
      </c>
      <c r="G90" s="62">
        <f t="shared" si="13"/>
        <v>0</v>
      </c>
      <c r="H90" s="43">
        <f t="shared" si="13"/>
        <v>83.256744832</v>
      </c>
      <c r="I90" s="63">
        <f t="shared" si="13"/>
        <v>79.83689304</v>
      </c>
      <c r="J90" s="63">
        <f t="shared" si="13"/>
        <v>0.028347876</v>
      </c>
      <c r="K90" s="63">
        <f t="shared" si="13"/>
        <v>0</v>
      </c>
      <c r="L90" s="62">
        <f t="shared" si="13"/>
        <v>148.370469493</v>
      </c>
      <c r="M90" s="43">
        <f t="shared" si="13"/>
        <v>0</v>
      </c>
      <c r="N90" s="63">
        <f t="shared" si="13"/>
        <v>0</v>
      </c>
      <c r="O90" s="63">
        <f t="shared" si="13"/>
        <v>0</v>
      </c>
      <c r="P90" s="63">
        <f t="shared" si="13"/>
        <v>0</v>
      </c>
      <c r="Q90" s="62">
        <f t="shared" si="13"/>
        <v>0</v>
      </c>
      <c r="R90" s="43">
        <f t="shared" si="13"/>
        <v>28.389230255</v>
      </c>
      <c r="S90" s="63">
        <f t="shared" si="13"/>
        <v>1.804895551</v>
      </c>
      <c r="T90" s="63">
        <f t="shared" si="13"/>
        <v>0</v>
      </c>
      <c r="U90" s="63">
        <f t="shared" si="13"/>
        <v>0</v>
      </c>
      <c r="V90" s="62">
        <f t="shared" si="13"/>
        <v>24.152071824</v>
      </c>
      <c r="W90" s="43">
        <f t="shared" si="13"/>
        <v>0</v>
      </c>
      <c r="X90" s="63">
        <f t="shared" si="13"/>
        <v>0</v>
      </c>
      <c r="Y90" s="63">
        <f t="shared" si="13"/>
        <v>0</v>
      </c>
      <c r="Z90" s="63">
        <f t="shared" si="13"/>
        <v>0</v>
      </c>
      <c r="AA90" s="62">
        <f t="shared" si="13"/>
        <v>0</v>
      </c>
      <c r="AB90" s="43">
        <f t="shared" si="13"/>
        <v>0.193391468</v>
      </c>
      <c r="AC90" s="63">
        <f t="shared" si="13"/>
        <v>0</v>
      </c>
      <c r="AD90" s="63">
        <f t="shared" si="13"/>
        <v>0</v>
      </c>
      <c r="AE90" s="63">
        <f t="shared" si="13"/>
        <v>0</v>
      </c>
      <c r="AF90" s="62">
        <f t="shared" si="13"/>
        <v>0.762968819</v>
      </c>
      <c r="AG90" s="43">
        <f t="shared" si="13"/>
        <v>0</v>
      </c>
      <c r="AH90" s="63">
        <f t="shared" si="13"/>
        <v>0</v>
      </c>
      <c r="AI90" s="63">
        <f aca="true" t="shared" si="14" ref="AI90:BJ90">SUM(AI89:AI89)</f>
        <v>0</v>
      </c>
      <c r="AJ90" s="63">
        <f t="shared" si="14"/>
        <v>0</v>
      </c>
      <c r="AK90" s="62">
        <f t="shared" si="14"/>
        <v>0</v>
      </c>
      <c r="AL90" s="43">
        <f t="shared" si="14"/>
        <v>0.044436141</v>
      </c>
      <c r="AM90" s="63">
        <f t="shared" si="14"/>
        <v>0</v>
      </c>
      <c r="AN90" s="63">
        <f t="shared" si="14"/>
        <v>0</v>
      </c>
      <c r="AO90" s="63">
        <f t="shared" si="14"/>
        <v>0</v>
      </c>
      <c r="AP90" s="62">
        <f t="shared" si="14"/>
        <v>0.077807971</v>
      </c>
      <c r="AQ90" s="43">
        <f t="shared" si="14"/>
        <v>0</v>
      </c>
      <c r="AR90" s="63">
        <f>SUM(AR89:AR89)</f>
        <v>0</v>
      </c>
      <c r="AS90" s="63">
        <f t="shared" si="14"/>
        <v>0</v>
      </c>
      <c r="AT90" s="63">
        <f t="shared" si="14"/>
        <v>0</v>
      </c>
      <c r="AU90" s="62">
        <f t="shared" si="14"/>
        <v>0</v>
      </c>
      <c r="AV90" s="43">
        <f t="shared" si="14"/>
        <v>1086.390084141</v>
      </c>
      <c r="AW90" s="63">
        <f t="shared" si="14"/>
        <v>350.505031703</v>
      </c>
      <c r="AX90" s="63">
        <f t="shared" si="14"/>
        <v>4.195064282</v>
      </c>
      <c r="AY90" s="63">
        <f t="shared" si="14"/>
        <v>0</v>
      </c>
      <c r="AZ90" s="62">
        <f t="shared" si="14"/>
        <v>3430.743279982</v>
      </c>
      <c r="BA90" s="43">
        <f t="shared" si="14"/>
        <v>0</v>
      </c>
      <c r="BB90" s="63">
        <f t="shared" si="14"/>
        <v>0</v>
      </c>
      <c r="BC90" s="63">
        <f t="shared" si="14"/>
        <v>0</v>
      </c>
      <c r="BD90" s="63">
        <f t="shared" si="14"/>
        <v>0</v>
      </c>
      <c r="BE90" s="62">
        <f t="shared" si="14"/>
        <v>0</v>
      </c>
      <c r="BF90" s="43">
        <f t="shared" si="14"/>
        <v>390.571361454</v>
      </c>
      <c r="BG90" s="63">
        <f t="shared" si="14"/>
        <v>25.778148476</v>
      </c>
      <c r="BH90" s="63">
        <f t="shared" si="14"/>
        <v>0</v>
      </c>
      <c r="BI90" s="63">
        <f t="shared" si="14"/>
        <v>0</v>
      </c>
      <c r="BJ90" s="62">
        <f t="shared" si="14"/>
        <v>616.2182299826609</v>
      </c>
      <c r="BK90" s="82">
        <f>SUM(BK89:BK89)</f>
        <v>6272.364720923661</v>
      </c>
      <c r="BL90" s="87"/>
    </row>
    <row r="91" spans="1:64" ht="2.25" customHeight="1">
      <c r="A91" s="10"/>
      <c r="B91" s="17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6"/>
      <c r="BL91" s="87"/>
    </row>
    <row r="92" spans="1:64" ht="12.75">
      <c r="A92" s="10" t="s">
        <v>4</v>
      </c>
      <c r="B92" s="16" t="s">
        <v>9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6"/>
      <c r="BL92" s="87"/>
    </row>
    <row r="93" spans="1:64" ht="12.75">
      <c r="A93" s="10" t="s">
        <v>67</v>
      </c>
      <c r="B93" s="17" t="s">
        <v>18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6"/>
      <c r="BL93" s="87"/>
    </row>
    <row r="94" spans="1:64" ht="12.75">
      <c r="A94" s="10"/>
      <c r="B94" s="18" t="s">
        <v>31</v>
      </c>
      <c r="C94" s="97"/>
      <c r="D94" s="51"/>
      <c r="E94" s="52"/>
      <c r="F94" s="52"/>
      <c r="G94" s="53"/>
      <c r="H94" s="50"/>
      <c r="I94" s="52"/>
      <c r="J94" s="52"/>
      <c r="K94" s="52"/>
      <c r="L94" s="53"/>
      <c r="M94" s="50"/>
      <c r="N94" s="51"/>
      <c r="O94" s="52"/>
      <c r="P94" s="52"/>
      <c r="Q94" s="53"/>
      <c r="R94" s="50"/>
      <c r="S94" s="52"/>
      <c r="T94" s="52"/>
      <c r="U94" s="52"/>
      <c r="V94" s="53"/>
      <c r="W94" s="50"/>
      <c r="X94" s="52"/>
      <c r="Y94" s="52"/>
      <c r="Z94" s="52"/>
      <c r="AA94" s="53"/>
      <c r="AB94" s="50"/>
      <c r="AC94" s="52"/>
      <c r="AD94" s="52"/>
      <c r="AE94" s="52"/>
      <c r="AF94" s="53"/>
      <c r="AG94" s="50"/>
      <c r="AH94" s="52"/>
      <c r="AI94" s="52"/>
      <c r="AJ94" s="52"/>
      <c r="AK94" s="53"/>
      <c r="AL94" s="50"/>
      <c r="AM94" s="52"/>
      <c r="AN94" s="52"/>
      <c r="AO94" s="52"/>
      <c r="AP94" s="53"/>
      <c r="AQ94" s="50"/>
      <c r="AR94" s="51"/>
      <c r="AS94" s="52"/>
      <c r="AT94" s="52"/>
      <c r="AU94" s="53"/>
      <c r="AV94" s="50"/>
      <c r="AW94" s="52"/>
      <c r="AX94" s="52"/>
      <c r="AY94" s="52"/>
      <c r="AZ94" s="53"/>
      <c r="BA94" s="50"/>
      <c r="BB94" s="51"/>
      <c r="BC94" s="52"/>
      <c r="BD94" s="52"/>
      <c r="BE94" s="53"/>
      <c r="BF94" s="50"/>
      <c r="BG94" s="51"/>
      <c r="BH94" s="52"/>
      <c r="BI94" s="52"/>
      <c r="BJ94" s="53"/>
      <c r="BK94" s="54"/>
      <c r="BL94" s="87"/>
    </row>
    <row r="95" spans="1:252" s="34" customFormat="1" ht="12.75">
      <c r="A95" s="31"/>
      <c r="B95" s="32" t="s">
        <v>76</v>
      </c>
      <c r="C95" s="98"/>
      <c r="D95" s="56"/>
      <c r="E95" s="56"/>
      <c r="F95" s="56"/>
      <c r="G95" s="57"/>
      <c r="H95" s="55"/>
      <c r="I95" s="56"/>
      <c r="J95" s="56"/>
      <c r="K95" s="56"/>
      <c r="L95" s="57"/>
      <c r="M95" s="55"/>
      <c r="N95" s="56"/>
      <c r="O95" s="56"/>
      <c r="P95" s="56"/>
      <c r="Q95" s="57"/>
      <c r="R95" s="55"/>
      <c r="S95" s="56"/>
      <c r="T95" s="56"/>
      <c r="U95" s="56"/>
      <c r="V95" s="57"/>
      <c r="W95" s="55"/>
      <c r="X95" s="56"/>
      <c r="Y95" s="56"/>
      <c r="Z95" s="56"/>
      <c r="AA95" s="57"/>
      <c r="AB95" s="55"/>
      <c r="AC95" s="56"/>
      <c r="AD95" s="56"/>
      <c r="AE95" s="56"/>
      <c r="AF95" s="57"/>
      <c r="AG95" s="55"/>
      <c r="AH95" s="56"/>
      <c r="AI95" s="56"/>
      <c r="AJ95" s="56"/>
      <c r="AK95" s="57"/>
      <c r="AL95" s="55"/>
      <c r="AM95" s="56"/>
      <c r="AN95" s="56"/>
      <c r="AO95" s="56"/>
      <c r="AP95" s="57"/>
      <c r="AQ95" s="55"/>
      <c r="AR95" s="56"/>
      <c r="AS95" s="56"/>
      <c r="AT95" s="56"/>
      <c r="AU95" s="57"/>
      <c r="AV95" s="55"/>
      <c r="AW95" s="56"/>
      <c r="AX95" s="56"/>
      <c r="AY95" s="56"/>
      <c r="AZ95" s="57"/>
      <c r="BA95" s="55"/>
      <c r="BB95" s="56"/>
      <c r="BC95" s="56"/>
      <c r="BD95" s="56"/>
      <c r="BE95" s="57"/>
      <c r="BF95" s="55"/>
      <c r="BG95" s="56"/>
      <c r="BH95" s="56"/>
      <c r="BI95" s="56"/>
      <c r="BJ95" s="57"/>
      <c r="BK95" s="58"/>
      <c r="BL95" s="87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</row>
    <row r="96" spans="1:64" ht="12.75">
      <c r="A96" s="10" t="s">
        <v>68</v>
      </c>
      <c r="B96" s="17" t="s">
        <v>19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6"/>
      <c r="BL96" s="87"/>
    </row>
    <row r="97" spans="1:64" ht="12.75">
      <c r="A97" s="10"/>
      <c r="B97" s="92" t="s">
        <v>128</v>
      </c>
      <c r="C97" s="97">
        <v>0</v>
      </c>
      <c r="D97" s="51">
        <v>0</v>
      </c>
      <c r="E97" s="52">
        <v>0</v>
      </c>
      <c r="F97" s="52">
        <v>0</v>
      </c>
      <c r="G97" s="53">
        <v>0</v>
      </c>
      <c r="H97" s="50">
        <v>0</v>
      </c>
      <c r="I97" s="52">
        <v>22.858010297</v>
      </c>
      <c r="J97" s="52">
        <v>0</v>
      </c>
      <c r="K97" s="52">
        <v>0</v>
      </c>
      <c r="L97" s="53">
        <v>51.068704519</v>
      </c>
      <c r="M97" s="50">
        <v>0</v>
      </c>
      <c r="N97" s="51">
        <v>0</v>
      </c>
      <c r="O97" s="52">
        <v>0</v>
      </c>
      <c r="P97" s="52">
        <v>0</v>
      </c>
      <c r="Q97" s="53">
        <v>0</v>
      </c>
      <c r="R97" s="50">
        <v>0</v>
      </c>
      <c r="S97" s="52">
        <v>0</v>
      </c>
      <c r="T97" s="52">
        <v>0</v>
      </c>
      <c r="U97" s="52">
        <v>0</v>
      </c>
      <c r="V97" s="53">
        <v>4.355E-06</v>
      </c>
      <c r="W97" s="50">
        <v>0</v>
      </c>
      <c r="X97" s="52">
        <v>0</v>
      </c>
      <c r="Y97" s="52">
        <v>0</v>
      </c>
      <c r="Z97" s="52">
        <v>0</v>
      </c>
      <c r="AA97" s="53">
        <v>0</v>
      </c>
      <c r="AB97" s="50">
        <v>0</v>
      </c>
      <c r="AC97" s="52">
        <v>0</v>
      </c>
      <c r="AD97" s="52">
        <v>0</v>
      </c>
      <c r="AE97" s="52">
        <v>0</v>
      </c>
      <c r="AF97" s="53">
        <v>0</v>
      </c>
      <c r="AG97" s="50">
        <v>0</v>
      </c>
      <c r="AH97" s="52">
        <v>0</v>
      </c>
      <c r="AI97" s="52">
        <v>0</v>
      </c>
      <c r="AJ97" s="52">
        <v>0</v>
      </c>
      <c r="AK97" s="53">
        <v>0</v>
      </c>
      <c r="AL97" s="50">
        <v>0</v>
      </c>
      <c r="AM97" s="52">
        <v>0</v>
      </c>
      <c r="AN97" s="52">
        <v>0</v>
      </c>
      <c r="AO97" s="52">
        <v>0</v>
      </c>
      <c r="AP97" s="53">
        <v>0</v>
      </c>
      <c r="AQ97" s="50">
        <v>0</v>
      </c>
      <c r="AR97" s="51">
        <v>0</v>
      </c>
      <c r="AS97" s="52">
        <v>0</v>
      </c>
      <c r="AT97" s="52">
        <v>0</v>
      </c>
      <c r="AU97" s="53">
        <v>0</v>
      </c>
      <c r="AV97" s="50">
        <v>0</v>
      </c>
      <c r="AW97" s="52">
        <v>0</v>
      </c>
      <c r="AX97" s="52">
        <v>0</v>
      </c>
      <c r="AY97" s="52">
        <v>0</v>
      </c>
      <c r="AZ97" s="53">
        <v>0</v>
      </c>
      <c r="BA97" s="50">
        <v>0</v>
      </c>
      <c r="BB97" s="51">
        <v>0</v>
      </c>
      <c r="BC97" s="52">
        <v>0</v>
      </c>
      <c r="BD97" s="52">
        <v>0</v>
      </c>
      <c r="BE97" s="53">
        <v>0</v>
      </c>
      <c r="BF97" s="50">
        <v>0</v>
      </c>
      <c r="BG97" s="51">
        <v>0</v>
      </c>
      <c r="BH97" s="52">
        <v>0</v>
      </c>
      <c r="BI97" s="52">
        <v>0</v>
      </c>
      <c r="BJ97" s="53">
        <v>0</v>
      </c>
      <c r="BK97" s="54">
        <v>73.926719171</v>
      </c>
      <c r="BL97" s="87"/>
    </row>
    <row r="98" spans="1:252" s="34" customFormat="1" ht="12.75">
      <c r="A98" s="31"/>
      <c r="B98" s="33" t="s">
        <v>77</v>
      </c>
      <c r="C98" s="44">
        <f aca="true" t="shared" si="15" ref="C98:BJ98">SUM(C97:C97)</f>
        <v>0</v>
      </c>
      <c r="D98" s="63">
        <f t="shared" si="15"/>
        <v>0</v>
      </c>
      <c r="E98" s="63">
        <f t="shared" si="15"/>
        <v>0</v>
      </c>
      <c r="F98" s="63">
        <f t="shared" si="15"/>
        <v>0</v>
      </c>
      <c r="G98" s="62">
        <f t="shared" si="15"/>
        <v>0</v>
      </c>
      <c r="H98" s="43">
        <f t="shared" si="15"/>
        <v>0</v>
      </c>
      <c r="I98" s="63">
        <f t="shared" si="15"/>
        <v>22.858010297</v>
      </c>
      <c r="J98" s="63">
        <f t="shared" si="15"/>
        <v>0</v>
      </c>
      <c r="K98" s="63">
        <f t="shared" si="15"/>
        <v>0</v>
      </c>
      <c r="L98" s="62">
        <f t="shared" si="15"/>
        <v>51.068704519</v>
      </c>
      <c r="M98" s="43">
        <f t="shared" si="15"/>
        <v>0</v>
      </c>
      <c r="N98" s="63">
        <f t="shared" si="15"/>
        <v>0</v>
      </c>
      <c r="O98" s="63">
        <f t="shared" si="15"/>
        <v>0</v>
      </c>
      <c r="P98" s="63">
        <f t="shared" si="15"/>
        <v>0</v>
      </c>
      <c r="Q98" s="62">
        <f t="shared" si="15"/>
        <v>0</v>
      </c>
      <c r="R98" s="43">
        <f t="shared" si="15"/>
        <v>0</v>
      </c>
      <c r="S98" s="63">
        <f t="shared" si="15"/>
        <v>0</v>
      </c>
      <c r="T98" s="63">
        <f t="shared" si="15"/>
        <v>0</v>
      </c>
      <c r="U98" s="63">
        <f t="shared" si="15"/>
        <v>0</v>
      </c>
      <c r="V98" s="62">
        <f t="shared" si="15"/>
        <v>4.355E-06</v>
      </c>
      <c r="W98" s="43">
        <f t="shared" si="15"/>
        <v>0</v>
      </c>
      <c r="X98" s="63">
        <f t="shared" si="15"/>
        <v>0</v>
      </c>
      <c r="Y98" s="63">
        <f t="shared" si="15"/>
        <v>0</v>
      </c>
      <c r="Z98" s="63">
        <f t="shared" si="15"/>
        <v>0</v>
      </c>
      <c r="AA98" s="62">
        <f t="shared" si="15"/>
        <v>0</v>
      </c>
      <c r="AB98" s="43">
        <f t="shared" si="15"/>
        <v>0</v>
      </c>
      <c r="AC98" s="63">
        <f t="shared" si="15"/>
        <v>0</v>
      </c>
      <c r="AD98" s="63">
        <f t="shared" si="15"/>
        <v>0</v>
      </c>
      <c r="AE98" s="63">
        <f t="shared" si="15"/>
        <v>0</v>
      </c>
      <c r="AF98" s="62">
        <f t="shared" si="15"/>
        <v>0</v>
      </c>
      <c r="AG98" s="43">
        <f t="shared" si="15"/>
        <v>0</v>
      </c>
      <c r="AH98" s="63">
        <f t="shared" si="15"/>
        <v>0</v>
      </c>
      <c r="AI98" s="63">
        <f t="shared" si="15"/>
        <v>0</v>
      </c>
      <c r="AJ98" s="63">
        <f t="shared" si="15"/>
        <v>0</v>
      </c>
      <c r="AK98" s="62">
        <f t="shared" si="15"/>
        <v>0</v>
      </c>
      <c r="AL98" s="43">
        <f t="shared" si="15"/>
        <v>0</v>
      </c>
      <c r="AM98" s="63">
        <f t="shared" si="15"/>
        <v>0</v>
      </c>
      <c r="AN98" s="63">
        <f t="shared" si="15"/>
        <v>0</v>
      </c>
      <c r="AO98" s="63">
        <f t="shared" si="15"/>
        <v>0</v>
      </c>
      <c r="AP98" s="62">
        <f t="shared" si="15"/>
        <v>0</v>
      </c>
      <c r="AQ98" s="43">
        <f t="shared" si="15"/>
        <v>0</v>
      </c>
      <c r="AR98" s="63">
        <f>SUM(AR97:AR97)</f>
        <v>0</v>
      </c>
      <c r="AS98" s="63">
        <f t="shared" si="15"/>
        <v>0</v>
      </c>
      <c r="AT98" s="63">
        <f t="shared" si="15"/>
        <v>0</v>
      </c>
      <c r="AU98" s="62">
        <f t="shared" si="15"/>
        <v>0</v>
      </c>
      <c r="AV98" s="43">
        <f t="shared" si="15"/>
        <v>0</v>
      </c>
      <c r="AW98" s="63">
        <f t="shared" si="15"/>
        <v>0</v>
      </c>
      <c r="AX98" s="63">
        <f t="shared" si="15"/>
        <v>0</v>
      </c>
      <c r="AY98" s="63">
        <f t="shared" si="15"/>
        <v>0</v>
      </c>
      <c r="AZ98" s="62">
        <f t="shared" si="15"/>
        <v>0</v>
      </c>
      <c r="BA98" s="43">
        <f t="shared" si="15"/>
        <v>0</v>
      </c>
      <c r="BB98" s="63">
        <f t="shared" si="15"/>
        <v>0</v>
      </c>
      <c r="BC98" s="63">
        <f t="shared" si="15"/>
        <v>0</v>
      </c>
      <c r="BD98" s="63">
        <f t="shared" si="15"/>
        <v>0</v>
      </c>
      <c r="BE98" s="62">
        <f t="shared" si="15"/>
        <v>0</v>
      </c>
      <c r="BF98" s="43">
        <f t="shared" si="15"/>
        <v>0</v>
      </c>
      <c r="BG98" s="63">
        <f t="shared" si="15"/>
        <v>0</v>
      </c>
      <c r="BH98" s="63">
        <f t="shared" si="15"/>
        <v>0</v>
      </c>
      <c r="BI98" s="63">
        <f t="shared" si="15"/>
        <v>0</v>
      </c>
      <c r="BJ98" s="62">
        <f t="shared" si="15"/>
        <v>0</v>
      </c>
      <c r="BK98" s="82">
        <f>SUM(BK97:BK97)</f>
        <v>73.926719171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252" s="34" customFormat="1" ht="12.75">
      <c r="A99" s="31"/>
      <c r="B99" s="33" t="s">
        <v>75</v>
      </c>
      <c r="C99" s="44">
        <f aca="true" t="shared" si="16" ref="C99:AR99">SUM(C98,C95)</f>
        <v>0</v>
      </c>
      <c r="D99" s="63">
        <f t="shared" si="16"/>
        <v>0</v>
      </c>
      <c r="E99" s="63">
        <f t="shared" si="16"/>
        <v>0</v>
      </c>
      <c r="F99" s="63">
        <f t="shared" si="16"/>
        <v>0</v>
      </c>
      <c r="G99" s="62">
        <f t="shared" si="16"/>
        <v>0</v>
      </c>
      <c r="H99" s="43">
        <f t="shared" si="16"/>
        <v>0</v>
      </c>
      <c r="I99" s="63">
        <f t="shared" si="16"/>
        <v>22.858010297</v>
      </c>
      <c r="J99" s="63">
        <f t="shared" si="16"/>
        <v>0</v>
      </c>
      <c r="K99" s="63">
        <f t="shared" si="16"/>
        <v>0</v>
      </c>
      <c r="L99" s="62">
        <f t="shared" si="16"/>
        <v>51.068704519</v>
      </c>
      <c r="M99" s="43">
        <f t="shared" si="16"/>
        <v>0</v>
      </c>
      <c r="N99" s="63">
        <f t="shared" si="16"/>
        <v>0</v>
      </c>
      <c r="O99" s="63">
        <f t="shared" si="16"/>
        <v>0</v>
      </c>
      <c r="P99" s="63">
        <f t="shared" si="16"/>
        <v>0</v>
      </c>
      <c r="Q99" s="62">
        <f t="shared" si="16"/>
        <v>0</v>
      </c>
      <c r="R99" s="43">
        <f t="shared" si="16"/>
        <v>0</v>
      </c>
      <c r="S99" s="63">
        <f t="shared" si="16"/>
        <v>0</v>
      </c>
      <c r="T99" s="63">
        <f t="shared" si="16"/>
        <v>0</v>
      </c>
      <c r="U99" s="63">
        <f t="shared" si="16"/>
        <v>0</v>
      </c>
      <c r="V99" s="62">
        <f t="shared" si="16"/>
        <v>4.355E-06</v>
      </c>
      <c r="W99" s="43">
        <f t="shared" si="16"/>
        <v>0</v>
      </c>
      <c r="X99" s="63">
        <f t="shared" si="16"/>
        <v>0</v>
      </c>
      <c r="Y99" s="63">
        <f t="shared" si="16"/>
        <v>0</v>
      </c>
      <c r="Z99" s="63">
        <f t="shared" si="16"/>
        <v>0</v>
      </c>
      <c r="AA99" s="62">
        <f t="shared" si="16"/>
        <v>0</v>
      </c>
      <c r="AB99" s="43">
        <f t="shared" si="16"/>
        <v>0</v>
      </c>
      <c r="AC99" s="63">
        <f t="shared" si="16"/>
        <v>0</v>
      </c>
      <c r="AD99" s="63">
        <f t="shared" si="16"/>
        <v>0</v>
      </c>
      <c r="AE99" s="63">
        <f t="shared" si="16"/>
        <v>0</v>
      </c>
      <c r="AF99" s="62">
        <f t="shared" si="16"/>
        <v>0</v>
      </c>
      <c r="AG99" s="43">
        <f t="shared" si="16"/>
        <v>0</v>
      </c>
      <c r="AH99" s="63">
        <f t="shared" si="16"/>
        <v>0</v>
      </c>
      <c r="AI99" s="63">
        <f t="shared" si="16"/>
        <v>0</v>
      </c>
      <c r="AJ99" s="63">
        <f t="shared" si="16"/>
        <v>0</v>
      </c>
      <c r="AK99" s="62">
        <f t="shared" si="16"/>
        <v>0</v>
      </c>
      <c r="AL99" s="43">
        <f t="shared" si="16"/>
        <v>0</v>
      </c>
      <c r="AM99" s="63">
        <f t="shared" si="16"/>
        <v>0</v>
      </c>
      <c r="AN99" s="63">
        <f t="shared" si="16"/>
        <v>0</v>
      </c>
      <c r="AO99" s="63">
        <f t="shared" si="16"/>
        <v>0</v>
      </c>
      <c r="AP99" s="62">
        <f t="shared" si="16"/>
        <v>0</v>
      </c>
      <c r="AQ99" s="43">
        <f t="shared" si="16"/>
        <v>0</v>
      </c>
      <c r="AR99" s="63">
        <f t="shared" si="16"/>
        <v>0</v>
      </c>
      <c r="AS99" s="63">
        <f aca="true" t="shared" si="17" ref="AS99:BK99">SUM(AS98,AS95)</f>
        <v>0</v>
      </c>
      <c r="AT99" s="63">
        <f t="shared" si="17"/>
        <v>0</v>
      </c>
      <c r="AU99" s="62">
        <f t="shared" si="17"/>
        <v>0</v>
      </c>
      <c r="AV99" s="43">
        <f t="shared" si="17"/>
        <v>0</v>
      </c>
      <c r="AW99" s="63">
        <f t="shared" si="17"/>
        <v>0</v>
      </c>
      <c r="AX99" s="63">
        <f t="shared" si="17"/>
        <v>0</v>
      </c>
      <c r="AY99" s="63">
        <f t="shared" si="17"/>
        <v>0</v>
      </c>
      <c r="AZ99" s="62">
        <f t="shared" si="17"/>
        <v>0</v>
      </c>
      <c r="BA99" s="43">
        <f t="shared" si="17"/>
        <v>0</v>
      </c>
      <c r="BB99" s="63">
        <f t="shared" si="17"/>
        <v>0</v>
      </c>
      <c r="BC99" s="63">
        <f t="shared" si="17"/>
        <v>0</v>
      </c>
      <c r="BD99" s="63">
        <f t="shared" si="17"/>
        <v>0</v>
      </c>
      <c r="BE99" s="62">
        <f t="shared" si="17"/>
        <v>0</v>
      </c>
      <c r="BF99" s="43">
        <f t="shared" si="17"/>
        <v>0</v>
      </c>
      <c r="BG99" s="63">
        <f t="shared" si="17"/>
        <v>0</v>
      </c>
      <c r="BH99" s="63">
        <f t="shared" si="17"/>
        <v>0</v>
      </c>
      <c r="BI99" s="63">
        <f t="shared" si="17"/>
        <v>0</v>
      </c>
      <c r="BJ99" s="62">
        <f t="shared" si="17"/>
        <v>0</v>
      </c>
      <c r="BK99" s="82">
        <f t="shared" si="17"/>
        <v>73.926719171</v>
      </c>
      <c r="BL99" s="87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</row>
    <row r="100" spans="1:64" ht="4.5" customHeight="1">
      <c r="A100" s="10"/>
      <c r="B100" s="17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6"/>
      <c r="BL100" s="87"/>
    </row>
    <row r="101" spans="1:64" ht="12.75">
      <c r="A101" s="10" t="s">
        <v>20</v>
      </c>
      <c r="B101" s="16" t="s">
        <v>21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6"/>
      <c r="BL101" s="87"/>
    </row>
    <row r="102" spans="1:64" ht="12.75">
      <c r="A102" s="10" t="s">
        <v>67</v>
      </c>
      <c r="B102" s="17" t="s">
        <v>22</v>
      </c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6"/>
      <c r="BL102" s="87"/>
    </row>
    <row r="103" spans="1:64" ht="12.75">
      <c r="A103" s="10"/>
      <c r="B103" s="21" t="s">
        <v>120</v>
      </c>
      <c r="C103" s="48">
        <v>0</v>
      </c>
      <c r="D103" s="46">
        <v>58.384949467</v>
      </c>
      <c r="E103" s="40">
        <v>0</v>
      </c>
      <c r="F103" s="40">
        <v>0</v>
      </c>
      <c r="G103" s="47">
        <v>0</v>
      </c>
      <c r="H103" s="64">
        <v>25.192966292</v>
      </c>
      <c r="I103" s="40">
        <v>8.793063043</v>
      </c>
      <c r="J103" s="40">
        <v>0</v>
      </c>
      <c r="K103" s="40">
        <v>0</v>
      </c>
      <c r="L103" s="47">
        <v>46.940290764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8.915314653</v>
      </c>
      <c r="S103" s="40">
        <v>0</v>
      </c>
      <c r="T103" s="40">
        <v>0</v>
      </c>
      <c r="U103" s="40">
        <v>0</v>
      </c>
      <c r="V103" s="47">
        <v>3.967286744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8.0951E-05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</v>
      </c>
      <c r="AS103" s="40">
        <v>0</v>
      </c>
      <c r="AT103" s="40">
        <v>0</v>
      </c>
      <c r="AU103" s="47">
        <v>0</v>
      </c>
      <c r="AV103" s="64">
        <v>36.410217142</v>
      </c>
      <c r="AW103" s="40">
        <v>41.218781805</v>
      </c>
      <c r="AX103" s="40">
        <v>0</v>
      </c>
      <c r="AY103" s="40">
        <v>0</v>
      </c>
      <c r="AZ103" s="47">
        <v>76.123657346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8.086314291</v>
      </c>
      <c r="BG103" s="46">
        <v>1.325955321</v>
      </c>
      <c r="BH103" s="40">
        <v>0</v>
      </c>
      <c r="BI103" s="40">
        <v>0</v>
      </c>
      <c r="BJ103" s="47">
        <v>4.72834715</v>
      </c>
      <c r="BK103" s="54">
        <v>320.087224969</v>
      </c>
      <c r="BL103" s="87"/>
    </row>
    <row r="104" spans="1:64" ht="12.75">
      <c r="A104" s="10"/>
      <c r="B104" s="21" t="s">
        <v>124</v>
      </c>
      <c r="C104" s="48">
        <v>0</v>
      </c>
      <c r="D104" s="46">
        <v>16.602434087</v>
      </c>
      <c r="E104" s="40">
        <v>0</v>
      </c>
      <c r="F104" s="40">
        <v>0</v>
      </c>
      <c r="G104" s="47">
        <v>0</v>
      </c>
      <c r="H104" s="64">
        <v>5.575141744</v>
      </c>
      <c r="I104" s="40">
        <v>0.037361262</v>
      </c>
      <c r="J104" s="40">
        <v>0</v>
      </c>
      <c r="K104" s="40">
        <v>0</v>
      </c>
      <c r="L104" s="47">
        <v>34.402587804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2.202139326</v>
      </c>
      <c r="S104" s="40">
        <v>0</v>
      </c>
      <c r="T104" s="40">
        <v>0</v>
      </c>
      <c r="U104" s="40">
        <v>0</v>
      </c>
      <c r="V104" s="47">
        <v>2.854489787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0.044713448</v>
      </c>
      <c r="AS104" s="40">
        <v>0</v>
      </c>
      <c r="AT104" s="40">
        <v>0</v>
      </c>
      <c r="AU104" s="47">
        <v>0</v>
      </c>
      <c r="AV104" s="64">
        <v>7.622120243</v>
      </c>
      <c r="AW104" s="40">
        <v>1.942993079</v>
      </c>
      <c r="AX104" s="40">
        <v>0</v>
      </c>
      <c r="AY104" s="40">
        <v>0</v>
      </c>
      <c r="AZ104" s="47">
        <v>14.663499492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2.643714343</v>
      </c>
      <c r="BG104" s="46">
        <v>0.190178526</v>
      </c>
      <c r="BH104" s="40">
        <v>0</v>
      </c>
      <c r="BI104" s="40">
        <v>0</v>
      </c>
      <c r="BJ104" s="47">
        <v>0.458876494</v>
      </c>
      <c r="BK104" s="54">
        <v>89.240249635</v>
      </c>
      <c r="BL104" s="87"/>
    </row>
    <row r="105" spans="1:64" ht="12.75">
      <c r="A105" s="10"/>
      <c r="B105" s="21" t="s">
        <v>123</v>
      </c>
      <c r="C105" s="48">
        <v>0</v>
      </c>
      <c r="D105" s="46">
        <v>78.430342947</v>
      </c>
      <c r="E105" s="40">
        <v>0</v>
      </c>
      <c r="F105" s="40">
        <v>0</v>
      </c>
      <c r="G105" s="47">
        <v>0</v>
      </c>
      <c r="H105" s="64">
        <v>45.675146069</v>
      </c>
      <c r="I105" s="40">
        <v>91.003111282</v>
      </c>
      <c r="J105" s="40">
        <v>0</v>
      </c>
      <c r="K105" s="40">
        <v>0</v>
      </c>
      <c r="L105" s="47">
        <v>248.006284984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24.182300813</v>
      </c>
      <c r="S105" s="40">
        <v>1.345187339</v>
      </c>
      <c r="T105" s="40">
        <v>0</v>
      </c>
      <c r="U105" s="40">
        <v>0</v>
      </c>
      <c r="V105" s="47">
        <v>12.385536417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0.099565655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0.058789611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0</v>
      </c>
      <c r="AS105" s="40">
        <v>0</v>
      </c>
      <c r="AT105" s="40">
        <v>0</v>
      </c>
      <c r="AU105" s="47">
        <v>0</v>
      </c>
      <c r="AV105" s="64">
        <v>95.541088406</v>
      </c>
      <c r="AW105" s="40">
        <v>13.637973424</v>
      </c>
      <c r="AX105" s="40">
        <v>0</v>
      </c>
      <c r="AY105" s="40">
        <v>0</v>
      </c>
      <c r="AZ105" s="47">
        <v>223.56838249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24.438399266</v>
      </c>
      <c r="BG105" s="46">
        <v>1.420634245</v>
      </c>
      <c r="BH105" s="40">
        <v>0</v>
      </c>
      <c r="BI105" s="40">
        <v>0</v>
      </c>
      <c r="BJ105" s="47">
        <v>18.715523071</v>
      </c>
      <c r="BK105" s="54">
        <v>878.508266019</v>
      </c>
      <c r="BL105" s="87"/>
    </row>
    <row r="106" spans="1:64" ht="12.75">
      <c r="A106" s="10"/>
      <c r="B106" s="21" t="s">
        <v>121</v>
      </c>
      <c r="C106" s="48">
        <v>0</v>
      </c>
      <c r="D106" s="46">
        <v>4.030214885</v>
      </c>
      <c r="E106" s="40">
        <v>0</v>
      </c>
      <c r="F106" s="40">
        <v>0</v>
      </c>
      <c r="G106" s="47">
        <v>0</v>
      </c>
      <c r="H106" s="64">
        <v>0.878260332</v>
      </c>
      <c r="I106" s="40">
        <v>1.035662831</v>
      </c>
      <c r="J106" s="40">
        <v>0</v>
      </c>
      <c r="K106" s="40">
        <v>0</v>
      </c>
      <c r="L106" s="47">
        <v>15.260637742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0.303983318</v>
      </c>
      <c r="S106" s="40">
        <v>0</v>
      </c>
      <c r="T106" s="40">
        <v>0</v>
      </c>
      <c r="U106" s="40">
        <v>0</v>
      </c>
      <c r="V106" s="47">
        <v>0.018675619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16.416188708</v>
      </c>
      <c r="AS106" s="40">
        <v>0</v>
      </c>
      <c r="AT106" s="40">
        <v>0</v>
      </c>
      <c r="AU106" s="47">
        <v>0</v>
      </c>
      <c r="AV106" s="64">
        <v>1.913544477</v>
      </c>
      <c r="AW106" s="40">
        <v>0.703185111</v>
      </c>
      <c r="AX106" s="40">
        <v>0</v>
      </c>
      <c r="AY106" s="40">
        <v>0</v>
      </c>
      <c r="AZ106" s="47">
        <v>16.753863229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0.641883471</v>
      </c>
      <c r="BG106" s="46">
        <v>0.114291134</v>
      </c>
      <c r="BH106" s="40">
        <v>0</v>
      </c>
      <c r="BI106" s="40">
        <v>0</v>
      </c>
      <c r="BJ106" s="47">
        <v>0.065405154</v>
      </c>
      <c r="BK106" s="54">
        <v>58.135796011</v>
      </c>
      <c r="BL106" s="87"/>
    </row>
    <row r="107" spans="1:64" ht="12.75">
      <c r="A107" s="10"/>
      <c r="B107" s="21" t="s">
        <v>122</v>
      </c>
      <c r="C107" s="48">
        <v>0</v>
      </c>
      <c r="D107" s="46">
        <v>25.507807823</v>
      </c>
      <c r="E107" s="40">
        <v>0</v>
      </c>
      <c r="F107" s="40">
        <v>0</v>
      </c>
      <c r="G107" s="47">
        <v>0</v>
      </c>
      <c r="H107" s="64">
        <v>2.527777447</v>
      </c>
      <c r="I107" s="40">
        <v>0.273686898</v>
      </c>
      <c r="J107" s="40">
        <v>0</v>
      </c>
      <c r="K107" s="40">
        <v>0</v>
      </c>
      <c r="L107" s="47">
        <v>41.190326533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0.780967052</v>
      </c>
      <c r="S107" s="40">
        <v>0</v>
      </c>
      <c r="T107" s="40">
        <v>0</v>
      </c>
      <c r="U107" s="40">
        <v>0</v>
      </c>
      <c r="V107" s="47">
        <v>2.908088984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0.0007103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6.665485033</v>
      </c>
      <c r="AW107" s="40">
        <v>9.088540764</v>
      </c>
      <c r="AX107" s="40">
        <v>0</v>
      </c>
      <c r="AY107" s="40">
        <v>0</v>
      </c>
      <c r="AZ107" s="47">
        <v>18.301010243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2.002179319</v>
      </c>
      <c r="BG107" s="46">
        <v>0.435830004</v>
      </c>
      <c r="BH107" s="40">
        <v>0</v>
      </c>
      <c r="BI107" s="40">
        <v>0</v>
      </c>
      <c r="BJ107" s="47">
        <v>3.059758668</v>
      </c>
      <c r="BK107" s="54">
        <v>112.742169068</v>
      </c>
      <c r="BL107" s="87"/>
    </row>
    <row r="108" spans="1:64" ht="12.75">
      <c r="A108" s="10"/>
      <c r="B108" s="21" t="s">
        <v>125</v>
      </c>
      <c r="C108" s="48">
        <v>0</v>
      </c>
      <c r="D108" s="46">
        <v>9.287693872</v>
      </c>
      <c r="E108" s="40">
        <v>0</v>
      </c>
      <c r="F108" s="40">
        <v>0</v>
      </c>
      <c r="G108" s="47">
        <v>0</v>
      </c>
      <c r="H108" s="64">
        <v>1.862934377</v>
      </c>
      <c r="I108" s="40">
        <v>7.660041622</v>
      </c>
      <c r="J108" s="40">
        <v>0</v>
      </c>
      <c r="K108" s="40">
        <v>0</v>
      </c>
      <c r="L108" s="47">
        <v>12.010534657</v>
      </c>
      <c r="M108" s="64">
        <v>0</v>
      </c>
      <c r="N108" s="46">
        <v>0</v>
      </c>
      <c r="O108" s="40">
        <v>0</v>
      </c>
      <c r="P108" s="40">
        <v>0</v>
      </c>
      <c r="Q108" s="47">
        <v>0</v>
      </c>
      <c r="R108" s="64">
        <v>0.834096627</v>
      </c>
      <c r="S108" s="40">
        <v>0</v>
      </c>
      <c r="T108" s="40">
        <v>0</v>
      </c>
      <c r="U108" s="40">
        <v>0</v>
      </c>
      <c r="V108" s="47">
        <v>1.174139808</v>
      </c>
      <c r="W108" s="64">
        <v>0</v>
      </c>
      <c r="X108" s="40">
        <v>0</v>
      </c>
      <c r="Y108" s="40">
        <v>0</v>
      </c>
      <c r="Z108" s="40">
        <v>0</v>
      </c>
      <c r="AA108" s="47">
        <v>0</v>
      </c>
      <c r="AB108" s="64">
        <v>0</v>
      </c>
      <c r="AC108" s="40">
        <v>0</v>
      </c>
      <c r="AD108" s="40">
        <v>0</v>
      </c>
      <c r="AE108" s="40">
        <v>0</v>
      </c>
      <c r="AF108" s="47">
        <v>0</v>
      </c>
      <c r="AG108" s="64">
        <v>0</v>
      </c>
      <c r="AH108" s="40">
        <v>0</v>
      </c>
      <c r="AI108" s="40">
        <v>0</v>
      </c>
      <c r="AJ108" s="40">
        <v>0</v>
      </c>
      <c r="AK108" s="47">
        <v>0</v>
      </c>
      <c r="AL108" s="64">
        <v>0</v>
      </c>
      <c r="AM108" s="40">
        <v>0</v>
      </c>
      <c r="AN108" s="40">
        <v>0</v>
      </c>
      <c r="AO108" s="40">
        <v>0</v>
      </c>
      <c r="AP108" s="47">
        <v>0</v>
      </c>
      <c r="AQ108" s="64">
        <v>0</v>
      </c>
      <c r="AR108" s="46">
        <v>0</v>
      </c>
      <c r="AS108" s="40">
        <v>0</v>
      </c>
      <c r="AT108" s="40">
        <v>0</v>
      </c>
      <c r="AU108" s="47">
        <v>0</v>
      </c>
      <c r="AV108" s="64">
        <v>4.226681218</v>
      </c>
      <c r="AW108" s="40">
        <v>0.926888413</v>
      </c>
      <c r="AX108" s="40">
        <v>0</v>
      </c>
      <c r="AY108" s="40">
        <v>0</v>
      </c>
      <c r="AZ108" s="47">
        <v>16.140822836</v>
      </c>
      <c r="BA108" s="64">
        <v>0</v>
      </c>
      <c r="BB108" s="46">
        <v>0</v>
      </c>
      <c r="BC108" s="40">
        <v>0</v>
      </c>
      <c r="BD108" s="40">
        <v>0</v>
      </c>
      <c r="BE108" s="47">
        <v>0</v>
      </c>
      <c r="BF108" s="64">
        <v>0.65122964</v>
      </c>
      <c r="BG108" s="46">
        <v>0</v>
      </c>
      <c r="BH108" s="40">
        <v>0</v>
      </c>
      <c r="BI108" s="40">
        <v>0</v>
      </c>
      <c r="BJ108" s="47">
        <v>0.604657816</v>
      </c>
      <c r="BK108" s="54">
        <v>55.379720886</v>
      </c>
      <c r="BL108" s="87"/>
    </row>
    <row r="109" spans="1:64" ht="12.75">
      <c r="A109" s="31"/>
      <c r="B109" s="33" t="s">
        <v>74</v>
      </c>
      <c r="C109" s="102">
        <f aca="true" t="shared" si="18" ref="C109:AH109">SUM(C103:C108)</f>
        <v>0</v>
      </c>
      <c r="D109" s="72">
        <f t="shared" si="18"/>
        <v>192.243443081</v>
      </c>
      <c r="E109" s="72">
        <f t="shared" si="18"/>
        <v>0</v>
      </c>
      <c r="F109" s="72">
        <f t="shared" si="18"/>
        <v>0</v>
      </c>
      <c r="G109" s="72">
        <f t="shared" si="18"/>
        <v>0</v>
      </c>
      <c r="H109" s="72">
        <f t="shared" si="18"/>
        <v>81.712226261</v>
      </c>
      <c r="I109" s="72">
        <f t="shared" si="18"/>
        <v>108.80292693799998</v>
      </c>
      <c r="J109" s="72">
        <f t="shared" si="18"/>
        <v>0</v>
      </c>
      <c r="K109" s="72">
        <f t="shared" si="18"/>
        <v>0</v>
      </c>
      <c r="L109" s="72">
        <f t="shared" si="18"/>
        <v>397.81066248400003</v>
      </c>
      <c r="M109" s="72">
        <f t="shared" si="18"/>
        <v>0</v>
      </c>
      <c r="N109" s="72">
        <f t="shared" si="18"/>
        <v>0</v>
      </c>
      <c r="O109" s="72">
        <f t="shared" si="18"/>
        <v>0</v>
      </c>
      <c r="P109" s="72">
        <f t="shared" si="18"/>
        <v>0</v>
      </c>
      <c r="Q109" s="72">
        <f t="shared" si="18"/>
        <v>0</v>
      </c>
      <c r="R109" s="72">
        <f t="shared" si="18"/>
        <v>37.218801789000004</v>
      </c>
      <c r="S109" s="72">
        <f t="shared" si="18"/>
        <v>1.345187339</v>
      </c>
      <c r="T109" s="72">
        <f t="shared" si="18"/>
        <v>0</v>
      </c>
      <c r="U109" s="72">
        <f t="shared" si="18"/>
        <v>0</v>
      </c>
      <c r="V109" s="72">
        <f t="shared" si="18"/>
        <v>23.308217359</v>
      </c>
      <c r="W109" s="72">
        <f t="shared" si="18"/>
        <v>0</v>
      </c>
      <c r="X109" s="72">
        <f t="shared" si="18"/>
        <v>0</v>
      </c>
      <c r="Y109" s="72">
        <f t="shared" si="18"/>
        <v>0</v>
      </c>
      <c r="Z109" s="72">
        <f t="shared" si="18"/>
        <v>0</v>
      </c>
      <c r="AA109" s="72">
        <f t="shared" si="18"/>
        <v>0</v>
      </c>
      <c r="AB109" s="72">
        <f t="shared" si="18"/>
        <v>0.100275955</v>
      </c>
      <c r="AC109" s="72">
        <f t="shared" si="18"/>
        <v>0</v>
      </c>
      <c r="AD109" s="72">
        <f t="shared" si="18"/>
        <v>0</v>
      </c>
      <c r="AE109" s="72">
        <f t="shared" si="18"/>
        <v>0</v>
      </c>
      <c r="AF109" s="72">
        <f t="shared" si="18"/>
        <v>0</v>
      </c>
      <c r="AG109" s="72">
        <f t="shared" si="18"/>
        <v>0</v>
      </c>
      <c r="AH109" s="72">
        <f t="shared" si="18"/>
        <v>0</v>
      </c>
      <c r="AI109" s="72">
        <f aca="true" t="shared" si="19" ref="AI109:BK109">SUM(AI103:AI108)</f>
        <v>0</v>
      </c>
      <c r="AJ109" s="72">
        <f t="shared" si="19"/>
        <v>0</v>
      </c>
      <c r="AK109" s="72">
        <f t="shared" si="19"/>
        <v>0</v>
      </c>
      <c r="AL109" s="72">
        <f t="shared" si="19"/>
        <v>0.058870562</v>
      </c>
      <c r="AM109" s="72">
        <f t="shared" si="19"/>
        <v>0</v>
      </c>
      <c r="AN109" s="72">
        <f t="shared" si="19"/>
        <v>0</v>
      </c>
      <c r="AO109" s="72">
        <f t="shared" si="19"/>
        <v>0</v>
      </c>
      <c r="AP109" s="72">
        <f t="shared" si="19"/>
        <v>0</v>
      </c>
      <c r="AQ109" s="72">
        <f t="shared" si="19"/>
        <v>0</v>
      </c>
      <c r="AR109" s="72">
        <f t="shared" si="19"/>
        <v>16.460902156</v>
      </c>
      <c r="AS109" s="72">
        <f t="shared" si="19"/>
        <v>0</v>
      </c>
      <c r="AT109" s="72">
        <f t="shared" si="19"/>
        <v>0</v>
      </c>
      <c r="AU109" s="72">
        <f t="shared" si="19"/>
        <v>0</v>
      </c>
      <c r="AV109" s="72">
        <f t="shared" si="19"/>
        <v>152.379136519</v>
      </c>
      <c r="AW109" s="72">
        <f t="shared" si="19"/>
        <v>67.518362596</v>
      </c>
      <c r="AX109" s="72">
        <f t="shared" si="19"/>
        <v>0</v>
      </c>
      <c r="AY109" s="72">
        <f t="shared" si="19"/>
        <v>0</v>
      </c>
      <c r="AZ109" s="72">
        <f t="shared" si="19"/>
        <v>365.551235636</v>
      </c>
      <c r="BA109" s="72">
        <f t="shared" si="19"/>
        <v>0</v>
      </c>
      <c r="BB109" s="72">
        <f t="shared" si="19"/>
        <v>0</v>
      </c>
      <c r="BC109" s="72">
        <f t="shared" si="19"/>
        <v>0</v>
      </c>
      <c r="BD109" s="72">
        <f t="shared" si="19"/>
        <v>0</v>
      </c>
      <c r="BE109" s="72">
        <f t="shared" si="19"/>
        <v>0</v>
      </c>
      <c r="BF109" s="72">
        <f t="shared" si="19"/>
        <v>38.463720329999994</v>
      </c>
      <c r="BG109" s="72">
        <f t="shared" si="19"/>
        <v>3.48688923</v>
      </c>
      <c r="BH109" s="72">
        <f t="shared" si="19"/>
        <v>0</v>
      </c>
      <c r="BI109" s="72">
        <f t="shared" si="19"/>
        <v>0</v>
      </c>
      <c r="BJ109" s="72">
        <f t="shared" si="19"/>
        <v>27.632568353</v>
      </c>
      <c r="BK109" s="116">
        <f t="shared" si="19"/>
        <v>1514.093426588</v>
      </c>
      <c r="BL109" s="87"/>
    </row>
    <row r="110" spans="1:64" ht="4.5" customHeight="1">
      <c r="A110" s="10"/>
      <c r="B110" s="20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6"/>
      <c r="BL110" s="87"/>
    </row>
    <row r="111" spans="1:65" ht="12.75">
      <c r="A111" s="31"/>
      <c r="B111" s="103" t="s">
        <v>88</v>
      </c>
      <c r="C111" s="45">
        <f aca="true" t="shared" si="20" ref="C111:AH111">+C109++C90+C85+C56+C99</f>
        <v>0</v>
      </c>
      <c r="D111" s="74">
        <f t="shared" si="20"/>
        <v>3699.585681232</v>
      </c>
      <c r="E111" s="74">
        <f t="shared" si="20"/>
        <v>0</v>
      </c>
      <c r="F111" s="74">
        <f t="shared" si="20"/>
        <v>0</v>
      </c>
      <c r="G111" s="74">
        <f t="shared" si="20"/>
        <v>0</v>
      </c>
      <c r="H111" s="74">
        <f t="shared" si="20"/>
        <v>3163.6966023530003</v>
      </c>
      <c r="I111" s="74">
        <f t="shared" si="20"/>
        <v>18903.096454805</v>
      </c>
      <c r="J111" s="74">
        <f t="shared" si="20"/>
        <v>663.4110888390001</v>
      </c>
      <c r="K111" s="74">
        <f t="shared" si="20"/>
        <v>6.10352287</v>
      </c>
      <c r="L111" s="74">
        <f t="shared" si="20"/>
        <v>8235.639525105002</v>
      </c>
      <c r="M111" s="74">
        <f t="shared" si="20"/>
        <v>0</v>
      </c>
      <c r="N111" s="74">
        <f t="shared" si="20"/>
        <v>0</v>
      </c>
      <c r="O111" s="74">
        <f t="shared" si="20"/>
        <v>0</v>
      </c>
      <c r="P111" s="74">
        <f t="shared" si="20"/>
        <v>0</v>
      </c>
      <c r="Q111" s="74">
        <f t="shared" si="20"/>
        <v>0</v>
      </c>
      <c r="R111" s="74">
        <f t="shared" si="20"/>
        <v>1362.854375897</v>
      </c>
      <c r="S111" s="74">
        <f t="shared" si="20"/>
        <v>598.690506801</v>
      </c>
      <c r="T111" s="74">
        <f t="shared" si="20"/>
        <v>49.83514221</v>
      </c>
      <c r="U111" s="74">
        <f t="shared" si="20"/>
        <v>0</v>
      </c>
      <c r="V111" s="74">
        <f t="shared" si="20"/>
        <v>719.5485156209999</v>
      </c>
      <c r="W111" s="74">
        <f t="shared" si="20"/>
        <v>0</v>
      </c>
      <c r="X111" s="74">
        <f t="shared" si="20"/>
        <v>0</v>
      </c>
      <c r="Y111" s="74">
        <f t="shared" si="20"/>
        <v>0</v>
      </c>
      <c r="Z111" s="74">
        <f t="shared" si="20"/>
        <v>0</v>
      </c>
      <c r="AA111" s="74">
        <f t="shared" si="20"/>
        <v>0</v>
      </c>
      <c r="AB111" s="74">
        <f t="shared" si="20"/>
        <v>11.252718170999998</v>
      </c>
      <c r="AC111" s="74">
        <f t="shared" si="20"/>
        <v>0.051727789</v>
      </c>
      <c r="AD111" s="74">
        <f t="shared" si="20"/>
        <v>0</v>
      </c>
      <c r="AE111" s="74">
        <f t="shared" si="20"/>
        <v>0</v>
      </c>
      <c r="AF111" s="74">
        <f t="shared" si="20"/>
        <v>1.3739597850000003</v>
      </c>
      <c r="AG111" s="74">
        <f t="shared" si="20"/>
        <v>0</v>
      </c>
      <c r="AH111" s="74">
        <f t="shared" si="20"/>
        <v>0</v>
      </c>
      <c r="AI111" s="74">
        <f aca="true" t="shared" si="21" ref="AI111:BK111">+AI109++AI90+AI85+AI56+AI99</f>
        <v>0</v>
      </c>
      <c r="AJ111" s="74">
        <f t="shared" si="21"/>
        <v>0</v>
      </c>
      <c r="AK111" s="74">
        <f t="shared" si="21"/>
        <v>0</v>
      </c>
      <c r="AL111" s="74">
        <f t="shared" si="21"/>
        <v>6.5679738379999995</v>
      </c>
      <c r="AM111" s="74">
        <f t="shared" si="21"/>
        <v>0</v>
      </c>
      <c r="AN111" s="74">
        <f t="shared" si="21"/>
        <v>0</v>
      </c>
      <c r="AO111" s="74">
        <f t="shared" si="21"/>
        <v>0</v>
      </c>
      <c r="AP111" s="74">
        <f t="shared" si="21"/>
        <v>0.293130688</v>
      </c>
      <c r="AQ111" s="74">
        <f t="shared" si="21"/>
        <v>0.012162977</v>
      </c>
      <c r="AR111" s="74">
        <f t="shared" si="21"/>
        <v>16.924018851</v>
      </c>
      <c r="AS111" s="74">
        <f t="shared" si="21"/>
        <v>0</v>
      </c>
      <c r="AT111" s="74">
        <f t="shared" si="21"/>
        <v>0</v>
      </c>
      <c r="AU111" s="74">
        <f t="shared" si="21"/>
        <v>0</v>
      </c>
      <c r="AV111" s="74">
        <f t="shared" si="21"/>
        <v>18374.717286461997</v>
      </c>
      <c r="AW111" s="74">
        <f t="shared" si="21"/>
        <v>8137.618609458999</v>
      </c>
      <c r="AX111" s="74">
        <f t="shared" si="21"/>
        <v>44.925694041999996</v>
      </c>
      <c r="AY111" s="74">
        <f t="shared" si="21"/>
        <v>0</v>
      </c>
      <c r="AZ111" s="74">
        <f t="shared" si="21"/>
        <v>21664.845849527002</v>
      </c>
      <c r="BA111" s="74">
        <f t="shared" si="21"/>
        <v>0</v>
      </c>
      <c r="BB111" s="74">
        <f t="shared" si="21"/>
        <v>0</v>
      </c>
      <c r="BC111" s="74">
        <f t="shared" si="21"/>
        <v>0</v>
      </c>
      <c r="BD111" s="74">
        <f t="shared" si="21"/>
        <v>0</v>
      </c>
      <c r="BE111" s="74">
        <f t="shared" si="21"/>
        <v>0</v>
      </c>
      <c r="BF111" s="74">
        <f t="shared" si="21"/>
        <v>6515.6274326699995</v>
      </c>
      <c r="BG111" s="74">
        <f t="shared" si="21"/>
        <v>873.3280403159999</v>
      </c>
      <c r="BH111" s="74">
        <f t="shared" si="21"/>
        <v>77.759324448</v>
      </c>
      <c r="BI111" s="74">
        <f t="shared" si="21"/>
        <v>0</v>
      </c>
      <c r="BJ111" s="74">
        <f t="shared" si="21"/>
        <v>3102.4756462254227</v>
      </c>
      <c r="BK111" s="117">
        <f t="shared" si="21"/>
        <v>96230.23499098142</v>
      </c>
      <c r="BL111" s="87"/>
      <c r="BM111" s="87"/>
    </row>
    <row r="112" spans="1:63" ht="4.5" customHeight="1">
      <c r="A112" s="10"/>
      <c r="B112" s="10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6"/>
    </row>
    <row r="113" spans="1:63" ht="14.25" customHeight="1">
      <c r="A113" s="10" t="s">
        <v>5</v>
      </c>
      <c r="B113" s="105" t="s">
        <v>24</v>
      </c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6"/>
    </row>
    <row r="114" spans="1:63" ht="14.25" customHeight="1">
      <c r="A114" s="27"/>
      <c r="B114" s="105"/>
      <c r="C114" s="48">
        <v>0</v>
      </c>
      <c r="D114" s="46">
        <v>0</v>
      </c>
      <c r="E114" s="40">
        <v>0</v>
      </c>
      <c r="F114" s="40">
        <v>0</v>
      </c>
      <c r="G114" s="47">
        <v>0</v>
      </c>
      <c r="H114" s="64">
        <v>0</v>
      </c>
      <c r="I114" s="40">
        <v>0</v>
      </c>
      <c r="J114" s="40">
        <v>0</v>
      </c>
      <c r="K114" s="40">
        <v>0</v>
      </c>
      <c r="L114" s="47">
        <v>0</v>
      </c>
      <c r="M114" s="64">
        <v>0</v>
      </c>
      <c r="N114" s="46">
        <v>0</v>
      </c>
      <c r="O114" s="40">
        <v>0</v>
      </c>
      <c r="P114" s="40">
        <v>0</v>
      </c>
      <c r="Q114" s="47">
        <v>0</v>
      </c>
      <c r="R114" s="64">
        <v>0</v>
      </c>
      <c r="S114" s="40">
        <v>0</v>
      </c>
      <c r="T114" s="40">
        <v>0</v>
      </c>
      <c r="U114" s="40">
        <v>0</v>
      </c>
      <c r="V114" s="47">
        <v>0</v>
      </c>
      <c r="W114" s="64">
        <v>0</v>
      </c>
      <c r="X114" s="40">
        <v>0</v>
      </c>
      <c r="Y114" s="40">
        <v>0</v>
      </c>
      <c r="Z114" s="40">
        <v>0</v>
      </c>
      <c r="AA114" s="47">
        <v>0</v>
      </c>
      <c r="AB114" s="64">
        <v>0</v>
      </c>
      <c r="AC114" s="40">
        <v>0</v>
      </c>
      <c r="AD114" s="40">
        <v>0</v>
      </c>
      <c r="AE114" s="40">
        <v>0</v>
      </c>
      <c r="AF114" s="47">
        <v>0</v>
      </c>
      <c r="AG114" s="64">
        <v>0</v>
      </c>
      <c r="AH114" s="40">
        <v>0</v>
      </c>
      <c r="AI114" s="40">
        <v>0</v>
      </c>
      <c r="AJ114" s="40">
        <v>0</v>
      </c>
      <c r="AK114" s="47">
        <v>0</v>
      </c>
      <c r="AL114" s="64">
        <v>0</v>
      </c>
      <c r="AM114" s="40">
        <v>0</v>
      </c>
      <c r="AN114" s="40">
        <v>0</v>
      </c>
      <c r="AO114" s="40">
        <v>0</v>
      </c>
      <c r="AP114" s="47">
        <v>0</v>
      </c>
      <c r="AQ114" s="64">
        <v>0</v>
      </c>
      <c r="AR114" s="46">
        <v>0</v>
      </c>
      <c r="AS114" s="40">
        <v>0</v>
      </c>
      <c r="AT114" s="40">
        <v>0</v>
      </c>
      <c r="AU114" s="47">
        <v>0</v>
      </c>
      <c r="AV114" s="64">
        <v>0</v>
      </c>
      <c r="AW114" s="40">
        <v>0</v>
      </c>
      <c r="AX114" s="40">
        <v>0</v>
      </c>
      <c r="AY114" s="40">
        <v>0</v>
      </c>
      <c r="AZ114" s="47">
        <v>0</v>
      </c>
      <c r="BA114" s="38">
        <v>0</v>
      </c>
      <c r="BB114" s="39">
        <v>0</v>
      </c>
      <c r="BC114" s="38">
        <v>0</v>
      </c>
      <c r="BD114" s="38">
        <v>0</v>
      </c>
      <c r="BE114" s="41">
        <v>0</v>
      </c>
      <c r="BF114" s="38">
        <v>0</v>
      </c>
      <c r="BG114" s="39">
        <v>0</v>
      </c>
      <c r="BH114" s="38">
        <v>0</v>
      </c>
      <c r="BI114" s="38">
        <v>0</v>
      </c>
      <c r="BJ114" s="41">
        <v>0</v>
      </c>
      <c r="BK114" s="81">
        <f>SUM(C114:BJ114)</f>
        <v>0</v>
      </c>
    </row>
    <row r="115" spans="1:63" ht="13.5" thickBot="1">
      <c r="A115" s="35"/>
      <c r="B115" s="106" t="s">
        <v>74</v>
      </c>
      <c r="C115" s="118">
        <f>SUM(C114)</f>
        <v>0</v>
      </c>
      <c r="D115" s="119">
        <f aca="true" t="shared" si="22" ref="D115:BK115">SUM(D114)</f>
        <v>0</v>
      </c>
      <c r="E115" s="119">
        <f t="shared" si="22"/>
        <v>0</v>
      </c>
      <c r="F115" s="119">
        <f t="shared" si="22"/>
        <v>0</v>
      </c>
      <c r="G115" s="120">
        <f t="shared" si="22"/>
        <v>0</v>
      </c>
      <c r="H115" s="121">
        <f t="shared" si="22"/>
        <v>0</v>
      </c>
      <c r="I115" s="119">
        <f t="shared" si="22"/>
        <v>0</v>
      </c>
      <c r="J115" s="119">
        <f t="shared" si="22"/>
        <v>0</v>
      </c>
      <c r="K115" s="119">
        <f t="shared" si="22"/>
        <v>0</v>
      </c>
      <c r="L115" s="120">
        <f t="shared" si="22"/>
        <v>0</v>
      </c>
      <c r="M115" s="121">
        <f t="shared" si="22"/>
        <v>0</v>
      </c>
      <c r="N115" s="119">
        <f t="shared" si="22"/>
        <v>0</v>
      </c>
      <c r="O115" s="119">
        <f t="shared" si="22"/>
        <v>0</v>
      </c>
      <c r="P115" s="119">
        <f t="shared" si="22"/>
        <v>0</v>
      </c>
      <c r="Q115" s="120">
        <f t="shared" si="22"/>
        <v>0</v>
      </c>
      <c r="R115" s="121">
        <f t="shared" si="22"/>
        <v>0</v>
      </c>
      <c r="S115" s="119">
        <f t="shared" si="22"/>
        <v>0</v>
      </c>
      <c r="T115" s="119">
        <f t="shared" si="22"/>
        <v>0</v>
      </c>
      <c r="U115" s="119">
        <f t="shared" si="22"/>
        <v>0</v>
      </c>
      <c r="V115" s="120">
        <f t="shared" si="22"/>
        <v>0</v>
      </c>
      <c r="W115" s="121">
        <f t="shared" si="22"/>
        <v>0</v>
      </c>
      <c r="X115" s="119">
        <f t="shared" si="22"/>
        <v>0</v>
      </c>
      <c r="Y115" s="119">
        <f t="shared" si="22"/>
        <v>0</v>
      </c>
      <c r="Z115" s="119">
        <f t="shared" si="22"/>
        <v>0</v>
      </c>
      <c r="AA115" s="120">
        <f t="shared" si="22"/>
        <v>0</v>
      </c>
      <c r="AB115" s="121">
        <f t="shared" si="22"/>
        <v>0</v>
      </c>
      <c r="AC115" s="119">
        <f t="shared" si="22"/>
        <v>0</v>
      </c>
      <c r="AD115" s="119">
        <f t="shared" si="22"/>
        <v>0</v>
      </c>
      <c r="AE115" s="119">
        <f t="shared" si="22"/>
        <v>0</v>
      </c>
      <c r="AF115" s="120">
        <f t="shared" si="22"/>
        <v>0</v>
      </c>
      <c r="AG115" s="121">
        <f t="shared" si="22"/>
        <v>0</v>
      </c>
      <c r="AH115" s="119">
        <f t="shared" si="22"/>
        <v>0</v>
      </c>
      <c r="AI115" s="119">
        <f t="shared" si="22"/>
        <v>0</v>
      </c>
      <c r="AJ115" s="119">
        <f t="shared" si="22"/>
        <v>0</v>
      </c>
      <c r="AK115" s="120">
        <f t="shared" si="22"/>
        <v>0</v>
      </c>
      <c r="AL115" s="121">
        <f t="shared" si="22"/>
        <v>0</v>
      </c>
      <c r="AM115" s="119">
        <f t="shared" si="22"/>
        <v>0</v>
      </c>
      <c r="AN115" s="119">
        <f t="shared" si="22"/>
        <v>0</v>
      </c>
      <c r="AO115" s="119">
        <f t="shared" si="22"/>
        <v>0</v>
      </c>
      <c r="AP115" s="120">
        <f t="shared" si="22"/>
        <v>0</v>
      </c>
      <c r="AQ115" s="121">
        <f t="shared" si="22"/>
        <v>0</v>
      </c>
      <c r="AR115" s="119">
        <f t="shared" si="22"/>
        <v>0</v>
      </c>
      <c r="AS115" s="119">
        <f t="shared" si="22"/>
        <v>0</v>
      </c>
      <c r="AT115" s="119">
        <f t="shared" si="22"/>
        <v>0</v>
      </c>
      <c r="AU115" s="120">
        <f t="shared" si="22"/>
        <v>0</v>
      </c>
      <c r="AV115" s="121">
        <f t="shared" si="22"/>
        <v>0</v>
      </c>
      <c r="AW115" s="119">
        <f t="shared" si="22"/>
        <v>0</v>
      </c>
      <c r="AX115" s="119">
        <f t="shared" si="22"/>
        <v>0</v>
      </c>
      <c r="AY115" s="119">
        <f t="shared" si="22"/>
        <v>0</v>
      </c>
      <c r="AZ115" s="120">
        <f t="shared" si="22"/>
        <v>0</v>
      </c>
      <c r="BA115" s="118">
        <f t="shared" si="22"/>
        <v>0</v>
      </c>
      <c r="BB115" s="119">
        <f t="shared" si="22"/>
        <v>0</v>
      </c>
      <c r="BC115" s="119">
        <f t="shared" si="22"/>
        <v>0</v>
      </c>
      <c r="BD115" s="119">
        <f t="shared" si="22"/>
        <v>0</v>
      </c>
      <c r="BE115" s="122">
        <f t="shared" si="22"/>
        <v>0</v>
      </c>
      <c r="BF115" s="121">
        <f t="shared" si="22"/>
        <v>0</v>
      </c>
      <c r="BG115" s="119">
        <f t="shared" si="22"/>
        <v>0</v>
      </c>
      <c r="BH115" s="119">
        <f t="shared" si="22"/>
        <v>0</v>
      </c>
      <c r="BI115" s="119">
        <f t="shared" si="22"/>
        <v>0</v>
      </c>
      <c r="BJ115" s="120">
        <f t="shared" si="22"/>
        <v>0</v>
      </c>
      <c r="BK115" s="123">
        <f t="shared" si="22"/>
        <v>0</v>
      </c>
    </row>
    <row r="116" spans="1:63" ht="6" customHeight="1">
      <c r="A116" s="3"/>
      <c r="B116" s="15"/>
      <c r="C116" s="23"/>
      <c r="D116" s="29"/>
      <c r="E116" s="23"/>
      <c r="F116" s="23"/>
      <c r="G116" s="23"/>
      <c r="H116" s="23"/>
      <c r="I116" s="23"/>
      <c r="J116" s="23"/>
      <c r="K116" s="23"/>
      <c r="L116" s="23"/>
      <c r="M116" s="23"/>
      <c r="N116" s="29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9"/>
      <c r="AS116" s="23"/>
      <c r="AT116" s="23"/>
      <c r="AU116" s="23"/>
      <c r="AV116" s="23"/>
      <c r="AW116" s="23"/>
      <c r="AX116" s="23"/>
      <c r="AY116" s="23"/>
      <c r="AZ116" s="23"/>
      <c r="BA116" s="23"/>
      <c r="BB116" s="29"/>
      <c r="BC116" s="23"/>
      <c r="BD116" s="23"/>
      <c r="BE116" s="23"/>
      <c r="BF116" s="23"/>
      <c r="BG116" s="29"/>
      <c r="BH116" s="23"/>
      <c r="BI116" s="23"/>
      <c r="BJ116" s="23"/>
      <c r="BK116" s="25"/>
    </row>
    <row r="117" spans="1:63" ht="12.75">
      <c r="A117" s="3"/>
      <c r="B117" s="3" t="s">
        <v>104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6" t="s">
        <v>89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1:63" ht="12.75">
      <c r="A118" s="3"/>
      <c r="B118" s="3" t="s">
        <v>105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90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3:63" ht="12.75"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91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96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92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 t="s">
        <v>97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93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2" spans="2:63" ht="12.75">
      <c r="B122" s="3"/>
      <c r="C122" s="23"/>
      <c r="D122" s="23"/>
      <c r="E122" s="23"/>
      <c r="F122" s="23"/>
      <c r="G122" s="23"/>
      <c r="H122" s="23"/>
      <c r="I122" s="23"/>
      <c r="J122" s="23"/>
      <c r="K122" s="23"/>
      <c r="L122" s="37" t="s">
        <v>94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5"/>
    </row>
    <row r="125" ht="12.75">
      <c r="BJ125" s="87"/>
    </row>
    <row r="127" spans="3:63" ht="12.75"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9:BK59"/>
    <mergeCell ref="M3:V3"/>
    <mergeCell ref="C12:BK12"/>
    <mergeCell ref="C16:BK16"/>
    <mergeCell ref="C39:BK39"/>
    <mergeCell ref="C102:BK102"/>
    <mergeCell ref="C60:BK60"/>
    <mergeCell ref="C57:BK57"/>
    <mergeCell ref="C63:BK63"/>
    <mergeCell ref="C86:BK86"/>
    <mergeCell ref="C87:BK87"/>
    <mergeCell ref="C91:BK91"/>
    <mergeCell ref="C110:BK110"/>
    <mergeCell ref="A1:A5"/>
    <mergeCell ref="C88:BK88"/>
    <mergeCell ref="C112:BK112"/>
    <mergeCell ref="C113:BK113"/>
    <mergeCell ref="C92:BK92"/>
    <mergeCell ref="C93:BK93"/>
    <mergeCell ref="C96:BK96"/>
    <mergeCell ref="C100:BK100"/>
    <mergeCell ref="C101:BK10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C111" sqref="C11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9" t="s">
        <v>171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129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0.154323579</v>
      </c>
      <c r="E5" s="85">
        <v>0.039837265</v>
      </c>
      <c r="F5" s="85">
        <v>4.327455742</v>
      </c>
      <c r="G5" s="85">
        <v>0.173096827</v>
      </c>
      <c r="H5" s="85">
        <v>0.022910546</v>
      </c>
      <c r="I5" s="85">
        <v>0</v>
      </c>
      <c r="J5" s="75">
        <v>0</v>
      </c>
      <c r="K5" s="80">
        <f>SUM(D5:J5)</f>
        <v>4.717623959</v>
      </c>
      <c r="L5" s="85">
        <v>0</v>
      </c>
    </row>
    <row r="6" spans="2:12" ht="12.75">
      <c r="B6" s="11">
        <v>2</v>
      </c>
      <c r="C6" s="13" t="s">
        <v>34</v>
      </c>
      <c r="D6" s="85">
        <v>56.050799554</v>
      </c>
      <c r="E6" s="85">
        <v>170.654355765</v>
      </c>
      <c r="F6" s="85">
        <v>1010.737634534</v>
      </c>
      <c r="G6" s="85">
        <v>99.916127059</v>
      </c>
      <c r="H6" s="85">
        <v>12.153952404</v>
      </c>
      <c r="I6" s="85">
        <v>0</v>
      </c>
      <c r="J6" s="75">
        <v>0.3603520147882014</v>
      </c>
      <c r="K6" s="80">
        <f aca="true" t="shared" si="0" ref="K6:K41">SUM(D6:J6)</f>
        <v>1349.8732213307883</v>
      </c>
      <c r="L6" s="85">
        <v>0</v>
      </c>
    </row>
    <row r="7" spans="2:12" ht="12.75">
      <c r="B7" s="11">
        <v>3</v>
      </c>
      <c r="C7" s="12" t="s">
        <v>35</v>
      </c>
      <c r="D7" s="85">
        <v>0.123471807</v>
      </c>
      <c r="E7" s="85">
        <v>0.668992652</v>
      </c>
      <c r="F7" s="85">
        <v>6.744211723</v>
      </c>
      <c r="G7" s="85">
        <v>0.188599379</v>
      </c>
      <c r="H7" s="85">
        <v>0.092423841</v>
      </c>
      <c r="I7" s="85">
        <v>0</v>
      </c>
      <c r="J7" s="75">
        <v>0</v>
      </c>
      <c r="K7" s="80">
        <f t="shared" si="0"/>
        <v>7.817699402000001</v>
      </c>
      <c r="L7" s="85">
        <v>0</v>
      </c>
    </row>
    <row r="8" spans="2:12" ht="12.75">
      <c r="B8" s="11">
        <v>4</v>
      </c>
      <c r="C8" s="13" t="s">
        <v>36</v>
      </c>
      <c r="D8" s="85">
        <v>74.635209237</v>
      </c>
      <c r="E8" s="85">
        <v>88.128708162</v>
      </c>
      <c r="F8" s="85">
        <v>346.99147612</v>
      </c>
      <c r="G8" s="85">
        <v>19.5206653</v>
      </c>
      <c r="H8" s="85">
        <v>3.049154594</v>
      </c>
      <c r="I8" s="85">
        <v>0</v>
      </c>
      <c r="J8" s="75">
        <v>0.07136140585861445</v>
      </c>
      <c r="K8" s="80">
        <f t="shared" si="0"/>
        <v>532.3965748188587</v>
      </c>
      <c r="L8" s="85">
        <v>0</v>
      </c>
    </row>
    <row r="9" spans="2:12" ht="12.75">
      <c r="B9" s="11">
        <v>5</v>
      </c>
      <c r="C9" s="13" t="s">
        <v>37</v>
      </c>
      <c r="D9" s="85">
        <v>13.155316735</v>
      </c>
      <c r="E9" s="85">
        <v>68.960983961</v>
      </c>
      <c r="F9" s="85">
        <v>505.625422038</v>
      </c>
      <c r="G9" s="85">
        <v>48.614475981</v>
      </c>
      <c r="H9" s="85">
        <v>4.10705903</v>
      </c>
      <c r="I9" s="85">
        <v>0</v>
      </c>
      <c r="J9" s="75">
        <v>0.08729579247205073</v>
      </c>
      <c r="K9" s="80">
        <f t="shared" si="0"/>
        <v>640.550553537472</v>
      </c>
      <c r="L9" s="85">
        <v>0</v>
      </c>
    </row>
    <row r="10" spans="2:12" ht="12.75">
      <c r="B10" s="11">
        <v>6</v>
      </c>
      <c r="C10" s="13" t="s">
        <v>38</v>
      </c>
      <c r="D10" s="85">
        <v>9.284397336</v>
      </c>
      <c r="E10" s="85">
        <v>33.878560142</v>
      </c>
      <c r="F10" s="85">
        <v>203.965601284</v>
      </c>
      <c r="G10" s="85">
        <v>22.410818316</v>
      </c>
      <c r="H10" s="85">
        <v>1.62962897</v>
      </c>
      <c r="I10" s="85">
        <v>0</v>
      </c>
      <c r="J10" s="75">
        <v>0.02873660920677283</v>
      </c>
      <c r="K10" s="80">
        <f t="shared" si="0"/>
        <v>271.1977426572068</v>
      </c>
      <c r="L10" s="85">
        <v>0</v>
      </c>
    </row>
    <row r="11" spans="2:12" ht="12.75">
      <c r="B11" s="11">
        <v>7</v>
      </c>
      <c r="C11" s="13" t="s">
        <v>39</v>
      </c>
      <c r="D11" s="85">
        <v>32.09004952</v>
      </c>
      <c r="E11" s="85">
        <v>73.181061175</v>
      </c>
      <c r="F11" s="85">
        <v>328.418902984</v>
      </c>
      <c r="G11" s="85">
        <v>46.57698615</v>
      </c>
      <c r="H11" s="85">
        <v>3.253194429</v>
      </c>
      <c r="I11" s="85">
        <v>0</v>
      </c>
      <c r="J11" s="75">
        <v>0.005433275319342834</v>
      </c>
      <c r="K11" s="80">
        <f t="shared" si="0"/>
        <v>483.5256275333193</v>
      </c>
      <c r="L11" s="85">
        <v>0</v>
      </c>
    </row>
    <row r="12" spans="2:12" ht="12.75">
      <c r="B12" s="11">
        <v>8</v>
      </c>
      <c r="C12" s="12" t="s">
        <v>40</v>
      </c>
      <c r="D12" s="85">
        <v>0.06107455</v>
      </c>
      <c r="E12" s="85">
        <v>1.122527276</v>
      </c>
      <c r="F12" s="85">
        <v>18.073010881</v>
      </c>
      <c r="G12" s="85">
        <v>1.311072827</v>
      </c>
      <c r="H12" s="85">
        <v>0.020139194</v>
      </c>
      <c r="I12" s="85">
        <v>0</v>
      </c>
      <c r="J12" s="75">
        <v>0.0001249843598145883</v>
      </c>
      <c r="K12" s="80">
        <f t="shared" si="0"/>
        <v>20.587949712359812</v>
      </c>
      <c r="L12" s="85">
        <v>0</v>
      </c>
    </row>
    <row r="13" spans="2:12" ht="12.75">
      <c r="B13" s="11">
        <v>9</v>
      </c>
      <c r="C13" s="12" t="s">
        <v>41</v>
      </c>
      <c r="D13" s="85">
        <v>20.40460991</v>
      </c>
      <c r="E13" s="85">
        <v>0.887141483</v>
      </c>
      <c r="F13" s="85">
        <v>9.902475017</v>
      </c>
      <c r="G13" s="85">
        <v>0.661126598</v>
      </c>
      <c r="H13" s="85">
        <v>0.027640532</v>
      </c>
      <c r="I13" s="85">
        <v>0</v>
      </c>
      <c r="J13" s="75">
        <v>0</v>
      </c>
      <c r="K13" s="80">
        <f t="shared" si="0"/>
        <v>31.88299354</v>
      </c>
      <c r="L13" s="85">
        <v>0</v>
      </c>
    </row>
    <row r="14" spans="2:12" ht="12.75">
      <c r="B14" s="11">
        <v>10</v>
      </c>
      <c r="C14" s="13" t="s">
        <v>42</v>
      </c>
      <c r="D14" s="85">
        <v>27.972474781</v>
      </c>
      <c r="E14" s="85">
        <v>235.825014477</v>
      </c>
      <c r="F14" s="85">
        <v>536.974421856</v>
      </c>
      <c r="G14" s="85">
        <v>92.031750979</v>
      </c>
      <c r="H14" s="85">
        <v>3.841230199</v>
      </c>
      <c r="I14" s="85">
        <v>0</v>
      </c>
      <c r="J14" s="75">
        <v>0.002053008017820077</v>
      </c>
      <c r="K14" s="80">
        <f t="shared" si="0"/>
        <v>896.6469453000178</v>
      </c>
      <c r="L14" s="85">
        <v>0</v>
      </c>
    </row>
    <row r="15" spans="2:12" ht="12.75">
      <c r="B15" s="11">
        <v>11</v>
      </c>
      <c r="C15" s="13" t="s">
        <v>43</v>
      </c>
      <c r="D15" s="85">
        <v>388.631482415</v>
      </c>
      <c r="E15" s="85">
        <v>1048.305620487</v>
      </c>
      <c r="F15" s="85">
        <v>4402.474298772</v>
      </c>
      <c r="G15" s="85">
        <v>661.43312759</v>
      </c>
      <c r="H15" s="85">
        <v>50.946666734</v>
      </c>
      <c r="I15" s="85">
        <v>0</v>
      </c>
      <c r="J15" s="75">
        <v>3.6744796450791086</v>
      </c>
      <c r="K15" s="80">
        <f t="shared" si="0"/>
        <v>6555.46567564308</v>
      </c>
      <c r="L15" s="85">
        <v>0</v>
      </c>
    </row>
    <row r="16" spans="2:12" ht="12.75">
      <c r="B16" s="11">
        <v>12</v>
      </c>
      <c r="C16" s="13" t="s">
        <v>44</v>
      </c>
      <c r="D16" s="85">
        <v>302.932482566</v>
      </c>
      <c r="E16" s="85">
        <v>1785.3552762</v>
      </c>
      <c r="F16" s="85">
        <v>1320.595179359</v>
      </c>
      <c r="G16" s="85">
        <v>112.862340726</v>
      </c>
      <c r="H16" s="85">
        <v>42.951000348</v>
      </c>
      <c r="I16" s="85">
        <v>0</v>
      </c>
      <c r="J16" s="75">
        <v>0.8707099784101406</v>
      </c>
      <c r="K16" s="80">
        <f t="shared" si="0"/>
        <v>3565.56698917741</v>
      </c>
      <c r="L16" s="85">
        <v>0</v>
      </c>
    </row>
    <row r="17" spans="2:12" ht="12.75">
      <c r="B17" s="11">
        <v>13</v>
      </c>
      <c r="C17" s="13" t="s">
        <v>45</v>
      </c>
      <c r="D17" s="85">
        <v>2.125483159</v>
      </c>
      <c r="E17" s="85">
        <v>5.349134584</v>
      </c>
      <c r="F17" s="85">
        <v>72.732112223</v>
      </c>
      <c r="G17" s="85">
        <v>5.986696295</v>
      </c>
      <c r="H17" s="85">
        <v>1.156493945</v>
      </c>
      <c r="I17" s="85">
        <v>0</v>
      </c>
      <c r="J17" s="75">
        <v>0.0011949997148839593</v>
      </c>
      <c r="K17" s="80">
        <f t="shared" si="0"/>
        <v>87.35111520571488</v>
      </c>
      <c r="L17" s="85">
        <v>0</v>
      </c>
    </row>
    <row r="18" spans="2:12" ht="12.75">
      <c r="B18" s="11">
        <v>14</v>
      </c>
      <c r="C18" s="13" t="s">
        <v>46</v>
      </c>
      <c r="D18" s="85">
        <v>0.835019987</v>
      </c>
      <c r="E18" s="85">
        <v>3.519724452</v>
      </c>
      <c r="F18" s="85">
        <v>37.940985943</v>
      </c>
      <c r="G18" s="85">
        <v>1.266779812</v>
      </c>
      <c r="H18" s="85">
        <v>0.820775557</v>
      </c>
      <c r="I18" s="85">
        <v>0</v>
      </c>
      <c r="J18" s="75">
        <v>0</v>
      </c>
      <c r="K18" s="80">
        <f t="shared" si="0"/>
        <v>44.383285751</v>
      </c>
      <c r="L18" s="85">
        <v>0</v>
      </c>
    </row>
    <row r="19" spans="2:12" ht="12.75">
      <c r="B19" s="11">
        <v>15</v>
      </c>
      <c r="C19" s="13" t="s">
        <v>47</v>
      </c>
      <c r="D19" s="85">
        <v>16.947127035</v>
      </c>
      <c r="E19" s="85">
        <v>90.149977068</v>
      </c>
      <c r="F19" s="85">
        <v>596.788236697</v>
      </c>
      <c r="G19" s="85">
        <v>102.5516566</v>
      </c>
      <c r="H19" s="85">
        <v>12.015411327</v>
      </c>
      <c r="I19" s="85">
        <v>0</v>
      </c>
      <c r="J19" s="75">
        <v>0.0021386316314841005</v>
      </c>
      <c r="K19" s="80">
        <f t="shared" si="0"/>
        <v>818.4545473586315</v>
      </c>
      <c r="L19" s="85">
        <v>0</v>
      </c>
    </row>
    <row r="20" spans="2:12" ht="12.75">
      <c r="B20" s="11">
        <v>16</v>
      </c>
      <c r="C20" s="13" t="s">
        <v>48</v>
      </c>
      <c r="D20" s="85">
        <v>925.076261653</v>
      </c>
      <c r="E20" s="85">
        <v>2275.504981819</v>
      </c>
      <c r="F20" s="85">
        <v>3684.311760156</v>
      </c>
      <c r="G20" s="85">
        <v>304.063435725</v>
      </c>
      <c r="H20" s="85">
        <v>80.09111199</v>
      </c>
      <c r="I20" s="85">
        <v>0</v>
      </c>
      <c r="J20" s="75">
        <v>2.5331126777017</v>
      </c>
      <c r="K20" s="80">
        <f t="shared" si="0"/>
        <v>7271.580664020702</v>
      </c>
      <c r="L20" s="85">
        <v>0</v>
      </c>
    </row>
    <row r="21" spans="2:12" ht="12.75">
      <c r="B21" s="11">
        <v>17</v>
      </c>
      <c r="C21" s="12" t="s">
        <v>49</v>
      </c>
      <c r="D21" s="85">
        <v>114.119507809</v>
      </c>
      <c r="E21" s="85">
        <v>161.283654902</v>
      </c>
      <c r="F21" s="85">
        <v>828.451656704</v>
      </c>
      <c r="G21" s="85">
        <v>91.2164344</v>
      </c>
      <c r="H21" s="85">
        <v>13.631624002</v>
      </c>
      <c r="I21" s="85">
        <v>0</v>
      </c>
      <c r="J21" s="75">
        <v>0.08223075465460937</v>
      </c>
      <c r="K21" s="80">
        <f t="shared" si="0"/>
        <v>1208.7851085716547</v>
      </c>
      <c r="L21" s="85">
        <v>0</v>
      </c>
    </row>
    <row r="22" spans="2:12" ht="12.75">
      <c r="B22" s="11">
        <v>18</v>
      </c>
      <c r="C22" s="13" t="s">
        <v>50</v>
      </c>
      <c r="D22" s="85">
        <v>0.000128034</v>
      </c>
      <c r="E22" s="85">
        <v>0</v>
      </c>
      <c r="F22" s="85">
        <v>0.230573832</v>
      </c>
      <c r="G22" s="85">
        <v>0</v>
      </c>
      <c r="H22" s="85">
        <v>0</v>
      </c>
      <c r="I22" s="85">
        <v>0</v>
      </c>
      <c r="J22" s="75">
        <v>0</v>
      </c>
      <c r="K22" s="80">
        <f t="shared" si="0"/>
        <v>0.230701866</v>
      </c>
      <c r="L22" s="85">
        <v>0</v>
      </c>
    </row>
    <row r="23" spans="2:12" ht="12.75">
      <c r="B23" s="11">
        <v>19</v>
      </c>
      <c r="C23" s="13" t="s">
        <v>51</v>
      </c>
      <c r="D23" s="85">
        <v>156.562536484</v>
      </c>
      <c r="E23" s="85">
        <v>177.15907257</v>
      </c>
      <c r="F23" s="85">
        <v>933.242245238</v>
      </c>
      <c r="G23" s="85">
        <v>113.305333822</v>
      </c>
      <c r="H23" s="85">
        <v>10.488168477</v>
      </c>
      <c r="I23" s="85">
        <v>0</v>
      </c>
      <c r="J23" s="75">
        <v>0.9824566290821583</v>
      </c>
      <c r="K23" s="80">
        <f t="shared" si="0"/>
        <v>1391.7398132200822</v>
      </c>
      <c r="L23" s="85">
        <v>0</v>
      </c>
    </row>
    <row r="24" spans="2:12" ht="12.75">
      <c r="B24" s="11">
        <v>20</v>
      </c>
      <c r="C24" s="12" t="s">
        <v>52</v>
      </c>
      <c r="D24" s="85">
        <v>9717.285933574845</v>
      </c>
      <c r="E24" s="85">
        <v>13263.443102109914</v>
      </c>
      <c r="F24" s="85">
        <v>15200.766141718841</v>
      </c>
      <c r="G24" s="85">
        <v>2568.31906121066</v>
      </c>
      <c r="H24" s="85">
        <v>931.5229939127049</v>
      </c>
      <c r="I24" s="85">
        <v>0</v>
      </c>
      <c r="J24" s="75">
        <v>54.414397827398645</v>
      </c>
      <c r="K24" s="80">
        <f t="shared" si="0"/>
        <v>41735.75163035437</v>
      </c>
      <c r="L24" s="85">
        <v>0</v>
      </c>
    </row>
    <row r="25" spans="2:12" ht="12.75">
      <c r="B25" s="11">
        <v>21</v>
      </c>
      <c r="C25" s="13" t="s">
        <v>53</v>
      </c>
      <c r="D25" s="85">
        <v>0.241021457</v>
      </c>
      <c r="E25" s="85">
        <v>0.251125836</v>
      </c>
      <c r="F25" s="85">
        <v>6.365542882</v>
      </c>
      <c r="G25" s="85">
        <v>0.364290474</v>
      </c>
      <c r="H25" s="85">
        <v>0.167993381</v>
      </c>
      <c r="I25" s="85">
        <v>0</v>
      </c>
      <c r="J25" s="75">
        <v>3.0406642760862527E-05</v>
      </c>
      <c r="K25" s="80">
        <f t="shared" si="0"/>
        <v>7.39000443664276</v>
      </c>
      <c r="L25" s="85">
        <v>0</v>
      </c>
    </row>
    <row r="26" spans="2:12" ht="12.75">
      <c r="B26" s="11">
        <v>22</v>
      </c>
      <c r="C26" s="12" t="s">
        <v>54</v>
      </c>
      <c r="D26" s="85">
        <v>1.736511241</v>
      </c>
      <c r="E26" s="85">
        <v>8.401231263</v>
      </c>
      <c r="F26" s="85">
        <v>20.799558554</v>
      </c>
      <c r="G26" s="85">
        <v>1.21638121</v>
      </c>
      <c r="H26" s="85">
        <v>0.482591348</v>
      </c>
      <c r="I26" s="85">
        <v>0</v>
      </c>
      <c r="J26" s="75">
        <v>4.999374392583532E-05</v>
      </c>
      <c r="K26" s="80">
        <f t="shared" si="0"/>
        <v>32.63632360974393</v>
      </c>
      <c r="L26" s="85">
        <v>0</v>
      </c>
    </row>
    <row r="27" spans="2:12" ht="12.75">
      <c r="B27" s="11">
        <v>23</v>
      </c>
      <c r="C27" s="12" t="s">
        <v>55</v>
      </c>
      <c r="D27" s="85">
        <v>0.260055052</v>
      </c>
      <c r="E27" s="85">
        <v>0.002048227</v>
      </c>
      <c r="F27" s="85">
        <v>1.511626781</v>
      </c>
      <c r="G27" s="85">
        <v>0.23845742</v>
      </c>
      <c r="H27" s="85">
        <v>0.003592538</v>
      </c>
      <c r="I27" s="85">
        <v>0</v>
      </c>
      <c r="J27" s="75">
        <v>0</v>
      </c>
      <c r="K27" s="80">
        <f t="shared" si="0"/>
        <v>2.0157800179999996</v>
      </c>
      <c r="L27" s="85">
        <v>0</v>
      </c>
    </row>
    <row r="28" spans="2:12" ht="12.75">
      <c r="B28" s="11">
        <v>24</v>
      </c>
      <c r="C28" s="13" t="s">
        <v>56</v>
      </c>
      <c r="D28" s="85">
        <v>0.029514948</v>
      </c>
      <c r="E28" s="85">
        <v>0.390477691</v>
      </c>
      <c r="F28" s="85">
        <v>10.810207944</v>
      </c>
      <c r="G28" s="85">
        <v>0.179868027</v>
      </c>
      <c r="H28" s="85">
        <v>0.076219913</v>
      </c>
      <c r="I28" s="85">
        <v>0</v>
      </c>
      <c r="J28" s="75">
        <v>0.5840911808878114</v>
      </c>
      <c r="K28" s="80">
        <f t="shared" si="0"/>
        <v>12.070379703887811</v>
      </c>
      <c r="L28" s="85">
        <v>0</v>
      </c>
    </row>
    <row r="29" spans="2:12" ht="12.75">
      <c r="B29" s="11">
        <v>25</v>
      </c>
      <c r="C29" s="13" t="s">
        <v>99</v>
      </c>
      <c r="D29" s="85">
        <v>1416.045564981</v>
      </c>
      <c r="E29" s="85">
        <v>2245.394431196</v>
      </c>
      <c r="F29" s="85">
        <v>3191.175759839</v>
      </c>
      <c r="G29" s="85">
        <v>395.581380479</v>
      </c>
      <c r="H29" s="85">
        <v>82.460911045</v>
      </c>
      <c r="I29" s="85">
        <v>0</v>
      </c>
      <c r="J29" s="75">
        <v>4.537962822606563</v>
      </c>
      <c r="K29" s="80">
        <f t="shared" si="0"/>
        <v>7335.196010362607</v>
      </c>
      <c r="L29" s="85">
        <v>0</v>
      </c>
    </row>
    <row r="30" spans="2:12" ht="12.75">
      <c r="B30" s="11">
        <v>26</v>
      </c>
      <c r="C30" s="13" t="s">
        <v>100</v>
      </c>
      <c r="D30" s="85">
        <v>52.643618703</v>
      </c>
      <c r="E30" s="85">
        <v>85.691590105</v>
      </c>
      <c r="F30" s="85">
        <v>423.945816679</v>
      </c>
      <c r="G30" s="85">
        <v>60.114350089</v>
      </c>
      <c r="H30" s="85">
        <v>6.712512893</v>
      </c>
      <c r="I30" s="85">
        <v>0</v>
      </c>
      <c r="J30" s="75">
        <v>0.008979566621216312</v>
      </c>
      <c r="K30" s="80">
        <f t="shared" si="0"/>
        <v>629.1168680356213</v>
      </c>
      <c r="L30" s="85">
        <v>0</v>
      </c>
    </row>
    <row r="31" spans="2:12" ht="12.75">
      <c r="B31" s="11">
        <v>27</v>
      </c>
      <c r="C31" s="13" t="s">
        <v>15</v>
      </c>
      <c r="D31" s="85">
        <v>311.407666729</v>
      </c>
      <c r="E31" s="85">
        <v>547.027014575</v>
      </c>
      <c r="F31" s="85">
        <v>2923.857617531</v>
      </c>
      <c r="G31" s="85">
        <v>342.234433591</v>
      </c>
      <c r="H31" s="85">
        <v>49.95093175</v>
      </c>
      <c r="I31" s="85">
        <v>0</v>
      </c>
      <c r="J31" s="75">
        <v>0</v>
      </c>
      <c r="K31" s="80">
        <f t="shared" si="0"/>
        <v>4174.477664176</v>
      </c>
      <c r="L31" s="85">
        <v>0</v>
      </c>
    </row>
    <row r="32" spans="2:12" ht="12.75">
      <c r="B32" s="11">
        <v>28</v>
      </c>
      <c r="C32" s="13" t="s">
        <v>101</v>
      </c>
      <c r="D32" s="85">
        <v>2.108155714</v>
      </c>
      <c r="E32" s="85">
        <v>6.164155915</v>
      </c>
      <c r="F32" s="85">
        <v>24.374634843</v>
      </c>
      <c r="G32" s="85">
        <v>2.248289027</v>
      </c>
      <c r="H32" s="85">
        <v>2.325017449</v>
      </c>
      <c r="I32" s="85">
        <v>0</v>
      </c>
      <c r="J32" s="75">
        <v>0.002936013192719112</v>
      </c>
      <c r="K32" s="80">
        <f t="shared" si="0"/>
        <v>37.22318896119271</v>
      </c>
      <c r="L32" s="85">
        <v>0</v>
      </c>
    </row>
    <row r="33" spans="2:12" ht="12.75">
      <c r="B33" s="11">
        <v>29</v>
      </c>
      <c r="C33" s="13" t="s">
        <v>57</v>
      </c>
      <c r="D33" s="85">
        <v>61.780567845</v>
      </c>
      <c r="E33" s="85">
        <v>128.260438032</v>
      </c>
      <c r="F33" s="85">
        <v>798.654171644</v>
      </c>
      <c r="G33" s="85">
        <v>50.701807108</v>
      </c>
      <c r="H33" s="85">
        <v>12.468350861</v>
      </c>
      <c r="I33" s="85">
        <v>0</v>
      </c>
      <c r="J33" s="75">
        <v>0.014880973658401998</v>
      </c>
      <c r="K33" s="80">
        <f t="shared" si="0"/>
        <v>1051.8802164636584</v>
      </c>
      <c r="L33" s="85">
        <v>0</v>
      </c>
    </row>
    <row r="34" spans="2:12" ht="12.75">
      <c r="B34" s="11">
        <v>30</v>
      </c>
      <c r="C34" s="13" t="s">
        <v>58</v>
      </c>
      <c r="D34" s="85">
        <v>41.620446846</v>
      </c>
      <c r="E34" s="85">
        <v>595.967292308</v>
      </c>
      <c r="F34" s="85">
        <v>1362.437244027</v>
      </c>
      <c r="G34" s="85">
        <v>97.710026001</v>
      </c>
      <c r="H34" s="85">
        <v>10.726157381</v>
      </c>
      <c r="I34" s="85">
        <v>0</v>
      </c>
      <c r="J34" s="75">
        <v>0.06808028659775053</v>
      </c>
      <c r="K34" s="80">
        <f t="shared" si="0"/>
        <v>2108.5292468495977</v>
      </c>
      <c r="L34" s="85">
        <v>0</v>
      </c>
    </row>
    <row r="35" spans="2:12" ht="12.75">
      <c r="B35" s="11">
        <v>31</v>
      </c>
      <c r="C35" s="12" t="s">
        <v>59</v>
      </c>
      <c r="D35" s="85">
        <v>2.592035588</v>
      </c>
      <c r="E35" s="85">
        <v>0.203549045</v>
      </c>
      <c r="F35" s="85">
        <v>24.988303964</v>
      </c>
      <c r="G35" s="85">
        <v>2.176791834</v>
      </c>
      <c r="H35" s="85">
        <v>0.071797043</v>
      </c>
      <c r="I35" s="85">
        <v>0</v>
      </c>
      <c r="J35" s="75">
        <v>9.327191030939425E-08</v>
      </c>
      <c r="K35" s="80">
        <f t="shared" si="0"/>
        <v>30.03247756727191</v>
      </c>
      <c r="L35" s="85">
        <v>0</v>
      </c>
    </row>
    <row r="36" spans="2:12" ht="12.75">
      <c r="B36" s="11">
        <v>32</v>
      </c>
      <c r="C36" s="13" t="s">
        <v>60</v>
      </c>
      <c r="D36" s="85">
        <v>477.116836412</v>
      </c>
      <c r="E36" s="85">
        <v>843.997919448</v>
      </c>
      <c r="F36" s="85">
        <v>2225.489473934</v>
      </c>
      <c r="G36" s="85">
        <v>341.939551935</v>
      </c>
      <c r="H36" s="85">
        <v>71.385843514</v>
      </c>
      <c r="I36" s="85">
        <v>0</v>
      </c>
      <c r="J36" s="75">
        <v>3.3400832442198913</v>
      </c>
      <c r="K36" s="80">
        <f t="shared" si="0"/>
        <v>3963.26970848722</v>
      </c>
      <c r="L36" s="85">
        <v>0</v>
      </c>
    </row>
    <row r="37" spans="2:12" ht="12.75">
      <c r="B37" s="11">
        <v>33</v>
      </c>
      <c r="C37" s="13" t="s">
        <v>95</v>
      </c>
      <c r="D37" s="85">
        <v>20.75314091</v>
      </c>
      <c r="E37" s="85">
        <v>6.135381367</v>
      </c>
      <c r="F37" s="85">
        <v>82.86670895</v>
      </c>
      <c r="G37" s="86">
        <v>5.833179032</v>
      </c>
      <c r="H37" s="86">
        <v>1.045751161</v>
      </c>
      <c r="I37" s="85">
        <v>0</v>
      </c>
      <c r="J37" s="75">
        <v>0.6452456550574481</v>
      </c>
      <c r="K37" s="80">
        <f t="shared" si="0"/>
        <v>117.27940707505745</v>
      </c>
      <c r="L37" s="85">
        <v>0</v>
      </c>
    </row>
    <row r="38" spans="2:12" ht="12.75">
      <c r="B38" s="11">
        <v>34</v>
      </c>
      <c r="C38" s="13" t="s">
        <v>61</v>
      </c>
      <c r="D38" s="85">
        <v>0.147283014</v>
      </c>
      <c r="E38" s="85">
        <v>0.178336265</v>
      </c>
      <c r="F38" s="85">
        <v>6.811722115</v>
      </c>
      <c r="G38" s="85">
        <v>0.14643805</v>
      </c>
      <c r="H38" s="85">
        <v>0.052160306</v>
      </c>
      <c r="I38" s="85">
        <v>0</v>
      </c>
      <c r="J38" s="75">
        <v>5.642950573718352E-05</v>
      </c>
      <c r="K38" s="80">
        <f t="shared" si="0"/>
        <v>7.335996179505738</v>
      </c>
      <c r="L38" s="85">
        <v>0</v>
      </c>
    </row>
    <row r="39" spans="2:12" ht="12.75">
      <c r="B39" s="11">
        <v>35</v>
      </c>
      <c r="C39" s="13" t="s">
        <v>62</v>
      </c>
      <c r="D39" s="85">
        <v>263.512744321</v>
      </c>
      <c r="E39" s="85">
        <v>649.607283903</v>
      </c>
      <c r="F39" s="85">
        <v>2486.821586824</v>
      </c>
      <c r="G39" s="85">
        <v>310.73839583</v>
      </c>
      <c r="H39" s="85">
        <v>31.859762497</v>
      </c>
      <c r="I39" s="85">
        <v>0</v>
      </c>
      <c r="J39" s="75">
        <v>0.19450066074346237</v>
      </c>
      <c r="K39" s="80">
        <f t="shared" si="0"/>
        <v>3742.7342740357435</v>
      </c>
      <c r="L39" s="85">
        <v>0</v>
      </c>
    </row>
    <row r="40" spans="2:12" ht="12.75">
      <c r="B40" s="11">
        <v>36</v>
      </c>
      <c r="C40" s="13" t="s">
        <v>63</v>
      </c>
      <c r="D40" s="85">
        <v>14.741831764</v>
      </c>
      <c r="E40" s="85">
        <v>59.805311859</v>
      </c>
      <c r="F40" s="85">
        <v>344.237204503</v>
      </c>
      <c r="G40" s="85">
        <v>26.848609875</v>
      </c>
      <c r="H40" s="85">
        <v>2.86810591</v>
      </c>
      <c r="I40" s="85">
        <v>0</v>
      </c>
      <c r="J40" s="75">
        <v>0.00013263265645995864</v>
      </c>
      <c r="K40" s="80">
        <f t="shared" si="0"/>
        <v>448.5011965436565</v>
      </c>
      <c r="L40" s="85">
        <v>0</v>
      </c>
    </row>
    <row r="41" spans="2:12" ht="12.75">
      <c r="B41" s="11">
        <v>37</v>
      </c>
      <c r="C41" s="13" t="s">
        <v>64</v>
      </c>
      <c r="D41" s="85">
        <v>1456.20430622</v>
      </c>
      <c r="E41" s="85">
        <v>1264.514649321</v>
      </c>
      <c r="F41" s="85">
        <v>2478.608941815</v>
      </c>
      <c r="G41" s="85">
        <v>341.682885345</v>
      </c>
      <c r="H41" s="85">
        <v>69.613443474</v>
      </c>
      <c r="I41" s="85">
        <v>0</v>
      </c>
      <c r="J41" s="75">
        <v>1.4136109778985795</v>
      </c>
      <c r="K41" s="80">
        <f t="shared" si="0"/>
        <v>5612.037837152898</v>
      </c>
      <c r="L41" s="85">
        <v>0</v>
      </c>
    </row>
    <row r="42" spans="2:12" ht="15">
      <c r="B42" s="14" t="s">
        <v>11</v>
      </c>
      <c r="C42" s="76"/>
      <c r="D42" s="88">
        <f aca="true" t="shared" si="1" ref="D42:L42">SUM(D5:D41)</f>
        <v>15981.388991470849</v>
      </c>
      <c r="E42" s="88">
        <f t="shared" si="1"/>
        <v>25925.409962905913</v>
      </c>
      <c r="F42" s="88">
        <f t="shared" si="1"/>
        <v>46463.04992565084</v>
      </c>
      <c r="G42" s="88">
        <f t="shared" si="1"/>
        <v>6272.3647209236615</v>
      </c>
      <c r="H42" s="88">
        <f>SUM(H5:H41)</f>
        <v>1514.0927224957047</v>
      </c>
      <c r="I42" s="88">
        <f t="shared" si="1"/>
        <v>0</v>
      </c>
      <c r="J42" s="88">
        <f t="shared" si="1"/>
        <v>73.926719171</v>
      </c>
      <c r="K42" s="88">
        <f>SUM(K5:K41)</f>
        <v>96230.23304261795</v>
      </c>
      <c r="L42" s="88">
        <f t="shared" si="1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24"/>
      <c r="E47" s="124"/>
      <c r="F47" s="124"/>
      <c r="G47" s="124"/>
      <c r="H47" s="124"/>
      <c r="I47" s="124"/>
      <c r="J47" s="124"/>
      <c r="K47" s="124"/>
      <c r="L47" s="12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2021-02-08T16:02:51Z</cp:lastPrinted>
  <dcterms:created xsi:type="dcterms:W3CDTF">2014-01-06T04:43:23Z</dcterms:created>
  <dcterms:modified xsi:type="dcterms:W3CDTF">2021-02-08T16:03:47Z</dcterms:modified>
  <cp:category/>
  <cp:version/>
  <cp:contentType/>
  <cp:contentStatus/>
</cp:coreProperties>
</file>