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<sst xmlns="http://schemas.openxmlformats.org/spreadsheetml/2006/main" count="211" uniqueCount="176">
  <si>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</si>
  <si>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</si>
  <si>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</si>
  <si>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</si>
  <si>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</si>
  <si>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</si>
  <si>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</si>
  <si>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</si>
  <si>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</si>
  <si>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</si>
  <si>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</si>
  <si>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</si>
  <si>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</si>
  <si>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</si>
  <si>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</si>
  <si>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</si>
  <si>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</si>
  <si>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</si>
  <si>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</si>
  <si>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</si>
  <si>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</si>
  <si>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</si>
  <si>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</si>
  <si>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</si>
  <si>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</si>
  <si>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</si>
  <si>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</si>
  <si>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</si>
  <si>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</si>
  <si>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</si>
  <si>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</si>
  <si>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</si>
  <si>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</si>
  <si>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</si>
  <si>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</si>
  <si>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</si>
  <si>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</si>
  <si>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</si>
  <si>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</si>
  <si>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</si>
  <si>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</si>
  <si>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</si>
  <si>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</si>
  <si>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</si>
  <si>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</si>
  <si>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</si>
  <si>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</si>
  <si>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</si>
  <si>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</si>
  <si>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</si>
  <si>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</si>
  <si>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</si>
  <si>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</si>
  <si>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</si>
  <si>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</si>
  <si>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</si>
  <si>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</si>
  <si>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</si>
  <si>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</si>
  <si>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</si>
  <si>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</si>
  <si>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</si>
  <si>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</si>
  <si>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</si>
  <si>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</si>
  <si>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</si>
  <si>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</si>
  <si>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</si>
  <si>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</si>
  <si>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</si>
  <si>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</si>
  <si>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</si>
  <si>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</si>
  <si>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</si>
  <si>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</si>
  <si>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</si>
  <si>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</si>
  <si>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</si>
  <si>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</si>
  <si>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</si>
  <si>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</si>
  <si>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</si>
  <si>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</si>
  <si>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</si>
  <si>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</si>
  <si>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</si>
  <si>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</si>
  <si>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</si>
  <si>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</si>
  <si>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</si>
  <si>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</si>
  <si>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</si>
  <si>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</si>
  <si>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</si>
  <si>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</si>
  <si>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</si>
  <si>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</si>
  <si>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</si>
  <si>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</si>
  <si>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</si>
  <si>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</si>
  <si>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</si>
  <si>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</si>
  <si>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</si>
  <si>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</si>
  <si>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</si>
  <si>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</si>
  <si>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</si>
  <si>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</si>
  <si>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</si>
  <si>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</si>
  <si>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</si>
  <si>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</si>
  <si>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</si>
  <si>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</si>
  <si>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</si>
  <si>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</si>
  <si>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</si>
  <si>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</si>
  <si>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</si>
  <si>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</si>
  <si>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</si>
  <si>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</si>
  <si>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</si>
  <si>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</si>
  <si>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</si>
  <si>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</si>
  <si>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</si>
  <si>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</si>
  <si>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S17 - 35M</t>
  </si>
  <si>
    <t>DSPBR DAF - S18 - 34M</t>
  </si>
  <si>
    <t>DSPBR DAF - S19 - 36M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</si>
  <si>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</si>
  <si>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</si>
  <si>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</si>
  <si>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</si>
  <si>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</si>
  <si>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</si>
  <si>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</si>
  <si>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</si>
  <si>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</si>
  <si>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</si>
  <si>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</si>
  <si>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</si>
  <si>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</si>
  <si>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</si>
  <si>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</si>
  <si>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</si>
  <si>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</si>
  <si>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</si>
  <si>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</si>
  <si>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</si>
  <si>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</si>
  <si>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</si>
  <si>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</si>
  <si>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</si>
  <si>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</si>
  <si>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</si>
  <si>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</si>
  <si>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</si>
  <si>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</si>
  <si>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</si>
  <si>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</si>
  <si>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</si>
  <si>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</si>
  <si>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</si>
  <si>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</si>
  <si>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</si>
  <si>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</si>
  <si>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</si>
  <si>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</si>
  <si>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</si>
  <si>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</si>
  <si>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</si>
  <si>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 BlackRock Mutual Fund: Average Assets Under Management (AAUM) as on 31.10.2016 (All figures in Rs. Crore)</t>
  </si>
  <si>
    <t>Table showing State wise /Union Territory wise contribution to AAUM of category of schemes as on 31.10.2016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</si>
</sst>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7" sqref="B7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44" t="s">
        <v>71</v>
      </c>
      <c r="B1" s="125" t="s">
        <v>30</v>
      </c>
      <c r="C1" s="130" t="s">
        <v>174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5"/>
      <c r="B2" s="126"/>
      <c r="C2" s="116" t="s">
        <v>29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116" t="s">
        <v>27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8"/>
      <c r="AQ2" s="116" t="s">
        <v>28</v>
      </c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8"/>
      <c r="BK2" s="133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5"/>
      <c r="B3" s="126"/>
      <c r="C3" s="119" t="s">
        <v>12</v>
      </c>
      <c r="D3" s="120"/>
      <c r="E3" s="120"/>
      <c r="F3" s="120"/>
      <c r="G3" s="120"/>
      <c r="H3" s="120"/>
      <c r="I3" s="120"/>
      <c r="J3" s="120"/>
      <c r="K3" s="120"/>
      <c r="L3" s="121"/>
      <c r="M3" s="119" t="s">
        <v>13</v>
      </c>
      <c r="N3" s="120"/>
      <c r="O3" s="120"/>
      <c r="P3" s="120"/>
      <c r="Q3" s="120"/>
      <c r="R3" s="120"/>
      <c r="S3" s="120"/>
      <c r="T3" s="120"/>
      <c r="U3" s="120"/>
      <c r="V3" s="121"/>
      <c r="W3" s="119" t="s">
        <v>12</v>
      </c>
      <c r="X3" s="120"/>
      <c r="Y3" s="120"/>
      <c r="Z3" s="120"/>
      <c r="AA3" s="120"/>
      <c r="AB3" s="120"/>
      <c r="AC3" s="120"/>
      <c r="AD3" s="120"/>
      <c r="AE3" s="120"/>
      <c r="AF3" s="121"/>
      <c r="AG3" s="119" t="s">
        <v>13</v>
      </c>
      <c r="AH3" s="120"/>
      <c r="AI3" s="120"/>
      <c r="AJ3" s="120"/>
      <c r="AK3" s="120"/>
      <c r="AL3" s="120"/>
      <c r="AM3" s="120"/>
      <c r="AN3" s="120"/>
      <c r="AO3" s="120"/>
      <c r="AP3" s="121"/>
      <c r="AQ3" s="119" t="s">
        <v>12</v>
      </c>
      <c r="AR3" s="120"/>
      <c r="AS3" s="120"/>
      <c r="AT3" s="120"/>
      <c r="AU3" s="120"/>
      <c r="AV3" s="120"/>
      <c r="AW3" s="120"/>
      <c r="AX3" s="120"/>
      <c r="AY3" s="120"/>
      <c r="AZ3" s="121"/>
      <c r="BA3" s="119" t="s">
        <v>13</v>
      </c>
      <c r="BB3" s="120"/>
      <c r="BC3" s="120"/>
      <c r="BD3" s="120"/>
      <c r="BE3" s="120"/>
      <c r="BF3" s="120"/>
      <c r="BG3" s="120"/>
      <c r="BH3" s="120"/>
      <c r="BI3" s="120"/>
      <c r="BJ3" s="121"/>
      <c r="BK3" s="134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5"/>
      <c r="B4" s="126"/>
      <c r="C4" s="110" t="s">
        <v>31</v>
      </c>
      <c r="D4" s="111"/>
      <c r="E4" s="111"/>
      <c r="F4" s="111"/>
      <c r="G4" s="112"/>
      <c r="H4" s="113" t="s">
        <v>32</v>
      </c>
      <c r="I4" s="114"/>
      <c r="J4" s="114"/>
      <c r="K4" s="114"/>
      <c r="L4" s="115"/>
      <c r="M4" s="110" t="s">
        <v>31</v>
      </c>
      <c r="N4" s="111"/>
      <c r="O4" s="111"/>
      <c r="P4" s="111"/>
      <c r="Q4" s="112"/>
      <c r="R4" s="113" t="s">
        <v>32</v>
      </c>
      <c r="S4" s="114"/>
      <c r="T4" s="114"/>
      <c r="U4" s="114"/>
      <c r="V4" s="115"/>
      <c r="W4" s="110" t="s">
        <v>31</v>
      </c>
      <c r="X4" s="111"/>
      <c r="Y4" s="111"/>
      <c r="Z4" s="111"/>
      <c r="AA4" s="112"/>
      <c r="AB4" s="113" t="s">
        <v>32</v>
      </c>
      <c r="AC4" s="114"/>
      <c r="AD4" s="114"/>
      <c r="AE4" s="114"/>
      <c r="AF4" s="115"/>
      <c r="AG4" s="110" t="s">
        <v>31</v>
      </c>
      <c r="AH4" s="111"/>
      <c r="AI4" s="111"/>
      <c r="AJ4" s="111"/>
      <c r="AK4" s="112"/>
      <c r="AL4" s="113" t="s">
        <v>32</v>
      </c>
      <c r="AM4" s="114"/>
      <c r="AN4" s="114"/>
      <c r="AO4" s="114"/>
      <c r="AP4" s="115"/>
      <c r="AQ4" s="110" t="s">
        <v>31</v>
      </c>
      <c r="AR4" s="111"/>
      <c r="AS4" s="111"/>
      <c r="AT4" s="111"/>
      <c r="AU4" s="112"/>
      <c r="AV4" s="113" t="s">
        <v>32</v>
      </c>
      <c r="AW4" s="114"/>
      <c r="AX4" s="114"/>
      <c r="AY4" s="114"/>
      <c r="AZ4" s="115"/>
      <c r="BA4" s="110" t="s">
        <v>31</v>
      </c>
      <c r="BB4" s="111"/>
      <c r="BC4" s="111"/>
      <c r="BD4" s="111"/>
      <c r="BE4" s="112"/>
      <c r="BF4" s="113" t="s">
        <v>32</v>
      </c>
      <c r="BG4" s="114"/>
      <c r="BH4" s="114"/>
      <c r="BI4" s="114"/>
      <c r="BJ4" s="115"/>
      <c r="BK4" s="13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5"/>
      <c r="B5" s="126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9"/>
    </row>
    <row r="7" spans="1:63" ht="12.75">
      <c r="A7" s="11" t="s">
        <v>72</v>
      </c>
      <c r="B7" s="18" t="s">
        <v>14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9"/>
    </row>
    <row r="8" spans="1:63" ht="12.75">
      <c r="A8" s="11"/>
      <c r="B8" s="47" t="s">
        <v>94</v>
      </c>
      <c r="C8" s="45">
        <v>0</v>
      </c>
      <c r="D8" s="53">
        <v>836.451892796</v>
      </c>
      <c r="E8" s="45">
        <v>0</v>
      </c>
      <c r="F8" s="45">
        <v>0</v>
      </c>
      <c r="G8" s="45">
        <v>0</v>
      </c>
      <c r="H8" s="45">
        <v>13.911315793999998</v>
      </c>
      <c r="I8" s="45">
        <v>5163.405745447999</v>
      </c>
      <c r="J8" s="45">
        <v>1106.518965104</v>
      </c>
      <c r="K8" s="45">
        <v>39.132153951</v>
      </c>
      <c r="L8" s="45">
        <v>142.409744083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4.930091442999999</v>
      </c>
      <c r="S8" s="45">
        <v>106.92903699799999</v>
      </c>
      <c r="T8" s="45">
        <v>108.588843395</v>
      </c>
      <c r="U8" s="45">
        <v>0</v>
      </c>
      <c r="V8" s="45">
        <v>8.769849967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0.037715087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0.017982122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40.326557181</v>
      </c>
      <c r="AS8" s="45">
        <v>0</v>
      </c>
      <c r="AT8" s="45">
        <v>0</v>
      </c>
      <c r="AU8" s="45">
        <v>0</v>
      </c>
      <c r="AV8" s="45">
        <v>37.275711525000006</v>
      </c>
      <c r="AW8" s="45">
        <v>3265.153956066</v>
      </c>
      <c r="AX8" s="45">
        <v>1027.674162805</v>
      </c>
      <c r="AY8" s="45">
        <v>0</v>
      </c>
      <c r="AZ8" s="45">
        <v>334.946842933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13.135429950999999</v>
      </c>
      <c r="BG8" s="53">
        <v>76.409715882</v>
      </c>
      <c r="BH8" s="45">
        <v>8.934065363999999</v>
      </c>
      <c r="BI8" s="45">
        <v>0</v>
      </c>
      <c r="BJ8" s="45">
        <v>24.551616532</v>
      </c>
      <c r="BK8" s="91">
        <f>SUM(C8:BJ8)</f>
        <v>12359.511394427</v>
      </c>
    </row>
    <row r="9" spans="1:63" ht="12.75">
      <c r="A9" s="11"/>
      <c r="B9" s="47" t="s">
        <v>96</v>
      </c>
      <c r="C9" s="45">
        <v>0</v>
      </c>
      <c r="D9" s="53">
        <v>2.6648279280000002</v>
      </c>
      <c r="E9" s="45">
        <v>0</v>
      </c>
      <c r="F9" s="45">
        <v>0</v>
      </c>
      <c r="G9" s="54">
        <v>0</v>
      </c>
      <c r="H9" s="55">
        <v>9.259656405</v>
      </c>
      <c r="I9" s="45">
        <v>0.168324176</v>
      </c>
      <c r="J9" s="45">
        <v>0.032308446000000005</v>
      </c>
      <c r="K9" s="56">
        <v>0</v>
      </c>
      <c r="L9" s="54">
        <v>4.3571420839999995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3.103274528</v>
      </c>
      <c r="S9" s="45">
        <v>0.038780089000000004</v>
      </c>
      <c r="T9" s="45">
        <v>0</v>
      </c>
      <c r="U9" s="45">
        <v>0</v>
      </c>
      <c r="V9" s="54">
        <v>1.023643356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2.400006937</v>
      </c>
      <c r="AW9" s="45">
        <v>2.85698392</v>
      </c>
      <c r="AX9" s="45">
        <v>0</v>
      </c>
      <c r="AY9" s="56">
        <v>0</v>
      </c>
      <c r="AZ9" s="54">
        <v>11.916530717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0.311131586</v>
      </c>
      <c r="BG9" s="53">
        <v>0.697581834</v>
      </c>
      <c r="BH9" s="45">
        <v>0</v>
      </c>
      <c r="BI9" s="45">
        <v>0</v>
      </c>
      <c r="BJ9" s="45">
        <v>0.41179980499999996</v>
      </c>
      <c r="BK9" s="91">
        <f>SUM(C9:BJ9)</f>
        <v>39.241991811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839.1167207240001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23.170972198999998</v>
      </c>
      <c r="I10" s="92">
        <f t="shared" si="0"/>
        <v>5163.574069623999</v>
      </c>
      <c r="J10" s="92">
        <f t="shared" si="0"/>
        <v>1106.55127355</v>
      </c>
      <c r="K10" s="92">
        <f t="shared" si="0"/>
        <v>39.132153951</v>
      </c>
      <c r="L10" s="92">
        <f t="shared" si="0"/>
        <v>146.766886167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8.033365970999998</v>
      </c>
      <c r="S10" s="92">
        <f t="shared" si="0"/>
        <v>106.96781708699999</v>
      </c>
      <c r="T10" s="92">
        <f t="shared" si="0"/>
        <v>108.588843395</v>
      </c>
      <c r="U10" s="92">
        <f t="shared" si="0"/>
        <v>0</v>
      </c>
      <c r="V10" s="92">
        <f t="shared" si="0"/>
        <v>9.793493323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0.037715087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0.017982122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40.326557181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39.675718462000006</v>
      </c>
      <c r="AW10" s="92">
        <f t="shared" si="0"/>
        <v>3268.010939986</v>
      </c>
      <c r="AX10" s="92">
        <f t="shared" si="0"/>
        <v>1027.674162805</v>
      </c>
      <c r="AY10" s="92">
        <f t="shared" si="0"/>
        <v>0</v>
      </c>
      <c r="AZ10" s="92">
        <f t="shared" si="0"/>
        <v>346.86337365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13.446561537</v>
      </c>
      <c r="BG10" s="92">
        <f t="shared" si="0"/>
        <v>77.107297716</v>
      </c>
      <c r="BH10" s="92">
        <f t="shared" si="0"/>
        <v>8.934065363999999</v>
      </c>
      <c r="BI10" s="92">
        <f t="shared" si="0"/>
        <v>0</v>
      </c>
      <c r="BJ10" s="92">
        <f t="shared" si="0"/>
        <v>24.963416337</v>
      </c>
      <c r="BK10" s="92">
        <f>SUM(BK8:BK9)</f>
        <v>12398.753386238</v>
      </c>
    </row>
    <row r="11" spans="1:63" ht="12.75">
      <c r="A11" s="11" t="s">
        <v>73</v>
      </c>
      <c r="B11" s="18" t="s">
        <v>3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4"/>
    </row>
    <row r="12" spans="1:63" ht="12.75">
      <c r="A12" s="11"/>
      <c r="B12" s="46" t="s">
        <v>95</v>
      </c>
      <c r="C12" s="45">
        <v>0</v>
      </c>
      <c r="D12" s="53">
        <v>489.72394412</v>
      </c>
      <c r="E12" s="45">
        <v>0</v>
      </c>
      <c r="F12" s="45">
        <v>0</v>
      </c>
      <c r="G12" s="54">
        <v>0</v>
      </c>
      <c r="H12" s="55">
        <v>1.037226214</v>
      </c>
      <c r="I12" s="45">
        <v>4.061717466</v>
      </c>
      <c r="J12" s="45">
        <v>0</v>
      </c>
      <c r="K12" s="56">
        <v>0</v>
      </c>
      <c r="L12" s="54">
        <v>173.803125809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0.39091607399999995</v>
      </c>
      <c r="S12" s="45">
        <v>0</v>
      </c>
      <c r="T12" s="45">
        <v>0</v>
      </c>
      <c r="U12" s="45">
        <v>0</v>
      </c>
      <c r="V12" s="54">
        <v>0.000798158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26.977738472000002</v>
      </c>
      <c r="AS12" s="45">
        <v>0</v>
      </c>
      <c r="AT12" s="56">
        <v>0</v>
      </c>
      <c r="AU12" s="54">
        <v>0</v>
      </c>
      <c r="AV12" s="55">
        <v>3.600932763</v>
      </c>
      <c r="AW12" s="45">
        <v>110.230655236</v>
      </c>
      <c r="AX12" s="45">
        <v>0</v>
      </c>
      <c r="AY12" s="56">
        <v>0</v>
      </c>
      <c r="AZ12" s="54">
        <v>36.7507418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0.935276084</v>
      </c>
      <c r="BG12" s="53">
        <v>0.244497234</v>
      </c>
      <c r="BH12" s="45">
        <v>0</v>
      </c>
      <c r="BI12" s="45">
        <v>0</v>
      </c>
      <c r="BJ12" s="45">
        <v>4.147029571</v>
      </c>
      <c r="BK12" s="91">
        <f>SUM(C12:BJ12)</f>
        <v>851.9045990009998</v>
      </c>
    </row>
    <row r="13" spans="1:63" ht="12.75">
      <c r="A13" s="11"/>
      <c r="B13" s="47" t="s">
        <v>154</v>
      </c>
      <c r="C13" s="45">
        <v>0</v>
      </c>
      <c r="D13" s="53">
        <v>36.598921430000004</v>
      </c>
      <c r="E13" s="45">
        <v>0</v>
      </c>
      <c r="F13" s="45">
        <v>0</v>
      </c>
      <c r="G13" s="54">
        <v>0</v>
      </c>
      <c r="H13" s="55">
        <v>0.6265271450000001</v>
      </c>
      <c r="I13" s="45">
        <v>22.2223336</v>
      </c>
      <c r="J13" s="45">
        <v>0</v>
      </c>
      <c r="K13" s="56">
        <v>0</v>
      </c>
      <c r="L13" s="54">
        <v>8.16548669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0.125515499</v>
      </c>
      <c r="S13" s="45">
        <v>0</v>
      </c>
      <c r="T13" s="45">
        <v>0</v>
      </c>
      <c r="U13" s="45">
        <v>0</v>
      </c>
      <c r="V13" s="54">
        <v>0.08349276600000001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0.787163516</v>
      </c>
      <c r="AW13" s="45">
        <v>2.7818916479999998</v>
      </c>
      <c r="AX13" s="45">
        <v>0</v>
      </c>
      <c r="AY13" s="56">
        <v>0</v>
      </c>
      <c r="AZ13" s="54">
        <v>1.4566906149999999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0.094240723</v>
      </c>
      <c r="BG13" s="53">
        <v>0.001645061</v>
      </c>
      <c r="BH13" s="45">
        <v>0</v>
      </c>
      <c r="BI13" s="45">
        <v>0</v>
      </c>
      <c r="BJ13" s="45">
        <v>0</v>
      </c>
      <c r="BK13" s="91">
        <f>SUM(C13:BJ13)</f>
        <v>72.94390869300001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526.32286555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1.663753359</v>
      </c>
      <c r="I14" s="93">
        <f t="shared" si="1"/>
        <v>26.284051066</v>
      </c>
      <c r="J14" s="93">
        <f t="shared" si="1"/>
        <v>0</v>
      </c>
      <c r="K14" s="93">
        <f t="shared" si="1"/>
        <v>0</v>
      </c>
      <c r="L14" s="93">
        <f t="shared" si="1"/>
        <v>181.968612499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0.516431573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0.084290924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26.977738472000002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4.388096279</v>
      </c>
      <c r="AW14" s="93">
        <f t="shared" si="2"/>
        <v>113.012546884</v>
      </c>
      <c r="AX14" s="93">
        <f t="shared" si="2"/>
        <v>0</v>
      </c>
      <c r="AY14" s="93">
        <f t="shared" si="2"/>
        <v>0</v>
      </c>
      <c r="AZ14" s="93">
        <f t="shared" si="2"/>
        <v>38.207432415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1.029516807</v>
      </c>
      <c r="BG14" s="93">
        <f t="shared" si="2"/>
        <v>0.246142295</v>
      </c>
      <c r="BH14" s="93">
        <f t="shared" si="2"/>
        <v>0</v>
      </c>
      <c r="BI14" s="93">
        <f t="shared" si="2"/>
        <v>0</v>
      </c>
      <c r="BJ14" s="93">
        <f t="shared" si="2"/>
        <v>4.147029571</v>
      </c>
      <c r="BK14" s="93">
        <f t="shared" si="2"/>
        <v>924.8485076939999</v>
      </c>
    </row>
    <row r="15" spans="1:63" ht="12.75">
      <c r="A15" s="11" t="s">
        <v>74</v>
      </c>
      <c r="B15" s="18" t="s">
        <v>10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39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0.016158183</v>
      </c>
      <c r="I16" s="45">
        <v>0</v>
      </c>
      <c r="J16" s="45">
        <v>0</v>
      </c>
      <c r="K16" s="45">
        <v>0</v>
      </c>
      <c r="L16" s="54">
        <v>0.046358896999999996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0.005613641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1.4485208750000003</v>
      </c>
      <c r="AW16" s="45">
        <v>0.6695087190000001</v>
      </c>
      <c r="AX16" s="45">
        <v>0</v>
      </c>
      <c r="AY16" s="45">
        <v>0</v>
      </c>
      <c r="AZ16" s="54">
        <v>8.342620715999999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0.309556692</v>
      </c>
      <c r="BG16" s="53">
        <v>0.529696187</v>
      </c>
      <c r="BH16" s="45">
        <v>0</v>
      </c>
      <c r="BI16" s="45">
        <v>0</v>
      </c>
      <c r="BJ16" s="56">
        <v>0.606894133</v>
      </c>
      <c r="BK16" s="61">
        <f aca="true" t="shared" si="3" ref="BK16:BK50">SUM(C16:BJ16)</f>
        <v>11.974928042999998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0.030602524</v>
      </c>
      <c r="I17" s="45">
        <v>0</v>
      </c>
      <c r="J17" s="45">
        <v>0</v>
      </c>
      <c r="K17" s="45">
        <v>0</v>
      </c>
      <c r="L17" s="54">
        <v>0.290593826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0.022817555</v>
      </c>
      <c r="S17" s="45">
        <v>0</v>
      </c>
      <c r="T17" s="45">
        <v>0</v>
      </c>
      <c r="U17" s="45">
        <v>0</v>
      </c>
      <c r="V17" s="54">
        <v>0.007920143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1.897759595</v>
      </c>
      <c r="AW17" s="45">
        <v>0.979970403</v>
      </c>
      <c r="AX17" s="45">
        <v>0</v>
      </c>
      <c r="AY17" s="45">
        <v>0</v>
      </c>
      <c r="AZ17" s="54">
        <v>10.100037133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0.38698251699999997</v>
      </c>
      <c r="BG17" s="53">
        <v>0.447112761</v>
      </c>
      <c r="BH17" s="45">
        <v>0</v>
      </c>
      <c r="BI17" s="45">
        <v>0</v>
      </c>
      <c r="BJ17" s="56">
        <v>0.6438543360000001</v>
      </c>
      <c r="BK17" s="61">
        <f t="shared" si="3"/>
        <v>14.807650793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0.08775055600000001</v>
      </c>
      <c r="I18" s="45">
        <v>0.0069461850000000006</v>
      </c>
      <c r="J18" s="45">
        <v>0</v>
      </c>
      <c r="K18" s="45">
        <v>0</v>
      </c>
      <c r="L18" s="54">
        <v>0.084048845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0.046936915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17.071072218999998</v>
      </c>
      <c r="AW18" s="45">
        <v>1.716895686</v>
      </c>
      <c r="AX18" s="45">
        <v>0</v>
      </c>
      <c r="AY18" s="45">
        <v>0</v>
      </c>
      <c r="AZ18" s="54">
        <v>45.87153563700001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6.3162691</v>
      </c>
      <c r="BG18" s="53">
        <v>0.17112181399999998</v>
      </c>
      <c r="BH18" s="45">
        <v>0</v>
      </c>
      <c r="BI18" s="45">
        <v>0</v>
      </c>
      <c r="BJ18" s="56">
        <v>7.6984665539999995</v>
      </c>
      <c r="BK18" s="61">
        <f t="shared" si="3"/>
        <v>79.071043511</v>
      </c>
    </row>
    <row r="19" spans="1:63" ht="12.75">
      <c r="A19" s="97"/>
      <c r="B19" s="3" t="s">
        <v>155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0.149576171</v>
      </c>
      <c r="I19" s="45">
        <v>0</v>
      </c>
      <c r="J19" s="45">
        <v>0</v>
      </c>
      <c r="K19" s="45">
        <v>0</v>
      </c>
      <c r="L19" s="54">
        <v>0.499595529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0.035819225</v>
      </c>
      <c r="S19" s="45">
        <v>0</v>
      </c>
      <c r="T19" s="45">
        <v>0</v>
      </c>
      <c r="U19" s="45">
        <v>0</v>
      </c>
      <c r="V19" s="54">
        <v>0.0551065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16.278034596999998</v>
      </c>
      <c r="AW19" s="45">
        <v>13.689210919999999</v>
      </c>
      <c r="AX19" s="45">
        <v>0</v>
      </c>
      <c r="AY19" s="45">
        <v>0</v>
      </c>
      <c r="AZ19" s="54">
        <v>60.48978489200001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5.844305948000001</v>
      </c>
      <c r="BG19" s="53">
        <v>1.254553548</v>
      </c>
      <c r="BH19" s="45">
        <v>0</v>
      </c>
      <c r="BI19" s="45">
        <v>0</v>
      </c>
      <c r="BJ19" s="56">
        <v>8.625565859000002</v>
      </c>
      <c r="BK19" s="61">
        <f t="shared" si="3"/>
        <v>106.92155318900002</v>
      </c>
    </row>
    <row r="20" spans="1:63" ht="12.75">
      <c r="A20" s="97"/>
      <c r="B20" s="3" t="s">
        <v>161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0.11243963</v>
      </c>
      <c r="I20" s="45">
        <v>0</v>
      </c>
      <c r="J20" s="45">
        <v>0</v>
      </c>
      <c r="K20" s="45">
        <v>0</v>
      </c>
      <c r="L20" s="54">
        <v>0.720210629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0.037309437</v>
      </c>
      <c r="S20" s="45">
        <v>0</v>
      </c>
      <c r="T20" s="45">
        <v>2.02164387</v>
      </c>
      <c r="U20" s="45">
        <v>0</v>
      </c>
      <c r="V20" s="54">
        <v>0.020216439000000003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12.027116969</v>
      </c>
      <c r="AW20" s="45">
        <v>8.845519649</v>
      </c>
      <c r="AX20" s="45">
        <v>0</v>
      </c>
      <c r="AY20" s="45">
        <v>0</v>
      </c>
      <c r="AZ20" s="54">
        <v>41.394122472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2.905517519</v>
      </c>
      <c r="BG20" s="53">
        <v>1.62558424</v>
      </c>
      <c r="BH20" s="45">
        <v>0.701587871</v>
      </c>
      <c r="BI20" s="45">
        <v>0</v>
      </c>
      <c r="BJ20" s="56">
        <v>10.997847867</v>
      </c>
      <c r="BK20" s="61">
        <f t="shared" si="3"/>
        <v>81.409116592</v>
      </c>
    </row>
    <row r="21" spans="1:63" ht="12.75">
      <c r="A21" s="97"/>
      <c r="B21" s="3" t="s">
        <v>162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0.12430281599999998</v>
      </c>
      <c r="I21" s="45">
        <v>0.150488177</v>
      </c>
      <c r="J21" s="45">
        <v>0</v>
      </c>
      <c r="K21" s="45">
        <v>0</v>
      </c>
      <c r="L21" s="54">
        <v>0.32236833200000004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0.06766951700000001</v>
      </c>
      <c r="S21" s="45">
        <v>0</v>
      </c>
      <c r="T21" s="45">
        <v>2.006509032</v>
      </c>
      <c r="U21" s="45">
        <v>0</v>
      </c>
      <c r="V21" s="54">
        <v>0.010032545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16.427408162</v>
      </c>
      <c r="AW21" s="45">
        <v>14.715340994</v>
      </c>
      <c r="AX21" s="45">
        <v>0</v>
      </c>
      <c r="AY21" s="45">
        <v>0</v>
      </c>
      <c r="AZ21" s="54">
        <v>87.748269805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6.349602936</v>
      </c>
      <c r="BG21" s="53">
        <v>0.3084702</v>
      </c>
      <c r="BH21" s="45">
        <v>0</v>
      </c>
      <c r="BI21" s="45">
        <v>0</v>
      </c>
      <c r="BJ21" s="56">
        <v>8.24160221</v>
      </c>
      <c r="BK21" s="61">
        <f t="shared" si="3"/>
        <v>136.47206472599999</v>
      </c>
    </row>
    <row r="22" spans="1:63" ht="12.75">
      <c r="A22" s="97"/>
      <c r="B22" s="3" t="s">
        <v>163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0.125504721</v>
      </c>
      <c r="I22" s="45">
        <v>0</v>
      </c>
      <c r="J22" s="45">
        <v>0</v>
      </c>
      <c r="K22" s="45">
        <v>0</v>
      </c>
      <c r="L22" s="54">
        <v>0.313165299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0.098451075</v>
      </c>
      <c r="S22" s="45">
        <v>3.024788709</v>
      </c>
      <c r="T22" s="45">
        <v>2.0165258059999998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15.038822749</v>
      </c>
      <c r="AW22" s="45">
        <v>7.3931542189999995</v>
      </c>
      <c r="AX22" s="45">
        <v>0</v>
      </c>
      <c r="AY22" s="45">
        <v>0</v>
      </c>
      <c r="AZ22" s="54">
        <v>50.435242008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5.361187609</v>
      </c>
      <c r="BG22" s="53">
        <v>1.854854566</v>
      </c>
      <c r="BH22" s="45">
        <v>0</v>
      </c>
      <c r="BI22" s="45">
        <v>0</v>
      </c>
      <c r="BJ22" s="56">
        <v>11.57808567</v>
      </c>
      <c r="BK22" s="61">
        <f t="shared" si="3"/>
        <v>97.23978243100001</v>
      </c>
    </row>
    <row r="23" spans="1:63" ht="12.75">
      <c r="A23" s="97"/>
      <c r="B23" s="3" t="s">
        <v>166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0.103525864</v>
      </c>
      <c r="I23" s="45">
        <v>0</v>
      </c>
      <c r="J23" s="45">
        <v>0</v>
      </c>
      <c r="K23" s="45">
        <v>0</v>
      </c>
      <c r="L23" s="54">
        <v>0.322488014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0.094713279</v>
      </c>
      <c r="S23" s="45">
        <v>0</v>
      </c>
      <c r="T23" s="45">
        <v>2.231750968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4.998819725</v>
      </c>
      <c r="AW23" s="45">
        <v>1.511583458</v>
      </c>
      <c r="AX23" s="45">
        <v>0</v>
      </c>
      <c r="AY23" s="45">
        <v>0</v>
      </c>
      <c r="AZ23" s="54">
        <v>14.966929202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1.7813614330000003</v>
      </c>
      <c r="BG23" s="53">
        <v>0.022200755</v>
      </c>
      <c r="BH23" s="45">
        <v>0</v>
      </c>
      <c r="BI23" s="45">
        <v>0</v>
      </c>
      <c r="BJ23" s="56">
        <v>0.49380028899999995</v>
      </c>
      <c r="BK23" s="61">
        <f t="shared" si="3"/>
        <v>26.527172987</v>
      </c>
    </row>
    <row r="24" spans="1:63" ht="12.75">
      <c r="A24" s="97"/>
      <c r="B24" s="3" t="s">
        <v>170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0.261749305</v>
      </c>
      <c r="I24" s="45">
        <v>0.268770403</v>
      </c>
      <c r="J24" s="45">
        <v>0</v>
      </c>
      <c r="K24" s="45">
        <v>0</v>
      </c>
      <c r="L24" s="54">
        <v>0.403155606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0.023114256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7.128050129</v>
      </c>
      <c r="AW24" s="45">
        <v>2.813608597</v>
      </c>
      <c r="AX24" s="45">
        <v>0</v>
      </c>
      <c r="AY24" s="45">
        <v>0</v>
      </c>
      <c r="AZ24" s="54">
        <v>31.874808056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2.230492205</v>
      </c>
      <c r="BG24" s="53">
        <v>0.536215484</v>
      </c>
      <c r="BH24" s="45">
        <v>0</v>
      </c>
      <c r="BI24" s="45">
        <v>0</v>
      </c>
      <c r="BJ24" s="56">
        <v>4.788986231000001</v>
      </c>
      <c r="BK24" s="61">
        <f t="shared" si="3"/>
        <v>50.328950272</v>
      </c>
    </row>
    <row r="25" spans="1:63" ht="12.75">
      <c r="A25" s="97"/>
      <c r="B25" s="3" t="s">
        <v>171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0.250606756</v>
      </c>
      <c r="I25" s="45">
        <v>0.27049854900000003</v>
      </c>
      <c r="J25" s="45">
        <v>0</v>
      </c>
      <c r="K25" s="45">
        <v>0</v>
      </c>
      <c r="L25" s="54">
        <v>0.324598258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0.055549581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8.237007804</v>
      </c>
      <c r="AW25" s="45">
        <v>2.011388758</v>
      </c>
      <c r="AX25" s="45">
        <v>0</v>
      </c>
      <c r="AY25" s="45">
        <v>0</v>
      </c>
      <c r="AZ25" s="54">
        <v>34.76372705800001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2.4846262279999998</v>
      </c>
      <c r="BG25" s="53">
        <v>0.176744212</v>
      </c>
      <c r="BH25" s="45">
        <v>0</v>
      </c>
      <c r="BI25" s="45">
        <v>0</v>
      </c>
      <c r="BJ25" s="56">
        <v>6.112915707000001</v>
      </c>
      <c r="BK25" s="61">
        <f t="shared" si="3"/>
        <v>54.687662911000004</v>
      </c>
    </row>
    <row r="26" spans="1:63" ht="12.75">
      <c r="A26" s="97"/>
      <c r="B26" s="3" t="s">
        <v>132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0.219051184</v>
      </c>
      <c r="I26" s="45">
        <v>0</v>
      </c>
      <c r="J26" s="45">
        <v>0</v>
      </c>
      <c r="K26" s="45">
        <v>0</v>
      </c>
      <c r="L26" s="54">
        <v>0.293836347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0.0017714369999999998</v>
      </c>
      <c r="S26" s="45">
        <v>0</v>
      </c>
      <c r="T26" s="45">
        <v>0</v>
      </c>
      <c r="U26" s="45">
        <v>0</v>
      </c>
      <c r="V26" s="54">
        <v>0.06326559699999999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0.5454587080000001</v>
      </c>
      <c r="AW26" s="45">
        <v>0.189380661</v>
      </c>
      <c r="AX26" s="45">
        <v>0</v>
      </c>
      <c r="AY26" s="45">
        <v>0</v>
      </c>
      <c r="AZ26" s="54">
        <v>8.855783527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0.08394613399999999</v>
      </c>
      <c r="BG26" s="53">
        <v>0</v>
      </c>
      <c r="BH26" s="45">
        <v>0</v>
      </c>
      <c r="BI26" s="45">
        <v>0</v>
      </c>
      <c r="BJ26" s="56">
        <v>1.4519184029999999</v>
      </c>
      <c r="BK26" s="61">
        <f t="shared" si="3"/>
        <v>11.704411998</v>
      </c>
    </row>
    <row r="27" spans="1:63" ht="12.75">
      <c r="A27" s="97"/>
      <c r="B27" s="3" t="s">
        <v>133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0.13366288</v>
      </c>
      <c r="I27" s="45">
        <v>2.88519938</v>
      </c>
      <c r="J27" s="45">
        <v>0</v>
      </c>
      <c r="K27" s="45">
        <v>0</v>
      </c>
      <c r="L27" s="54">
        <v>2.891500597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0.003232304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0.21228541299999998</v>
      </c>
      <c r="AW27" s="45">
        <v>2.881444932</v>
      </c>
      <c r="AX27" s="45">
        <v>0</v>
      </c>
      <c r="AY27" s="45">
        <v>0</v>
      </c>
      <c r="AZ27" s="54">
        <v>3.273171569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12.280497075000001</v>
      </c>
    </row>
    <row r="28" spans="1:63" ht="12.75">
      <c r="A28" s="97"/>
      <c r="B28" s="3" t="s">
        <v>134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0.026936434999999998</v>
      </c>
      <c r="I28" s="45">
        <v>10.378183584</v>
      </c>
      <c r="J28" s="45">
        <v>0</v>
      </c>
      <c r="K28" s="45">
        <v>0</v>
      </c>
      <c r="L28" s="54">
        <v>1.767792119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</v>
      </c>
      <c r="S28" s="45">
        <v>3.146779838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0.168084722</v>
      </c>
      <c r="AW28" s="45">
        <v>12.691274318000001</v>
      </c>
      <c r="AX28" s="45">
        <v>0</v>
      </c>
      <c r="AY28" s="45">
        <v>0</v>
      </c>
      <c r="AZ28" s="54">
        <v>3.058396918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0.025107743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31.262555677</v>
      </c>
    </row>
    <row r="29" spans="1:63" ht="12.75">
      <c r="A29" s="97"/>
      <c r="B29" s="3" t="s">
        <v>135</v>
      </c>
      <c r="C29" s="55">
        <v>0</v>
      </c>
      <c r="D29" s="53">
        <v>45.634439174</v>
      </c>
      <c r="E29" s="45">
        <v>0</v>
      </c>
      <c r="F29" s="45">
        <v>0</v>
      </c>
      <c r="G29" s="54">
        <v>0</v>
      </c>
      <c r="H29" s="73">
        <v>0.148158397</v>
      </c>
      <c r="I29" s="45">
        <v>112.22408743900002</v>
      </c>
      <c r="J29" s="45">
        <v>0</v>
      </c>
      <c r="K29" s="45">
        <v>0</v>
      </c>
      <c r="L29" s="54">
        <v>17.929231579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0.016714220999999998</v>
      </c>
      <c r="S29" s="45">
        <v>69.53359562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12.60747097</v>
      </c>
      <c r="AS29" s="45">
        <v>0</v>
      </c>
      <c r="AT29" s="45">
        <v>0</v>
      </c>
      <c r="AU29" s="54">
        <v>0</v>
      </c>
      <c r="AV29" s="73">
        <v>0.48940773899999995</v>
      </c>
      <c r="AW29" s="45">
        <v>27.866076133999997</v>
      </c>
      <c r="AX29" s="45">
        <v>0</v>
      </c>
      <c r="AY29" s="45">
        <v>0</v>
      </c>
      <c r="AZ29" s="54">
        <v>52.955239115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0.030863089</v>
      </c>
      <c r="BG29" s="53">
        <v>0.315186774</v>
      </c>
      <c r="BH29" s="45">
        <v>0</v>
      </c>
      <c r="BI29" s="45">
        <v>0</v>
      </c>
      <c r="BJ29" s="56">
        <v>0.21432700600000001</v>
      </c>
      <c r="BK29" s="61">
        <f t="shared" si="3"/>
        <v>339.964797257</v>
      </c>
    </row>
    <row r="30" spans="1:63" ht="12.75">
      <c r="A30" s="97"/>
      <c r="B30" s="3" t="s">
        <v>136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0.007052698</v>
      </c>
      <c r="I30" s="45">
        <v>0</v>
      </c>
      <c r="J30" s="45">
        <v>0</v>
      </c>
      <c r="K30" s="45">
        <v>0</v>
      </c>
      <c r="L30" s="54">
        <v>1.110611623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0.076367808</v>
      </c>
      <c r="AW30" s="45">
        <v>2.8806678199999998</v>
      </c>
      <c r="AX30" s="45">
        <v>0</v>
      </c>
      <c r="AY30" s="45">
        <v>0</v>
      </c>
      <c r="AZ30" s="54">
        <v>3.3393271760000003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</v>
      </c>
      <c r="BG30" s="53">
        <v>0.400618013</v>
      </c>
      <c r="BH30" s="45">
        <v>0</v>
      </c>
      <c r="BI30" s="45">
        <v>0</v>
      </c>
      <c r="BJ30" s="56">
        <v>0.5633690809999999</v>
      </c>
      <c r="BK30" s="61">
        <f t="shared" si="3"/>
        <v>8.378014219</v>
      </c>
    </row>
    <row r="31" spans="1:63" ht="12.75">
      <c r="A31" s="97"/>
      <c r="B31" s="3" t="s">
        <v>137</v>
      </c>
      <c r="C31" s="55">
        <v>0</v>
      </c>
      <c r="D31" s="53">
        <v>63.0824355</v>
      </c>
      <c r="E31" s="45">
        <v>0</v>
      </c>
      <c r="F31" s="45">
        <v>0</v>
      </c>
      <c r="G31" s="54">
        <v>0</v>
      </c>
      <c r="H31" s="73">
        <v>0.108101498</v>
      </c>
      <c r="I31" s="45">
        <v>73.843369954</v>
      </c>
      <c r="J31" s="45">
        <v>0</v>
      </c>
      <c r="K31" s="45">
        <v>0</v>
      </c>
      <c r="L31" s="54">
        <v>64.240855483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0.024291271</v>
      </c>
      <c r="S31" s="45">
        <v>6.30824355</v>
      </c>
      <c r="T31" s="45">
        <v>0</v>
      </c>
      <c r="U31" s="45">
        <v>0</v>
      </c>
      <c r="V31" s="54">
        <v>0.037849461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0.12041976499999998</v>
      </c>
      <c r="AW31" s="45">
        <v>57.454704303</v>
      </c>
      <c r="AX31" s="45">
        <v>0</v>
      </c>
      <c r="AY31" s="45">
        <v>0</v>
      </c>
      <c r="AZ31" s="54">
        <v>23.495042317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0.020783746</v>
      </c>
      <c r="BG31" s="53">
        <v>0</v>
      </c>
      <c r="BH31" s="45">
        <v>0</v>
      </c>
      <c r="BI31" s="45">
        <v>0</v>
      </c>
      <c r="BJ31" s="56">
        <v>0.382884541</v>
      </c>
      <c r="BK31" s="61">
        <f t="shared" si="3"/>
        <v>289.11898138900006</v>
      </c>
    </row>
    <row r="32" spans="1:63" ht="12.75">
      <c r="A32" s="97"/>
      <c r="B32" s="3" t="s">
        <v>138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0.356886096</v>
      </c>
      <c r="I32" s="45">
        <v>10.657672081</v>
      </c>
      <c r="J32" s="45">
        <v>0</v>
      </c>
      <c r="K32" s="45">
        <v>0</v>
      </c>
      <c r="L32" s="54">
        <v>6.236378071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0.210028656</v>
      </c>
      <c r="S32" s="45">
        <v>6.254575805</v>
      </c>
      <c r="T32" s="45">
        <v>0</v>
      </c>
      <c r="U32" s="45">
        <v>0</v>
      </c>
      <c r="V32" s="54">
        <v>0.8756406119999999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0.588641356</v>
      </c>
      <c r="AW32" s="45">
        <v>11.293172385</v>
      </c>
      <c r="AX32" s="45">
        <v>0</v>
      </c>
      <c r="AY32" s="45">
        <v>0</v>
      </c>
      <c r="AZ32" s="54">
        <v>39.377064213000004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0.149102347</v>
      </c>
      <c r="BG32" s="53">
        <v>2.144787141</v>
      </c>
      <c r="BH32" s="45">
        <v>0</v>
      </c>
      <c r="BI32" s="45">
        <v>0</v>
      </c>
      <c r="BJ32" s="56">
        <v>7.934929107</v>
      </c>
      <c r="BK32" s="61">
        <f t="shared" si="3"/>
        <v>86.07887787</v>
      </c>
    </row>
    <row r="33" spans="1:63" ht="12.75">
      <c r="A33" s="97"/>
      <c r="B33" s="3" t="s">
        <v>139</v>
      </c>
      <c r="C33" s="55">
        <v>0</v>
      </c>
      <c r="D33" s="53">
        <v>170.971856022</v>
      </c>
      <c r="E33" s="45">
        <v>0</v>
      </c>
      <c r="F33" s="45">
        <v>0</v>
      </c>
      <c r="G33" s="54">
        <v>0</v>
      </c>
      <c r="H33" s="73">
        <v>0.139914598</v>
      </c>
      <c r="I33" s="45">
        <v>126.788736821</v>
      </c>
      <c r="J33" s="45">
        <v>0</v>
      </c>
      <c r="K33" s="45">
        <v>0</v>
      </c>
      <c r="L33" s="54">
        <v>70.594141471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0.024442457</v>
      </c>
      <c r="S33" s="45">
        <v>0</v>
      </c>
      <c r="T33" s="45">
        <v>0</v>
      </c>
      <c r="U33" s="45">
        <v>0</v>
      </c>
      <c r="V33" s="54">
        <v>0.411762049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0.199413176</v>
      </c>
      <c r="AW33" s="45">
        <v>21.478517103999998</v>
      </c>
      <c r="AX33" s="45">
        <v>0</v>
      </c>
      <c r="AY33" s="45">
        <v>0</v>
      </c>
      <c r="AZ33" s="54">
        <v>86.975713315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0.01654518</v>
      </c>
      <c r="BG33" s="53">
        <v>0</v>
      </c>
      <c r="BH33" s="45">
        <v>0</v>
      </c>
      <c r="BI33" s="45">
        <v>0</v>
      </c>
      <c r="BJ33" s="56">
        <v>0.045216375</v>
      </c>
      <c r="BK33" s="61">
        <f t="shared" si="3"/>
        <v>477.646258568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0.255676666</v>
      </c>
      <c r="I34" s="45">
        <v>49.9124774</v>
      </c>
      <c r="J34" s="45">
        <v>0</v>
      </c>
      <c r="K34" s="45">
        <v>0</v>
      </c>
      <c r="L34" s="54">
        <v>3.163203256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0.00935859</v>
      </c>
      <c r="S34" s="45">
        <v>65.746618902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0.6869641280000001</v>
      </c>
      <c r="AW34" s="45">
        <v>0.26036545099999997</v>
      </c>
      <c r="AX34" s="45">
        <v>0</v>
      </c>
      <c r="AY34" s="45">
        <v>0</v>
      </c>
      <c r="AZ34" s="54">
        <v>10.187982475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0.11897266599999999</v>
      </c>
      <c r="BG34" s="53">
        <v>0</v>
      </c>
      <c r="BH34" s="45">
        <v>0</v>
      </c>
      <c r="BI34" s="45">
        <v>0</v>
      </c>
      <c r="BJ34" s="56">
        <v>0.7208436429999999</v>
      </c>
      <c r="BK34" s="61">
        <f t="shared" si="3"/>
        <v>131.06246317699998</v>
      </c>
    </row>
    <row r="35" spans="1:63" ht="12.75">
      <c r="A35" s="97"/>
      <c r="B35" s="3" t="s">
        <v>141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0.027784015999999998</v>
      </c>
      <c r="I35" s="45">
        <v>5.121248104</v>
      </c>
      <c r="J35" s="45">
        <v>0</v>
      </c>
      <c r="K35" s="45">
        <v>0</v>
      </c>
      <c r="L35" s="54">
        <v>5.4658510399999995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0.350722215</v>
      </c>
      <c r="AW35" s="45">
        <v>0.683910451</v>
      </c>
      <c r="AX35" s="45">
        <v>0</v>
      </c>
      <c r="AY35" s="45">
        <v>0</v>
      </c>
      <c r="AZ35" s="54">
        <v>5.539698278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0.021390803</v>
      </c>
      <c r="BG35" s="53">
        <v>5.115911907</v>
      </c>
      <c r="BH35" s="45">
        <v>0</v>
      </c>
      <c r="BI35" s="45">
        <v>0</v>
      </c>
      <c r="BJ35" s="56">
        <v>0</v>
      </c>
      <c r="BK35" s="61">
        <f t="shared" si="3"/>
        <v>22.326516813999998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0.432182263</v>
      </c>
      <c r="I36" s="45">
        <v>13.658100324000001</v>
      </c>
      <c r="J36" s="45">
        <v>0</v>
      </c>
      <c r="K36" s="45">
        <v>0</v>
      </c>
      <c r="L36" s="54">
        <v>15.959779056999999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0.003724936</v>
      </c>
      <c r="S36" s="45">
        <v>0</v>
      </c>
      <c r="T36" s="45">
        <v>0</v>
      </c>
      <c r="U36" s="45">
        <v>0</v>
      </c>
      <c r="V36" s="54">
        <v>0.723732755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0.024771265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0.779359201</v>
      </c>
      <c r="AW36" s="45">
        <v>0</v>
      </c>
      <c r="AX36" s="45">
        <v>0</v>
      </c>
      <c r="AY36" s="45">
        <v>0</v>
      </c>
      <c r="AZ36" s="54">
        <v>19.03581185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0.052019655</v>
      </c>
      <c r="BG36" s="53">
        <v>1.238563226</v>
      </c>
      <c r="BH36" s="45">
        <v>0</v>
      </c>
      <c r="BI36" s="45">
        <v>0</v>
      </c>
      <c r="BJ36" s="56">
        <v>1.5110471349999999</v>
      </c>
      <c r="BK36" s="61">
        <f t="shared" si="3"/>
        <v>53.419091667</v>
      </c>
    </row>
    <row r="37" spans="1:63" ht="12.75">
      <c r="A37" s="97"/>
      <c r="B37" s="3" t="s">
        <v>143</v>
      </c>
      <c r="C37" s="55">
        <v>0</v>
      </c>
      <c r="D37" s="53">
        <v>24.83659354</v>
      </c>
      <c r="E37" s="45">
        <v>0</v>
      </c>
      <c r="F37" s="45">
        <v>0</v>
      </c>
      <c r="G37" s="54">
        <v>0</v>
      </c>
      <c r="H37" s="73">
        <v>0.110522842</v>
      </c>
      <c r="I37" s="45">
        <v>3.8394239119999996</v>
      </c>
      <c r="J37" s="45">
        <v>0</v>
      </c>
      <c r="K37" s="45">
        <v>0</v>
      </c>
      <c r="L37" s="54">
        <v>13.746672913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0.22417049399999997</v>
      </c>
      <c r="AW37" s="45">
        <v>7.184779934000001</v>
      </c>
      <c r="AX37" s="45">
        <v>0</v>
      </c>
      <c r="AY37" s="45">
        <v>0</v>
      </c>
      <c r="AZ37" s="54">
        <v>7.612150464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0.011368552</v>
      </c>
      <c r="BG37" s="53">
        <v>18.581327415</v>
      </c>
      <c r="BH37" s="45">
        <v>0</v>
      </c>
      <c r="BI37" s="45">
        <v>0</v>
      </c>
      <c r="BJ37" s="56">
        <v>0</v>
      </c>
      <c r="BK37" s="61">
        <f t="shared" si="3"/>
        <v>76.147010066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0.263068825</v>
      </c>
      <c r="I38" s="45">
        <v>8.433519138</v>
      </c>
      <c r="J38" s="45">
        <v>0</v>
      </c>
      <c r="K38" s="45">
        <v>0</v>
      </c>
      <c r="L38" s="54">
        <v>14.760303076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0.003091511</v>
      </c>
      <c r="S38" s="45">
        <v>20.34149223</v>
      </c>
      <c r="T38" s="45">
        <v>0</v>
      </c>
      <c r="U38" s="45">
        <v>0</v>
      </c>
      <c r="V38" s="54">
        <v>0.154517444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0.629066173</v>
      </c>
      <c r="AW38" s="45">
        <v>13.068767362</v>
      </c>
      <c r="AX38" s="45">
        <v>0</v>
      </c>
      <c r="AY38" s="45">
        <v>0</v>
      </c>
      <c r="AZ38" s="54">
        <v>29.868741997999997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0.41444099900000003</v>
      </c>
      <c r="BG38" s="53">
        <v>6.291373163</v>
      </c>
      <c r="BH38" s="45">
        <v>0</v>
      </c>
      <c r="BI38" s="45">
        <v>0</v>
      </c>
      <c r="BJ38" s="56">
        <v>1.653681924</v>
      </c>
      <c r="BK38" s="61">
        <f t="shared" si="3"/>
        <v>95.882063843</v>
      </c>
    </row>
    <row r="39" spans="1:63" ht="12.75">
      <c r="A39" s="97"/>
      <c r="B39" s="3" t="s">
        <v>145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0.05536785699999999</v>
      </c>
      <c r="I39" s="45">
        <v>0</v>
      </c>
      <c r="J39" s="45">
        <v>0</v>
      </c>
      <c r="K39" s="45">
        <v>0</v>
      </c>
      <c r="L39" s="54">
        <v>8.586103151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</v>
      </c>
      <c r="S39" s="45">
        <v>0</v>
      </c>
      <c r="T39" s="45">
        <v>0</v>
      </c>
      <c r="U39" s="45">
        <v>0</v>
      </c>
      <c r="V39" s="54">
        <v>0.185383452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0.25672491399999997</v>
      </c>
      <c r="AW39" s="45">
        <v>7.643932331999999</v>
      </c>
      <c r="AX39" s="45">
        <v>0</v>
      </c>
      <c r="AY39" s="45">
        <v>0</v>
      </c>
      <c r="AZ39" s="54">
        <v>10.656858092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0.023918072</v>
      </c>
      <c r="BG39" s="53">
        <v>0.924667742</v>
      </c>
      <c r="BH39" s="45">
        <v>0</v>
      </c>
      <c r="BI39" s="45">
        <v>0</v>
      </c>
      <c r="BJ39" s="56">
        <v>0</v>
      </c>
      <c r="BK39" s="61">
        <f t="shared" si="3"/>
        <v>28.332955612</v>
      </c>
    </row>
    <row r="40" spans="1:63" ht="12.75">
      <c r="A40" s="97"/>
      <c r="B40" s="3" t="s">
        <v>146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0.07227624399999999</v>
      </c>
      <c r="I40" s="45">
        <v>1.851858387</v>
      </c>
      <c r="J40" s="45">
        <v>0</v>
      </c>
      <c r="K40" s="45">
        <v>0</v>
      </c>
      <c r="L40" s="54">
        <v>5.586439468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</v>
      </c>
      <c r="S40" s="45">
        <v>0</v>
      </c>
      <c r="T40" s="45">
        <v>0</v>
      </c>
      <c r="U40" s="45">
        <v>0</v>
      </c>
      <c r="V40" s="54">
        <v>0.266555168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0.641017712</v>
      </c>
      <c r="AW40" s="45">
        <v>1.857186477</v>
      </c>
      <c r="AX40" s="45">
        <v>0</v>
      </c>
      <c r="AY40" s="45">
        <v>0</v>
      </c>
      <c r="AZ40" s="54">
        <v>5.0898250229999995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0.10131535500000001</v>
      </c>
      <c r="BG40" s="53">
        <v>0</v>
      </c>
      <c r="BH40" s="45">
        <v>0</v>
      </c>
      <c r="BI40" s="45">
        <v>0</v>
      </c>
      <c r="BJ40" s="56">
        <v>0.029738619</v>
      </c>
      <c r="BK40" s="61">
        <f t="shared" si="3"/>
        <v>15.496212452999998</v>
      </c>
    </row>
    <row r="41" spans="1:63" ht="12.75">
      <c r="A41" s="97"/>
      <c r="B41" s="3" t="s">
        <v>152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0.21026909600000002</v>
      </c>
      <c r="I41" s="45">
        <v>1.229603226</v>
      </c>
      <c r="J41" s="45">
        <v>0</v>
      </c>
      <c r="K41" s="45">
        <v>0</v>
      </c>
      <c r="L41" s="54">
        <v>8.84638041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0.055332146</v>
      </c>
      <c r="S41" s="45">
        <v>0</v>
      </c>
      <c r="T41" s="45">
        <v>0</v>
      </c>
      <c r="U41" s="45">
        <v>0</v>
      </c>
      <c r="V41" s="54">
        <v>0.9654945509999999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0.316292913</v>
      </c>
      <c r="AW41" s="45">
        <v>6.096801607</v>
      </c>
      <c r="AX41" s="45">
        <v>0</v>
      </c>
      <c r="AY41" s="45">
        <v>0</v>
      </c>
      <c r="AZ41" s="54">
        <v>3.073190385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0.029868759999999998</v>
      </c>
      <c r="BG41" s="53">
        <v>13.960080940000001</v>
      </c>
      <c r="BH41" s="45">
        <v>0</v>
      </c>
      <c r="BI41" s="45">
        <v>0</v>
      </c>
      <c r="BJ41" s="56">
        <v>7.605667999</v>
      </c>
      <c r="BK41" s="61">
        <f t="shared" si="3"/>
        <v>42.388982033</v>
      </c>
    </row>
    <row r="42" spans="1:63" ht="12.75">
      <c r="A42" s="97"/>
      <c r="B42" s="3" t="s">
        <v>147</v>
      </c>
      <c r="C42" s="55">
        <v>0</v>
      </c>
      <c r="D42" s="53">
        <v>6.350074195</v>
      </c>
      <c r="E42" s="45">
        <v>0</v>
      </c>
      <c r="F42" s="45">
        <v>0</v>
      </c>
      <c r="G42" s="54">
        <v>0</v>
      </c>
      <c r="H42" s="73">
        <v>0.157692075</v>
      </c>
      <c r="I42" s="45">
        <v>3.810044517</v>
      </c>
      <c r="J42" s="45">
        <v>0</v>
      </c>
      <c r="K42" s="45">
        <v>0</v>
      </c>
      <c r="L42" s="54">
        <v>1.752725884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0.13506052600000001</v>
      </c>
      <c r="S42" s="45">
        <v>16.508361011</v>
      </c>
      <c r="T42" s="45">
        <v>0</v>
      </c>
      <c r="U42" s="45">
        <v>0</v>
      </c>
      <c r="V42" s="54">
        <v>1.6581859730000001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1.592795013</v>
      </c>
      <c r="AW42" s="45">
        <v>5.367971003</v>
      </c>
      <c r="AX42" s="45">
        <v>0</v>
      </c>
      <c r="AY42" s="45">
        <v>0</v>
      </c>
      <c r="AZ42" s="54">
        <v>36.02361888200001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0.533619152</v>
      </c>
      <c r="BG42" s="53">
        <v>0.288377932</v>
      </c>
      <c r="BH42" s="45">
        <v>0</v>
      </c>
      <c r="BI42" s="45">
        <v>0</v>
      </c>
      <c r="BJ42" s="56">
        <v>2.2081105350000003</v>
      </c>
      <c r="BK42" s="61">
        <f t="shared" si="3"/>
        <v>76.38663669800002</v>
      </c>
    </row>
    <row r="43" spans="1:63" ht="12.75">
      <c r="A43" s="97"/>
      <c r="B43" s="3" t="s">
        <v>148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0.10164053199999999</v>
      </c>
      <c r="I43" s="45">
        <v>13.170375059</v>
      </c>
      <c r="J43" s="45">
        <v>0</v>
      </c>
      <c r="K43" s="45">
        <v>0</v>
      </c>
      <c r="L43" s="54">
        <v>13.520946938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0.006298579</v>
      </c>
      <c r="S43" s="45">
        <v>0</v>
      </c>
      <c r="T43" s="45">
        <v>0.314928952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0.50768265</v>
      </c>
      <c r="AW43" s="45">
        <v>4.405021692</v>
      </c>
      <c r="AX43" s="45">
        <v>0</v>
      </c>
      <c r="AY43" s="45">
        <v>0</v>
      </c>
      <c r="AZ43" s="54">
        <v>3.131204878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0.081574476</v>
      </c>
      <c r="BG43" s="53">
        <v>1.254991935</v>
      </c>
      <c r="BH43" s="45">
        <v>0</v>
      </c>
      <c r="BI43" s="45">
        <v>0</v>
      </c>
      <c r="BJ43" s="56">
        <v>17.825805535</v>
      </c>
      <c r="BK43" s="61">
        <f t="shared" si="3"/>
        <v>54.320471225999995</v>
      </c>
    </row>
    <row r="44" spans="1:63" ht="12.75">
      <c r="A44" s="97"/>
      <c r="B44" s="3" t="s">
        <v>149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0.419338704</v>
      </c>
      <c r="I44" s="45">
        <v>11.539626222</v>
      </c>
      <c r="J44" s="45">
        <v>0</v>
      </c>
      <c r="K44" s="45">
        <v>0</v>
      </c>
      <c r="L44" s="54">
        <v>3.136625982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0.018860810999999998</v>
      </c>
      <c r="S44" s="45">
        <v>0</v>
      </c>
      <c r="T44" s="45">
        <v>0</v>
      </c>
      <c r="U44" s="45">
        <v>0</v>
      </c>
      <c r="V44" s="54">
        <v>0.47347427300000006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6.264070970000001</v>
      </c>
      <c r="AS44" s="45">
        <v>0</v>
      </c>
      <c r="AT44" s="45">
        <v>0</v>
      </c>
      <c r="AU44" s="54">
        <v>0</v>
      </c>
      <c r="AV44" s="73">
        <v>0.6707495400000001</v>
      </c>
      <c r="AW44" s="45">
        <v>9.220712468</v>
      </c>
      <c r="AX44" s="45">
        <v>0</v>
      </c>
      <c r="AY44" s="45">
        <v>0</v>
      </c>
      <c r="AZ44" s="54">
        <v>8.187742107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0.23038054900000002</v>
      </c>
      <c r="BG44" s="53">
        <v>2.6401182690000002</v>
      </c>
      <c r="BH44" s="45">
        <v>0</v>
      </c>
      <c r="BI44" s="45">
        <v>0</v>
      </c>
      <c r="BJ44" s="56">
        <v>0.21297841299999998</v>
      </c>
      <c r="BK44" s="61">
        <f t="shared" si="3"/>
        <v>43.014678308</v>
      </c>
    </row>
    <row r="45" spans="1:63" ht="12.75">
      <c r="A45" s="97"/>
      <c r="B45" s="3" t="s">
        <v>150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0.384701513</v>
      </c>
      <c r="I45" s="45">
        <v>0</v>
      </c>
      <c r="J45" s="45">
        <v>0</v>
      </c>
      <c r="K45" s="45">
        <v>0</v>
      </c>
      <c r="L45" s="54">
        <v>43.509097544999996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0.067279192</v>
      </c>
      <c r="S45" s="45">
        <v>7.5717116099999995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2.478231994</v>
      </c>
      <c r="AW45" s="45">
        <v>16.4106489</v>
      </c>
      <c r="AX45" s="45">
        <v>0</v>
      </c>
      <c r="AY45" s="45">
        <v>0</v>
      </c>
      <c r="AZ45" s="54">
        <v>27.330635694999998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0.390613276</v>
      </c>
      <c r="BG45" s="53">
        <v>0.025054426</v>
      </c>
      <c r="BH45" s="45">
        <v>0</v>
      </c>
      <c r="BI45" s="45">
        <v>0</v>
      </c>
      <c r="BJ45" s="56">
        <v>2.755170982</v>
      </c>
      <c r="BK45" s="61">
        <f t="shared" si="3"/>
        <v>100.92314513299999</v>
      </c>
    </row>
    <row r="46" spans="1:63" ht="12.75">
      <c r="A46" s="97"/>
      <c r="B46" s="3" t="s">
        <v>156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0.103825183</v>
      </c>
      <c r="I46" s="45">
        <v>2.074063613</v>
      </c>
      <c r="J46" s="45">
        <v>0</v>
      </c>
      <c r="K46" s="45">
        <v>0</v>
      </c>
      <c r="L46" s="54">
        <v>3.5381085159999994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0.07930243199999999</v>
      </c>
      <c r="S46" s="45">
        <v>12.20037419</v>
      </c>
      <c r="T46" s="45">
        <v>0</v>
      </c>
      <c r="U46" s="45">
        <v>0</v>
      </c>
      <c r="V46" s="54">
        <v>0.170805239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1.93027385</v>
      </c>
      <c r="AW46" s="45">
        <v>9.648541005</v>
      </c>
      <c r="AX46" s="45">
        <v>0</v>
      </c>
      <c r="AY46" s="45">
        <v>0</v>
      </c>
      <c r="AZ46" s="54">
        <v>28.565174747000004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0.192755916</v>
      </c>
      <c r="BG46" s="53">
        <v>0.024030784</v>
      </c>
      <c r="BH46" s="45">
        <v>0</v>
      </c>
      <c r="BI46" s="45">
        <v>0</v>
      </c>
      <c r="BJ46" s="56">
        <v>0.6641674049999999</v>
      </c>
      <c r="BK46" s="61">
        <f t="shared" si="3"/>
        <v>59.191422880000005</v>
      </c>
    </row>
    <row r="47" spans="1:63" ht="12.75">
      <c r="A47" s="97"/>
      <c r="B47" s="3" t="s">
        <v>173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0.370645545</v>
      </c>
      <c r="I47" s="45">
        <v>0.516840745</v>
      </c>
      <c r="J47" s="45">
        <v>0</v>
      </c>
      <c r="K47" s="45">
        <v>0</v>
      </c>
      <c r="L47" s="54">
        <v>0.030402396999999998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0.112719826</v>
      </c>
      <c r="S47" s="45">
        <v>0</v>
      </c>
      <c r="T47" s="45">
        <v>0</v>
      </c>
      <c r="U47" s="45">
        <v>0</v>
      </c>
      <c r="V47" s="54">
        <v>0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6.386494655</v>
      </c>
      <c r="AW47" s="45">
        <v>2.4531601949999997</v>
      </c>
      <c r="AX47" s="45">
        <v>0</v>
      </c>
      <c r="AY47" s="45">
        <v>0</v>
      </c>
      <c r="AZ47" s="54">
        <v>31.865845974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1.851652058</v>
      </c>
      <c r="BG47" s="53">
        <v>0.022916255</v>
      </c>
      <c r="BH47" s="45">
        <v>0</v>
      </c>
      <c r="BI47" s="45">
        <v>0</v>
      </c>
      <c r="BJ47" s="56">
        <v>2.30768637</v>
      </c>
      <c r="BK47" s="61">
        <f t="shared" si="3"/>
        <v>45.91836402</v>
      </c>
    </row>
    <row r="48" spans="1:63" ht="12.75">
      <c r="A48" s="97"/>
      <c r="B48" s="3" t="s">
        <v>167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0.31320871100000003</v>
      </c>
      <c r="I48" s="45">
        <v>5.151271959000001</v>
      </c>
      <c r="J48" s="45">
        <v>0</v>
      </c>
      <c r="K48" s="45">
        <v>0</v>
      </c>
      <c r="L48" s="54">
        <v>5.86434901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0.10893190400000001</v>
      </c>
      <c r="S48" s="45">
        <v>0.108931903</v>
      </c>
      <c r="T48" s="45">
        <v>0.217863806</v>
      </c>
      <c r="U48" s="45">
        <v>0</v>
      </c>
      <c r="V48" s="54">
        <v>0.729843752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3.735044735</v>
      </c>
      <c r="AW48" s="45">
        <v>23.064824363</v>
      </c>
      <c r="AX48" s="45">
        <v>0</v>
      </c>
      <c r="AY48" s="45">
        <v>0</v>
      </c>
      <c r="AZ48" s="54">
        <v>40.424555083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0.805406076</v>
      </c>
      <c r="BG48" s="53">
        <v>0.66272112</v>
      </c>
      <c r="BH48" s="45">
        <v>0</v>
      </c>
      <c r="BI48" s="45">
        <v>0</v>
      </c>
      <c r="BJ48" s="56">
        <v>5.414026965</v>
      </c>
      <c r="BK48" s="61">
        <f t="shared" si="3"/>
        <v>86.60097938700001</v>
      </c>
    </row>
    <row r="49" spans="1:63" ht="12.75">
      <c r="A49" s="97"/>
      <c r="B49" s="3" t="s">
        <v>168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0.075005684</v>
      </c>
      <c r="I49" s="45">
        <v>1.1498006</v>
      </c>
      <c r="J49" s="45">
        <v>0</v>
      </c>
      <c r="K49" s="45">
        <v>0</v>
      </c>
      <c r="L49" s="54">
        <v>5.053088161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0.070814822</v>
      </c>
      <c r="S49" s="45">
        <v>0</v>
      </c>
      <c r="T49" s="45">
        <v>0</v>
      </c>
      <c r="U49" s="45">
        <v>0</v>
      </c>
      <c r="V49" s="54">
        <v>0.0107458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1.7796675410000002</v>
      </c>
      <c r="AW49" s="45">
        <v>8.470295905</v>
      </c>
      <c r="AX49" s="45">
        <v>0</v>
      </c>
      <c r="AY49" s="45">
        <v>0</v>
      </c>
      <c r="AZ49" s="54">
        <v>29.211727366000005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0.374076145</v>
      </c>
      <c r="BG49" s="53">
        <v>0.578982252</v>
      </c>
      <c r="BH49" s="45">
        <v>0</v>
      </c>
      <c r="BI49" s="45">
        <v>0</v>
      </c>
      <c r="BJ49" s="56">
        <v>2.458032025</v>
      </c>
      <c r="BK49" s="61">
        <f t="shared" si="3"/>
        <v>49.23223630100001</v>
      </c>
    </row>
    <row r="50" spans="1:63" ht="12.75">
      <c r="A50" s="97"/>
      <c r="B50" s="3" t="s">
        <v>172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0.155590024</v>
      </c>
      <c r="I50" s="45">
        <v>27.108962188</v>
      </c>
      <c r="J50" s="45">
        <v>0</v>
      </c>
      <c r="K50" s="45">
        <v>0</v>
      </c>
      <c r="L50" s="54">
        <v>17.440822149000002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0.01041851</v>
      </c>
      <c r="S50" s="45">
        <v>6.772031292</v>
      </c>
      <c r="T50" s="45">
        <v>0</v>
      </c>
      <c r="U50" s="45">
        <v>0</v>
      </c>
      <c r="V50" s="54">
        <v>1.562776452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0.3530322470000001</v>
      </c>
      <c r="AW50" s="45">
        <v>68.91871647400001</v>
      </c>
      <c r="AX50" s="45">
        <v>0</v>
      </c>
      <c r="AY50" s="45">
        <v>0</v>
      </c>
      <c r="AZ50" s="54">
        <v>124.84698299000001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0.0010407790000000001</v>
      </c>
      <c r="BG50" s="53">
        <v>0</v>
      </c>
      <c r="BH50" s="45">
        <v>0</v>
      </c>
      <c r="BI50" s="45">
        <v>0</v>
      </c>
      <c r="BJ50" s="56">
        <v>2.2949073579999997</v>
      </c>
      <c r="BK50" s="61">
        <f t="shared" si="3"/>
        <v>249.465280463</v>
      </c>
    </row>
    <row r="51" spans="1:63" ht="12.75">
      <c r="A51" s="97"/>
      <c r="B51" s="3"/>
      <c r="C51" s="55"/>
      <c r="D51" s="53"/>
      <c r="E51" s="45"/>
      <c r="F51" s="45"/>
      <c r="G51" s="54"/>
      <c r="H51" s="73"/>
      <c r="I51" s="45"/>
      <c r="J51" s="45"/>
      <c r="K51" s="45"/>
      <c r="L51" s="54"/>
      <c r="M51" s="73"/>
      <c r="N51" s="53"/>
      <c r="O51" s="45"/>
      <c r="P51" s="45"/>
      <c r="Q51" s="54"/>
      <c r="R51" s="73"/>
      <c r="S51" s="45"/>
      <c r="T51" s="45"/>
      <c r="U51" s="45"/>
      <c r="V51" s="54"/>
      <c r="W51" s="73"/>
      <c r="X51" s="45"/>
      <c r="Y51" s="45"/>
      <c r="Z51" s="45"/>
      <c r="AA51" s="54"/>
      <c r="AB51" s="73"/>
      <c r="AC51" s="45"/>
      <c r="AD51" s="45"/>
      <c r="AE51" s="45"/>
      <c r="AF51" s="54"/>
      <c r="AG51" s="73"/>
      <c r="AH51" s="45"/>
      <c r="AI51" s="45"/>
      <c r="AJ51" s="45"/>
      <c r="AK51" s="54"/>
      <c r="AL51" s="73"/>
      <c r="AM51" s="45"/>
      <c r="AN51" s="45"/>
      <c r="AO51" s="45"/>
      <c r="AP51" s="54"/>
      <c r="AQ51" s="73"/>
      <c r="AR51" s="53"/>
      <c r="AS51" s="45"/>
      <c r="AT51" s="45"/>
      <c r="AU51" s="54"/>
      <c r="AV51" s="73"/>
      <c r="AW51" s="45"/>
      <c r="AX51" s="45"/>
      <c r="AY51" s="45"/>
      <c r="AZ51" s="54"/>
      <c r="BA51" s="73"/>
      <c r="BB51" s="53"/>
      <c r="BC51" s="45"/>
      <c r="BD51" s="45"/>
      <c r="BE51" s="54"/>
      <c r="BF51" s="73"/>
      <c r="BG51" s="53"/>
      <c r="BH51" s="45"/>
      <c r="BI51" s="45"/>
      <c r="BJ51" s="56"/>
      <c r="BK51" s="61"/>
    </row>
    <row r="52" spans="1:63" ht="12.75">
      <c r="A52" s="36"/>
      <c r="B52" s="37" t="s">
        <v>165</v>
      </c>
      <c r="C52" s="94">
        <f aca="true" t="shared" si="4" ref="C52:AH52">SUM(C16:C51)</f>
        <v>0</v>
      </c>
      <c r="D52" s="94">
        <f t="shared" si="4"/>
        <v>310.875398431</v>
      </c>
      <c r="E52" s="94">
        <f t="shared" si="4"/>
        <v>0</v>
      </c>
      <c r="F52" s="94">
        <f t="shared" si="4"/>
        <v>0</v>
      </c>
      <c r="G52" s="94">
        <f t="shared" si="4"/>
        <v>0</v>
      </c>
      <c r="H52" s="94">
        <f t="shared" si="4"/>
        <v>5.910776092</v>
      </c>
      <c r="I52" s="94">
        <f t="shared" si="4"/>
        <v>486.041167967</v>
      </c>
      <c r="J52" s="94">
        <f t="shared" si="4"/>
        <v>0</v>
      </c>
      <c r="K52" s="94">
        <f t="shared" si="4"/>
        <v>0</v>
      </c>
      <c r="L52" s="94">
        <f t="shared" si="4"/>
        <v>338.35182947799996</v>
      </c>
      <c r="M52" s="94">
        <f t="shared" si="4"/>
        <v>0</v>
      </c>
      <c r="N52" s="94">
        <f t="shared" si="4"/>
        <v>0</v>
      </c>
      <c r="O52" s="94">
        <f t="shared" si="4"/>
        <v>0</v>
      </c>
      <c r="P52" s="94">
        <f t="shared" si="4"/>
        <v>0</v>
      </c>
      <c r="Q52" s="94">
        <f t="shared" si="4"/>
        <v>0</v>
      </c>
      <c r="R52" s="94">
        <f t="shared" si="4"/>
        <v>1.4496686120000002</v>
      </c>
      <c r="S52" s="94">
        <f t="shared" si="4"/>
        <v>217.51750466</v>
      </c>
      <c r="T52" s="94">
        <f t="shared" si="4"/>
        <v>8.809222434</v>
      </c>
      <c r="U52" s="94">
        <f t="shared" si="4"/>
        <v>0</v>
      </c>
      <c r="V52" s="94">
        <f t="shared" si="4"/>
        <v>8.383308204999999</v>
      </c>
      <c r="W52" s="94">
        <f t="shared" si="4"/>
        <v>0</v>
      </c>
      <c r="X52" s="94">
        <f t="shared" si="4"/>
        <v>0</v>
      </c>
      <c r="Y52" s="94">
        <f t="shared" si="4"/>
        <v>0</v>
      </c>
      <c r="Z52" s="94">
        <f t="shared" si="4"/>
        <v>0</v>
      </c>
      <c r="AA52" s="94">
        <f t="shared" si="4"/>
        <v>0</v>
      </c>
      <c r="AB52" s="94">
        <f t="shared" si="4"/>
        <v>0.024771265</v>
      </c>
      <c r="AC52" s="94">
        <f t="shared" si="4"/>
        <v>0</v>
      </c>
      <c r="AD52" s="94">
        <f t="shared" si="4"/>
        <v>0</v>
      </c>
      <c r="AE52" s="94">
        <f t="shared" si="4"/>
        <v>0</v>
      </c>
      <c r="AF52" s="94">
        <f t="shared" si="4"/>
        <v>0</v>
      </c>
      <c r="AG52" s="94">
        <f t="shared" si="4"/>
        <v>0</v>
      </c>
      <c r="AH52" s="94">
        <f t="shared" si="4"/>
        <v>0</v>
      </c>
      <c r="AI52" s="94">
        <f aca="true" t="shared" si="5" ref="AI52:BK52">SUM(AI16:AI51)</f>
        <v>0</v>
      </c>
      <c r="AJ52" s="94">
        <f t="shared" si="5"/>
        <v>0</v>
      </c>
      <c r="AK52" s="94">
        <f t="shared" si="5"/>
        <v>0</v>
      </c>
      <c r="AL52" s="94">
        <f t="shared" si="5"/>
        <v>0</v>
      </c>
      <c r="AM52" s="94">
        <f t="shared" si="5"/>
        <v>0</v>
      </c>
      <c r="AN52" s="94">
        <f t="shared" si="5"/>
        <v>0</v>
      </c>
      <c r="AO52" s="94">
        <f t="shared" si="5"/>
        <v>0</v>
      </c>
      <c r="AP52" s="94">
        <f t="shared" si="5"/>
        <v>0</v>
      </c>
      <c r="AQ52" s="94">
        <f t="shared" si="5"/>
        <v>0</v>
      </c>
      <c r="AR52" s="94">
        <f t="shared" si="5"/>
        <v>18.87154194</v>
      </c>
      <c r="AS52" s="94">
        <f t="shared" si="5"/>
        <v>0</v>
      </c>
      <c r="AT52" s="94">
        <f t="shared" si="5"/>
        <v>0</v>
      </c>
      <c r="AU52" s="94">
        <f t="shared" si="5"/>
        <v>0</v>
      </c>
      <c r="AV52" s="94">
        <f t="shared" si="5"/>
        <v>126.27098148600001</v>
      </c>
      <c r="AW52" s="94">
        <f t="shared" si="5"/>
        <v>375.837054679</v>
      </c>
      <c r="AX52" s="94">
        <f t="shared" si="5"/>
        <v>0</v>
      </c>
      <c r="AY52" s="94">
        <f t="shared" si="5"/>
        <v>0</v>
      </c>
      <c r="AZ52" s="94">
        <f t="shared" si="5"/>
        <v>1027.9685614159998</v>
      </c>
      <c r="BA52" s="94">
        <f t="shared" si="5"/>
        <v>0</v>
      </c>
      <c r="BB52" s="94">
        <f t="shared" si="5"/>
        <v>0</v>
      </c>
      <c r="BC52" s="94">
        <f t="shared" si="5"/>
        <v>0</v>
      </c>
      <c r="BD52" s="94">
        <f t="shared" si="5"/>
        <v>0</v>
      </c>
      <c r="BE52" s="94">
        <f t="shared" si="5"/>
        <v>0</v>
      </c>
      <c r="BF52" s="94">
        <f t="shared" si="5"/>
        <v>39.53066371500001</v>
      </c>
      <c r="BG52" s="94">
        <f t="shared" si="5"/>
        <v>61.396263061</v>
      </c>
      <c r="BH52" s="94">
        <f t="shared" si="5"/>
        <v>0.701587871</v>
      </c>
      <c r="BI52" s="94">
        <f t="shared" si="5"/>
        <v>0</v>
      </c>
      <c r="BJ52" s="94">
        <f t="shared" si="5"/>
        <v>118.04252827699999</v>
      </c>
      <c r="BK52" s="94">
        <f t="shared" si="5"/>
        <v>3145.9828295889997</v>
      </c>
    </row>
    <row r="53" spans="1:63" ht="12.75">
      <c r="A53" s="11" t="s">
        <v>75</v>
      </c>
      <c r="B53" s="18" t="s">
        <v>15</v>
      </c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40"/>
    </row>
    <row r="54" spans="1:63" ht="12.75">
      <c r="A54" s="11"/>
      <c r="B54" s="19" t="s">
        <v>33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</row>
    <row r="55" spans="1:63" ht="12.75">
      <c r="A55" s="36"/>
      <c r="B55" s="37" t="s">
        <v>88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</row>
    <row r="56" spans="1:63" ht="12.75">
      <c r="A56" s="11" t="s">
        <v>77</v>
      </c>
      <c r="B56" s="24" t="s">
        <v>92</v>
      </c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4"/>
    </row>
    <row r="57" spans="1:63" ht="12.75">
      <c r="A57" s="11"/>
      <c r="B57" s="19" t="s">
        <v>33</v>
      </c>
      <c r="C57" s="57"/>
      <c r="D57" s="58"/>
      <c r="E57" s="59"/>
      <c r="F57" s="59"/>
      <c r="G57" s="60"/>
      <c r="H57" s="57"/>
      <c r="I57" s="59"/>
      <c r="J57" s="59"/>
      <c r="K57" s="59"/>
      <c r="L57" s="60"/>
      <c r="M57" s="57"/>
      <c r="N57" s="58"/>
      <c r="O57" s="59"/>
      <c r="P57" s="59"/>
      <c r="Q57" s="60"/>
      <c r="R57" s="57"/>
      <c r="S57" s="59"/>
      <c r="T57" s="59"/>
      <c r="U57" s="59"/>
      <c r="V57" s="60"/>
      <c r="W57" s="57"/>
      <c r="X57" s="59"/>
      <c r="Y57" s="59"/>
      <c r="Z57" s="59"/>
      <c r="AA57" s="60"/>
      <c r="AB57" s="57"/>
      <c r="AC57" s="59"/>
      <c r="AD57" s="59"/>
      <c r="AE57" s="59"/>
      <c r="AF57" s="60"/>
      <c r="AG57" s="57"/>
      <c r="AH57" s="59"/>
      <c r="AI57" s="59"/>
      <c r="AJ57" s="59"/>
      <c r="AK57" s="60"/>
      <c r="AL57" s="57"/>
      <c r="AM57" s="59"/>
      <c r="AN57" s="59"/>
      <c r="AO57" s="59"/>
      <c r="AP57" s="60"/>
      <c r="AQ57" s="57"/>
      <c r="AR57" s="58"/>
      <c r="AS57" s="59"/>
      <c r="AT57" s="59"/>
      <c r="AU57" s="60"/>
      <c r="AV57" s="57"/>
      <c r="AW57" s="59"/>
      <c r="AX57" s="59"/>
      <c r="AY57" s="59"/>
      <c r="AZ57" s="60"/>
      <c r="BA57" s="57"/>
      <c r="BB57" s="58"/>
      <c r="BC57" s="59"/>
      <c r="BD57" s="59"/>
      <c r="BE57" s="60"/>
      <c r="BF57" s="57"/>
      <c r="BG57" s="58"/>
      <c r="BH57" s="59"/>
      <c r="BI57" s="59"/>
      <c r="BJ57" s="60"/>
      <c r="BK57" s="61"/>
    </row>
    <row r="58" spans="1:63" ht="12.75">
      <c r="A58" s="36"/>
      <c r="B58" s="37" t="s">
        <v>87</v>
      </c>
      <c r="C58" s="62"/>
      <c r="D58" s="63"/>
      <c r="E58" s="63"/>
      <c r="F58" s="63"/>
      <c r="G58" s="64"/>
      <c r="H58" s="62"/>
      <c r="I58" s="63"/>
      <c r="J58" s="63"/>
      <c r="K58" s="63"/>
      <c r="L58" s="64"/>
      <c r="M58" s="62"/>
      <c r="N58" s="63"/>
      <c r="O58" s="63"/>
      <c r="P58" s="63"/>
      <c r="Q58" s="64"/>
      <c r="R58" s="62"/>
      <c r="S58" s="63"/>
      <c r="T58" s="63"/>
      <c r="U58" s="63"/>
      <c r="V58" s="64"/>
      <c r="W58" s="62"/>
      <c r="X58" s="63"/>
      <c r="Y58" s="63"/>
      <c r="Z58" s="63"/>
      <c r="AA58" s="64"/>
      <c r="AB58" s="62"/>
      <c r="AC58" s="63"/>
      <c r="AD58" s="63"/>
      <c r="AE58" s="63"/>
      <c r="AF58" s="64"/>
      <c r="AG58" s="62"/>
      <c r="AH58" s="63"/>
      <c r="AI58" s="63"/>
      <c r="AJ58" s="63"/>
      <c r="AK58" s="64"/>
      <c r="AL58" s="62"/>
      <c r="AM58" s="63"/>
      <c r="AN58" s="63"/>
      <c r="AO58" s="63"/>
      <c r="AP58" s="64"/>
      <c r="AQ58" s="62"/>
      <c r="AR58" s="63"/>
      <c r="AS58" s="63"/>
      <c r="AT58" s="63"/>
      <c r="AU58" s="64"/>
      <c r="AV58" s="62"/>
      <c r="AW58" s="63"/>
      <c r="AX58" s="63"/>
      <c r="AY58" s="63"/>
      <c r="AZ58" s="64"/>
      <c r="BA58" s="62"/>
      <c r="BB58" s="63"/>
      <c r="BC58" s="63"/>
      <c r="BD58" s="63"/>
      <c r="BE58" s="64"/>
      <c r="BF58" s="62"/>
      <c r="BG58" s="63"/>
      <c r="BH58" s="63"/>
      <c r="BI58" s="63"/>
      <c r="BJ58" s="64"/>
      <c r="BK58" s="65"/>
    </row>
    <row r="59" spans="1:63" ht="12.75">
      <c r="A59" s="11" t="s">
        <v>78</v>
      </c>
      <c r="B59" s="18" t="s">
        <v>16</v>
      </c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4"/>
    </row>
    <row r="60" spans="1:63" ht="12.75">
      <c r="A60" s="11"/>
      <c r="B60" s="24" t="s">
        <v>97</v>
      </c>
      <c r="C60" s="73">
        <v>0</v>
      </c>
      <c r="D60" s="53">
        <v>177.537895477</v>
      </c>
      <c r="E60" s="45">
        <v>0</v>
      </c>
      <c r="F60" s="45">
        <v>0</v>
      </c>
      <c r="G60" s="54">
        <v>0</v>
      </c>
      <c r="H60" s="73">
        <v>2.2238302659999998</v>
      </c>
      <c r="I60" s="45">
        <v>387.45142913899997</v>
      </c>
      <c r="J60" s="45">
        <v>268.18148473400004</v>
      </c>
      <c r="K60" s="45">
        <v>0</v>
      </c>
      <c r="L60" s="54">
        <v>101.305265784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1.1997404269999998</v>
      </c>
      <c r="S60" s="45">
        <v>0.4793244569999999</v>
      </c>
      <c r="T60" s="45">
        <v>0</v>
      </c>
      <c r="U60" s="45">
        <v>0</v>
      </c>
      <c r="V60" s="54">
        <v>13.7799614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0.000129581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6.500129406999999</v>
      </c>
      <c r="AW60" s="45">
        <v>523.1896414990001</v>
      </c>
      <c r="AX60" s="45">
        <v>6.565062673</v>
      </c>
      <c r="AY60" s="45">
        <v>0</v>
      </c>
      <c r="AZ60" s="54">
        <v>96.060760875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3.569470945</v>
      </c>
      <c r="BG60" s="53">
        <v>5.686839158</v>
      </c>
      <c r="BH60" s="45">
        <v>1.013576775</v>
      </c>
      <c r="BI60" s="45">
        <v>0</v>
      </c>
      <c r="BJ60" s="54">
        <v>13.162870886</v>
      </c>
      <c r="BK60" s="49">
        <f aca="true" t="shared" si="6" ref="BK60:BK67">SUM(C60:BJ60)</f>
        <v>1607.9074134830003</v>
      </c>
    </row>
    <row r="61" spans="1:63" ht="12.75">
      <c r="A61" s="11"/>
      <c r="B61" s="24" t="s">
        <v>98</v>
      </c>
      <c r="C61" s="73">
        <v>0</v>
      </c>
      <c r="D61" s="53">
        <v>0.6169369610000001</v>
      </c>
      <c r="E61" s="45">
        <v>0</v>
      </c>
      <c r="F61" s="45">
        <v>0</v>
      </c>
      <c r="G61" s="54">
        <v>0</v>
      </c>
      <c r="H61" s="73">
        <v>0.6540344989999999</v>
      </c>
      <c r="I61" s="45">
        <v>5.784102203</v>
      </c>
      <c r="J61" s="45">
        <v>0</v>
      </c>
      <c r="K61" s="45">
        <v>0</v>
      </c>
      <c r="L61" s="54">
        <v>1.250636209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0.20174480800000003</v>
      </c>
      <c r="S61" s="45">
        <v>0</v>
      </c>
      <c r="T61" s="45">
        <v>0</v>
      </c>
      <c r="U61" s="45">
        <v>0</v>
      </c>
      <c r="V61" s="54">
        <v>0.091985313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16.226030752999996</v>
      </c>
      <c r="AW61" s="45">
        <v>113.507650238</v>
      </c>
      <c r="AX61" s="45">
        <v>0</v>
      </c>
      <c r="AY61" s="45">
        <v>0</v>
      </c>
      <c r="AZ61" s="54">
        <v>88.117500713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4.443812791999999</v>
      </c>
      <c r="BG61" s="53">
        <v>7.16123338</v>
      </c>
      <c r="BH61" s="45">
        <v>0</v>
      </c>
      <c r="BI61" s="45">
        <v>0</v>
      </c>
      <c r="BJ61" s="54">
        <v>13.66238181</v>
      </c>
      <c r="BK61" s="49">
        <f t="shared" si="6"/>
        <v>251.718049679</v>
      </c>
    </row>
    <row r="62" spans="1:63" ht="12.75">
      <c r="A62" s="11"/>
      <c r="B62" s="24" t="s">
        <v>103</v>
      </c>
      <c r="C62" s="73">
        <v>0</v>
      </c>
      <c r="D62" s="53">
        <v>3.01146591</v>
      </c>
      <c r="E62" s="45">
        <v>0</v>
      </c>
      <c r="F62" s="45">
        <v>0</v>
      </c>
      <c r="G62" s="54">
        <v>0</v>
      </c>
      <c r="H62" s="73">
        <v>12.747929866</v>
      </c>
      <c r="I62" s="45">
        <v>212.94932863699998</v>
      </c>
      <c r="J62" s="45">
        <v>0</v>
      </c>
      <c r="K62" s="45">
        <v>0</v>
      </c>
      <c r="L62" s="54">
        <v>220.64527939399997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3.8032565109999994</v>
      </c>
      <c r="S62" s="45">
        <v>9.807067756</v>
      </c>
      <c r="T62" s="45">
        <v>3.5053566840000006</v>
      </c>
      <c r="U62" s="45">
        <v>0</v>
      </c>
      <c r="V62" s="54">
        <v>17.403633916999997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0.011787549000000001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0.049901539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188.087443817</v>
      </c>
      <c r="AW62" s="45">
        <v>1264.173199217</v>
      </c>
      <c r="AX62" s="45">
        <v>16.532965908</v>
      </c>
      <c r="AY62" s="45">
        <v>0</v>
      </c>
      <c r="AZ62" s="54">
        <v>2373.555656691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111.036717112</v>
      </c>
      <c r="BG62" s="53">
        <v>198.84257544599998</v>
      </c>
      <c r="BH62" s="45">
        <v>44.116705632</v>
      </c>
      <c r="BI62" s="45">
        <v>0</v>
      </c>
      <c r="BJ62" s="54">
        <v>443.01840359700003</v>
      </c>
      <c r="BK62" s="49">
        <f t="shared" si="6"/>
        <v>5123.298675182999</v>
      </c>
    </row>
    <row r="63" spans="1:63" ht="12.75">
      <c r="A63" s="11"/>
      <c r="B63" s="24" t="s">
        <v>102</v>
      </c>
      <c r="C63" s="73">
        <v>0</v>
      </c>
      <c r="D63" s="53">
        <v>0.614401803</v>
      </c>
      <c r="E63" s="45">
        <v>0</v>
      </c>
      <c r="F63" s="45">
        <v>0</v>
      </c>
      <c r="G63" s="54">
        <v>0</v>
      </c>
      <c r="H63" s="73">
        <v>2.032498521</v>
      </c>
      <c r="I63" s="45">
        <v>0.42809263</v>
      </c>
      <c r="J63" s="45">
        <v>0</v>
      </c>
      <c r="K63" s="45">
        <v>0</v>
      </c>
      <c r="L63" s="54">
        <v>1.317586491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0.926454148</v>
      </c>
      <c r="S63" s="45">
        <v>0</v>
      </c>
      <c r="T63" s="45">
        <v>0</v>
      </c>
      <c r="U63" s="45">
        <v>0</v>
      </c>
      <c r="V63" s="54">
        <v>0.215776798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70.271079101</v>
      </c>
      <c r="AW63" s="45">
        <v>51.17096067</v>
      </c>
      <c r="AX63" s="45">
        <v>0</v>
      </c>
      <c r="AY63" s="45">
        <v>0</v>
      </c>
      <c r="AZ63" s="54">
        <v>208.514159151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25.831462218</v>
      </c>
      <c r="BG63" s="53">
        <v>6.833601936</v>
      </c>
      <c r="BH63" s="45">
        <v>0</v>
      </c>
      <c r="BI63" s="45">
        <v>0</v>
      </c>
      <c r="BJ63" s="54">
        <v>55.812680623</v>
      </c>
      <c r="BK63" s="49">
        <f t="shared" si="6"/>
        <v>423.96875409</v>
      </c>
    </row>
    <row r="64" spans="1:63" ht="12.75">
      <c r="A64" s="11"/>
      <c r="B64" s="24" t="s">
        <v>101</v>
      </c>
      <c r="C64" s="73">
        <v>0</v>
      </c>
      <c r="D64" s="53">
        <v>13.758115169999998</v>
      </c>
      <c r="E64" s="45">
        <v>0</v>
      </c>
      <c r="F64" s="45">
        <v>0</v>
      </c>
      <c r="G64" s="54">
        <v>0</v>
      </c>
      <c r="H64" s="73">
        <v>9.201639985</v>
      </c>
      <c r="I64" s="45">
        <v>891.128013659</v>
      </c>
      <c r="J64" s="45">
        <v>68.74557273799999</v>
      </c>
      <c r="K64" s="45">
        <v>0</v>
      </c>
      <c r="L64" s="54">
        <v>70.261777451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5.906505041999999</v>
      </c>
      <c r="S64" s="45">
        <v>8.271132565</v>
      </c>
      <c r="T64" s="45">
        <v>0.955162453</v>
      </c>
      <c r="U64" s="45">
        <v>0</v>
      </c>
      <c r="V64" s="54">
        <v>10.864999179999998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0.040862929</v>
      </c>
      <c r="AC64" s="45">
        <v>1.474809729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0.018325053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279.8900184330001</v>
      </c>
      <c r="AW64" s="45">
        <v>496.76693107999995</v>
      </c>
      <c r="AX64" s="45">
        <v>2.008376239</v>
      </c>
      <c r="AY64" s="45">
        <v>0</v>
      </c>
      <c r="AZ64" s="54">
        <v>894.787187273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154.547067985</v>
      </c>
      <c r="BG64" s="53">
        <v>53.30501053300001</v>
      </c>
      <c r="BH64" s="45">
        <v>6.646118079</v>
      </c>
      <c r="BI64" s="45">
        <v>0</v>
      </c>
      <c r="BJ64" s="54">
        <v>125.655149969</v>
      </c>
      <c r="BK64" s="49">
        <f t="shared" si="6"/>
        <v>3094.232775545</v>
      </c>
    </row>
    <row r="65" spans="1:63" ht="12.75">
      <c r="A65" s="11"/>
      <c r="B65" s="24" t="s">
        <v>99</v>
      </c>
      <c r="C65" s="73">
        <v>0</v>
      </c>
      <c r="D65" s="53">
        <v>141.906935508</v>
      </c>
      <c r="E65" s="45">
        <v>0</v>
      </c>
      <c r="F65" s="45">
        <v>0</v>
      </c>
      <c r="G65" s="54">
        <v>0</v>
      </c>
      <c r="H65" s="73">
        <v>3.504691861</v>
      </c>
      <c r="I65" s="45">
        <v>489.83592398699994</v>
      </c>
      <c r="J65" s="45">
        <v>71.208717985</v>
      </c>
      <c r="K65" s="45">
        <v>0</v>
      </c>
      <c r="L65" s="54">
        <v>73.533374877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1.3648049809999998</v>
      </c>
      <c r="S65" s="45">
        <v>5.027809155</v>
      </c>
      <c r="T65" s="45">
        <v>4.684179464</v>
      </c>
      <c r="U65" s="45">
        <v>0</v>
      </c>
      <c r="V65" s="54">
        <v>6.582336522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0.000122396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32.727727848</v>
      </c>
      <c r="AW65" s="45">
        <v>419.7677853</v>
      </c>
      <c r="AX65" s="45">
        <v>6.872554493000001</v>
      </c>
      <c r="AY65" s="45">
        <v>0</v>
      </c>
      <c r="AZ65" s="54">
        <v>532.5133452949999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9.922643974000001</v>
      </c>
      <c r="BG65" s="53">
        <v>24.235768158</v>
      </c>
      <c r="BH65" s="45">
        <v>8.322481731</v>
      </c>
      <c r="BI65" s="45">
        <v>0</v>
      </c>
      <c r="BJ65" s="54">
        <v>69.28128385</v>
      </c>
      <c r="BK65" s="49">
        <f t="shared" si="6"/>
        <v>1901.2924873849997</v>
      </c>
    </row>
    <row r="66" spans="1:63" ht="12.75">
      <c r="A66" s="11"/>
      <c r="B66" s="24" t="s">
        <v>100</v>
      </c>
      <c r="C66" s="73">
        <v>0</v>
      </c>
      <c r="D66" s="53">
        <v>448.017196247</v>
      </c>
      <c r="E66" s="45">
        <v>0</v>
      </c>
      <c r="F66" s="45">
        <v>0</v>
      </c>
      <c r="G66" s="54">
        <v>0</v>
      </c>
      <c r="H66" s="73">
        <v>5.387150565</v>
      </c>
      <c r="I66" s="45">
        <v>774.814809479</v>
      </c>
      <c r="J66" s="45">
        <v>25.837288106</v>
      </c>
      <c r="K66" s="45">
        <v>0</v>
      </c>
      <c r="L66" s="54">
        <v>177.150032194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1.9797767390000003</v>
      </c>
      <c r="S66" s="45">
        <v>3.3912025960000003</v>
      </c>
      <c r="T66" s="45">
        <v>0</v>
      </c>
      <c r="U66" s="45">
        <v>0</v>
      </c>
      <c r="V66" s="54">
        <v>424.804321399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0.096117536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4.52469669</v>
      </c>
      <c r="AS66" s="45">
        <v>0</v>
      </c>
      <c r="AT66" s="45">
        <v>0</v>
      </c>
      <c r="AU66" s="54">
        <v>0</v>
      </c>
      <c r="AV66" s="73">
        <v>14.273515819</v>
      </c>
      <c r="AW66" s="45">
        <v>729.1430018929999</v>
      </c>
      <c r="AX66" s="45">
        <v>0</v>
      </c>
      <c r="AY66" s="45">
        <v>0</v>
      </c>
      <c r="AZ66" s="54">
        <v>444.3285945230001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4.541237462000002</v>
      </c>
      <c r="BG66" s="53">
        <v>22.751188789999997</v>
      </c>
      <c r="BH66" s="45">
        <v>1.152855717</v>
      </c>
      <c r="BI66" s="45">
        <v>0</v>
      </c>
      <c r="BJ66" s="54">
        <v>52.362232399</v>
      </c>
      <c r="BK66" s="49">
        <f t="shared" si="6"/>
        <v>3134.5552181539997</v>
      </c>
    </row>
    <row r="67" spans="1:63" ht="12.75">
      <c r="A67" s="11"/>
      <c r="B67" s="24" t="s">
        <v>164</v>
      </c>
      <c r="C67" s="73">
        <v>0</v>
      </c>
      <c r="D67" s="53">
        <v>201.97542876900002</v>
      </c>
      <c r="E67" s="45">
        <v>0</v>
      </c>
      <c r="F67" s="45">
        <v>0</v>
      </c>
      <c r="G67" s="54">
        <v>0</v>
      </c>
      <c r="H67" s="73">
        <v>4.853645418999999</v>
      </c>
      <c r="I67" s="45">
        <v>1160.517965881</v>
      </c>
      <c r="J67" s="45">
        <v>118.2568822</v>
      </c>
      <c r="K67" s="45">
        <v>0</v>
      </c>
      <c r="L67" s="54">
        <v>311.915266719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2.7456062749999997</v>
      </c>
      <c r="S67" s="45">
        <v>47.956680238</v>
      </c>
      <c r="T67" s="45">
        <v>0.280986273</v>
      </c>
      <c r="U67" s="45">
        <v>0</v>
      </c>
      <c r="V67" s="54">
        <v>4.651312928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0.044296960999999996</v>
      </c>
      <c r="AM67" s="45">
        <v>0</v>
      </c>
      <c r="AN67" s="45">
        <v>0</v>
      </c>
      <c r="AO67" s="45">
        <v>0</v>
      </c>
      <c r="AP67" s="54">
        <v>0.111866813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12.394623776000001</v>
      </c>
      <c r="AW67" s="45">
        <v>849.871842783</v>
      </c>
      <c r="AX67" s="45">
        <v>10.4721238</v>
      </c>
      <c r="AY67" s="45">
        <v>0</v>
      </c>
      <c r="AZ67" s="54">
        <v>349.42009803699995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6.502589364</v>
      </c>
      <c r="BG67" s="53">
        <v>30.687552269999998</v>
      </c>
      <c r="BH67" s="45">
        <v>1.618246782</v>
      </c>
      <c r="BI67" s="45">
        <v>0</v>
      </c>
      <c r="BJ67" s="54">
        <v>16.058597562</v>
      </c>
      <c r="BK67" s="49">
        <f t="shared" si="6"/>
        <v>3130.335612850001</v>
      </c>
    </row>
    <row r="68" spans="1:63" ht="12.75">
      <c r="A68" s="36"/>
      <c r="B68" s="37" t="s">
        <v>86</v>
      </c>
      <c r="C68" s="82">
        <f>SUM(C60:C67)</f>
        <v>0</v>
      </c>
      <c r="D68" s="82">
        <f>SUM(D60:D67)</f>
        <v>987.438375845</v>
      </c>
      <c r="E68" s="82">
        <f aca="true" t="shared" si="7" ref="E68:BJ68">SUM(E60:E67)</f>
        <v>0</v>
      </c>
      <c r="F68" s="82">
        <f t="shared" si="7"/>
        <v>0</v>
      </c>
      <c r="G68" s="82">
        <f t="shared" si="7"/>
        <v>0</v>
      </c>
      <c r="H68" s="82">
        <f t="shared" si="7"/>
        <v>40.605420982</v>
      </c>
      <c r="I68" s="82">
        <f t="shared" si="7"/>
        <v>3922.9096656149995</v>
      </c>
      <c r="J68" s="82">
        <f t="shared" si="7"/>
        <v>552.229945763</v>
      </c>
      <c r="K68" s="82">
        <f t="shared" si="7"/>
        <v>0</v>
      </c>
      <c r="L68" s="82">
        <f t="shared" si="7"/>
        <v>957.3792191189999</v>
      </c>
      <c r="M68" s="82">
        <f t="shared" si="7"/>
        <v>0</v>
      </c>
      <c r="N68" s="82">
        <f t="shared" si="7"/>
        <v>0</v>
      </c>
      <c r="O68" s="82">
        <f t="shared" si="7"/>
        <v>0</v>
      </c>
      <c r="P68" s="82">
        <f t="shared" si="7"/>
        <v>0</v>
      </c>
      <c r="Q68" s="82">
        <f t="shared" si="7"/>
        <v>0</v>
      </c>
      <c r="R68" s="82">
        <f t="shared" si="7"/>
        <v>18.127888930999998</v>
      </c>
      <c r="S68" s="82">
        <f t="shared" si="7"/>
        <v>74.933216767</v>
      </c>
      <c r="T68" s="82">
        <f t="shared" si="7"/>
        <v>9.425684874</v>
      </c>
      <c r="U68" s="82">
        <f t="shared" si="7"/>
        <v>0</v>
      </c>
      <c r="V68" s="82">
        <f t="shared" si="7"/>
        <v>478.394327457</v>
      </c>
      <c r="W68" s="82">
        <f t="shared" si="7"/>
        <v>0</v>
      </c>
      <c r="X68" s="82">
        <f t="shared" si="7"/>
        <v>0</v>
      </c>
      <c r="Y68" s="82">
        <f t="shared" si="7"/>
        <v>0</v>
      </c>
      <c r="Z68" s="82">
        <f t="shared" si="7"/>
        <v>0</v>
      </c>
      <c r="AA68" s="82">
        <f t="shared" si="7"/>
        <v>0</v>
      </c>
      <c r="AB68" s="82">
        <f t="shared" si="7"/>
        <v>0.14901999100000002</v>
      </c>
      <c r="AC68" s="82">
        <f t="shared" si="7"/>
        <v>1.474809729</v>
      </c>
      <c r="AD68" s="82">
        <f t="shared" si="7"/>
        <v>0</v>
      </c>
      <c r="AE68" s="82">
        <f t="shared" si="7"/>
        <v>0</v>
      </c>
      <c r="AF68" s="82">
        <f t="shared" si="7"/>
        <v>0</v>
      </c>
      <c r="AG68" s="82">
        <f t="shared" si="7"/>
        <v>0</v>
      </c>
      <c r="AH68" s="82">
        <f t="shared" si="7"/>
        <v>0</v>
      </c>
      <c r="AI68" s="82">
        <f t="shared" si="7"/>
        <v>0</v>
      </c>
      <c r="AJ68" s="82">
        <f t="shared" si="7"/>
        <v>0</v>
      </c>
      <c r="AK68" s="82">
        <f t="shared" si="7"/>
        <v>0</v>
      </c>
      <c r="AL68" s="82">
        <f t="shared" si="7"/>
        <v>0.112523553</v>
      </c>
      <c r="AM68" s="82">
        <f t="shared" si="7"/>
        <v>0</v>
      </c>
      <c r="AN68" s="82">
        <f t="shared" si="7"/>
        <v>0</v>
      </c>
      <c r="AO68" s="82">
        <f t="shared" si="7"/>
        <v>0</v>
      </c>
      <c r="AP68" s="82">
        <f t="shared" si="7"/>
        <v>0.111866813</v>
      </c>
      <c r="AQ68" s="82">
        <f t="shared" si="7"/>
        <v>0</v>
      </c>
      <c r="AR68" s="82">
        <f t="shared" si="7"/>
        <v>4.52469669</v>
      </c>
      <c r="AS68" s="82">
        <f t="shared" si="7"/>
        <v>0</v>
      </c>
      <c r="AT68" s="82">
        <f t="shared" si="7"/>
        <v>0</v>
      </c>
      <c r="AU68" s="82">
        <f t="shared" si="7"/>
        <v>0</v>
      </c>
      <c r="AV68" s="82">
        <f t="shared" si="7"/>
        <v>620.3705689540001</v>
      </c>
      <c r="AW68" s="82">
        <f t="shared" si="7"/>
        <v>4447.59101268</v>
      </c>
      <c r="AX68" s="82">
        <f t="shared" si="7"/>
        <v>42.451083113</v>
      </c>
      <c r="AY68" s="82">
        <f t="shared" si="7"/>
        <v>0</v>
      </c>
      <c r="AZ68" s="82">
        <f t="shared" si="7"/>
        <v>4987.297302558</v>
      </c>
      <c r="BA68" s="82">
        <f t="shared" si="7"/>
        <v>0</v>
      </c>
      <c r="BB68" s="82">
        <f t="shared" si="7"/>
        <v>0</v>
      </c>
      <c r="BC68" s="82">
        <f t="shared" si="7"/>
        <v>0</v>
      </c>
      <c r="BD68" s="82">
        <f t="shared" si="7"/>
        <v>0</v>
      </c>
      <c r="BE68" s="82">
        <f t="shared" si="7"/>
        <v>0</v>
      </c>
      <c r="BF68" s="82">
        <f t="shared" si="7"/>
        <v>320.39500185200006</v>
      </c>
      <c r="BG68" s="82">
        <f t="shared" si="7"/>
        <v>349.503769671</v>
      </c>
      <c r="BH68" s="82">
        <f t="shared" si="7"/>
        <v>62.869984716</v>
      </c>
      <c r="BI68" s="82">
        <f t="shared" si="7"/>
        <v>0</v>
      </c>
      <c r="BJ68" s="82">
        <f t="shared" si="7"/>
        <v>789.0136006960001</v>
      </c>
      <c r="BK68" s="66">
        <f>SUM(BK60:BK67)</f>
        <v>18667.308986369004</v>
      </c>
    </row>
    <row r="69" spans="1:63" ht="12.75">
      <c r="A69" s="36"/>
      <c r="B69" s="38" t="s">
        <v>76</v>
      </c>
      <c r="C69" s="66">
        <f aca="true" t="shared" si="8" ref="C69:AH69">+C68+C52+C14+C10</f>
        <v>0</v>
      </c>
      <c r="D69" s="74">
        <f t="shared" si="8"/>
        <v>2663.7533605500003</v>
      </c>
      <c r="E69" s="74">
        <f t="shared" si="8"/>
        <v>0</v>
      </c>
      <c r="F69" s="74">
        <f t="shared" si="8"/>
        <v>0</v>
      </c>
      <c r="G69" s="75">
        <f t="shared" si="8"/>
        <v>0</v>
      </c>
      <c r="H69" s="66">
        <f t="shared" si="8"/>
        <v>71.35092263199999</v>
      </c>
      <c r="I69" s="74">
        <f t="shared" si="8"/>
        <v>9598.808954271997</v>
      </c>
      <c r="J69" s="74">
        <f t="shared" si="8"/>
        <v>1658.7812193129998</v>
      </c>
      <c r="K69" s="74">
        <f t="shared" si="8"/>
        <v>39.132153951</v>
      </c>
      <c r="L69" s="75">
        <f t="shared" si="8"/>
        <v>1624.466547263</v>
      </c>
      <c r="M69" s="66">
        <f t="shared" si="8"/>
        <v>0</v>
      </c>
      <c r="N69" s="74">
        <f t="shared" si="8"/>
        <v>0</v>
      </c>
      <c r="O69" s="74">
        <f t="shared" si="8"/>
        <v>0</v>
      </c>
      <c r="P69" s="74">
        <f t="shared" si="8"/>
        <v>0</v>
      </c>
      <c r="Q69" s="75">
        <f t="shared" si="8"/>
        <v>0</v>
      </c>
      <c r="R69" s="66">
        <f t="shared" si="8"/>
        <v>28.127355086999994</v>
      </c>
      <c r="S69" s="74">
        <f t="shared" si="8"/>
        <v>399.4185385139999</v>
      </c>
      <c r="T69" s="74">
        <f t="shared" si="8"/>
        <v>126.823750703</v>
      </c>
      <c r="U69" s="74">
        <f t="shared" si="8"/>
        <v>0</v>
      </c>
      <c r="V69" s="75">
        <f t="shared" si="8"/>
        <v>496.655419909</v>
      </c>
      <c r="W69" s="66">
        <f t="shared" si="8"/>
        <v>0</v>
      </c>
      <c r="X69" s="66">
        <f t="shared" si="8"/>
        <v>0</v>
      </c>
      <c r="Y69" s="66">
        <f t="shared" si="8"/>
        <v>0</v>
      </c>
      <c r="Z69" s="66">
        <f t="shared" si="8"/>
        <v>0</v>
      </c>
      <c r="AA69" s="66">
        <f t="shared" si="8"/>
        <v>0</v>
      </c>
      <c r="AB69" s="66">
        <f t="shared" si="8"/>
        <v>0.211506343</v>
      </c>
      <c r="AC69" s="74">
        <f t="shared" si="8"/>
        <v>1.474809729</v>
      </c>
      <c r="AD69" s="74">
        <f t="shared" si="8"/>
        <v>0</v>
      </c>
      <c r="AE69" s="74">
        <f t="shared" si="8"/>
        <v>0</v>
      </c>
      <c r="AF69" s="75">
        <f t="shared" si="8"/>
        <v>0</v>
      </c>
      <c r="AG69" s="66">
        <f t="shared" si="8"/>
        <v>0</v>
      </c>
      <c r="AH69" s="74">
        <f t="shared" si="8"/>
        <v>0</v>
      </c>
      <c r="AI69" s="74">
        <f aca="true" t="shared" si="9" ref="AI69:BK69">+AI68+AI52+AI14+AI10</f>
        <v>0</v>
      </c>
      <c r="AJ69" s="74">
        <f t="shared" si="9"/>
        <v>0</v>
      </c>
      <c r="AK69" s="75">
        <f t="shared" si="9"/>
        <v>0</v>
      </c>
      <c r="AL69" s="66">
        <f t="shared" si="9"/>
        <v>0.130505675</v>
      </c>
      <c r="AM69" s="74">
        <f t="shared" si="9"/>
        <v>0</v>
      </c>
      <c r="AN69" s="74">
        <f t="shared" si="9"/>
        <v>0</v>
      </c>
      <c r="AO69" s="74">
        <f t="shared" si="9"/>
        <v>0</v>
      </c>
      <c r="AP69" s="75">
        <f t="shared" si="9"/>
        <v>0.111866813</v>
      </c>
      <c r="AQ69" s="66">
        <f t="shared" si="9"/>
        <v>0</v>
      </c>
      <c r="AR69" s="74">
        <f t="shared" si="9"/>
        <v>90.700534283</v>
      </c>
      <c r="AS69" s="74">
        <f t="shared" si="9"/>
        <v>0</v>
      </c>
      <c r="AT69" s="74">
        <f t="shared" si="9"/>
        <v>0</v>
      </c>
      <c r="AU69" s="75">
        <f t="shared" si="9"/>
        <v>0</v>
      </c>
      <c r="AV69" s="66">
        <f t="shared" si="9"/>
        <v>790.705365181</v>
      </c>
      <c r="AW69" s="74">
        <f t="shared" si="9"/>
        <v>8204.451554229</v>
      </c>
      <c r="AX69" s="74">
        <f t="shared" si="9"/>
        <v>1070.125245918</v>
      </c>
      <c r="AY69" s="74">
        <f t="shared" si="9"/>
        <v>0</v>
      </c>
      <c r="AZ69" s="75">
        <f t="shared" si="9"/>
        <v>6400.336670039</v>
      </c>
      <c r="BA69" s="66">
        <f t="shared" si="9"/>
        <v>0</v>
      </c>
      <c r="BB69" s="74">
        <f t="shared" si="9"/>
        <v>0</v>
      </c>
      <c r="BC69" s="74">
        <f t="shared" si="9"/>
        <v>0</v>
      </c>
      <c r="BD69" s="74">
        <f t="shared" si="9"/>
        <v>0</v>
      </c>
      <c r="BE69" s="75">
        <f t="shared" si="9"/>
        <v>0</v>
      </c>
      <c r="BF69" s="66">
        <f t="shared" si="9"/>
        <v>374.40174391100004</v>
      </c>
      <c r="BG69" s="74">
        <f t="shared" si="9"/>
        <v>488.25347274300003</v>
      </c>
      <c r="BH69" s="74">
        <f t="shared" si="9"/>
        <v>72.505637951</v>
      </c>
      <c r="BI69" s="74">
        <f t="shared" si="9"/>
        <v>0</v>
      </c>
      <c r="BJ69" s="75">
        <f t="shared" si="9"/>
        <v>936.1665748810001</v>
      </c>
      <c r="BK69" s="66">
        <f t="shared" si="9"/>
        <v>35136.893709890006</v>
      </c>
    </row>
    <row r="70" spans="1:63" ht="3.75" customHeight="1">
      <c r="A70" s="11"/>
      <c r="B70" s="20"/>
      <c r="C70" s="136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8"/>
    </row>
    <row r="71" spans="1:63" ht="3.75" customHeight="1">
      <c r="A71" s="11"/>
      <c r="B71" s="20"/>
      <c r="C71" s="25"/>
      <c r="D71" s="33"/>
      <c r="E71" s="26"/>
      <c r="F71" s="26"/>
      <c r="G71" s="26"/>
      <c r="H71" s="26"/>
      <c r="I71" s="26"/>
      <c r="J71" s="26"/>
      <c r="K71" s="26"/>
      <c r="L71" s="26"/>
      <c r="M71" s="26"/>
      <c r="N71" s="33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33"/>
      <c r="AS71" s="26"/>
      <c r="AT71" s="26"/>
      <c r="AU71" s="26"/>
      <c r="AV71" s="26"/>
      <c r="AW71" s="26"/>
      <c r="AX71" s="26"/>
      <c r="AY71" s="26"/>
      <c r="AZ71" s="26"/>
      <c r="BA71" s="26"/>
      <c r="BB71" s="33"/>
      <c r="BC71" s="26"/>
      <c r="BD71" s="26"/>
      <c r="BE71" s="26"/>
      <c r="BF71" s="26"/>
      <c r="BG71" s="33"/>
      <c r="BH71" s="26"/>
      <c r="BI71" s="26"/>
      <c r="BJ71" s="26"/>
      <c r="BK71" s="29"/>
    </row>
    <row r="72" spans="1:63" ht="12.75">
      <c r="A72" s="11" t="s">
        <v>1</v>
      </c>
      <c r="B72" s="17" t="s">
        <v>7</v>
      </c>
      <c r="C72" s="136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8"/>
    </row>
    <row r="73" spans="1:256" s="4" customFormat="1" ht="12.75">
      <c r="A73" s="11" t="s">
        <v>72</v>
      </c>
      <c r="B73" s="24" t="s">
        <v>2</v>
      </c>
      <c r="C73" s="141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3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4" customFormat="1" ht="12.75">
      <c r="A74" s="11"/>
      <c r="B74" s="24" t="s">
        <v>104</v>
      </c>
      <c r="C74" s="77">
        <v>0</v>
      </c>
      <c r="D74" s="53">
        <v>0.660988987</v>
      </c>
      <c r="E74" s="78">
        <v>0</v>
      </c>
      <c r="F74" s="78">
        <v>0</v>
      </c>
      <c r="G74" s="79">
        <v>0</v>
      </c>
      <c r="H74" s="77">
        <v>22.073272142999997</v>
      </c>
      <c r="I74" s="78">
        <v>6.984600000000001E-05</v>
      </c>
      <c r="J74" s="78">
        <v>0</v>
      </c>
      <c r="K74" s="78">
        <v>0</v>
      </c>
      <c r="L74" s="79">
        <v>1.7161159810000002</v>
      </c>
      <c r="M74" s="67">
        <v>0</v>
      </c>
      <c r="N74" s="68">
        <v>0</v>
      </c>
      <c r="O74" s="67">
        <v>0</v>
      </c>
      <c r="P74" s="67">
        <v>0</v>
      </c>
      <c r="Q74" s="67">
        <v>0</v>
      </c>
      <c r="R74" s="77">
        <v>11.383558621999999</v>
      </c>
      <c r="S74" s="78">
        <v>0</v>
      </c>
      <c r="T74" s="78">
        <v>0</v>
      </c>
      <c r="U74" s="78">
        <v>0</v>
      </c>
      <c r="V74" s="79">
        <v>0.4904853410000001</v>
      </c>
      <c r="W74" s="77">
        <v>0</v>
      </c>
      <c r="X74" s="78">
        <v>0</v>
      </c>
      <c r="Y74" s="78">
        <v>0</v>
      </c>
      <c r="Z74" s="78">
        <v>0</v>
      </c>
      <c r="AA74" s="79">
        <v>0</v>
      </c>
      <c r="AB74" s="77">
        <v>0.811767287</v>
      </c>
      <c r="AC74" s="78">
        <v>0</v>
      </c>
      <c r="AD74" s="78">
        <v>0</v>
      </c>
      <c r="AE74" s="78">
        <v>0</v>
      </c>
      <c r="AF74" s="79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77">
        <v>0.500395512</v>
      </c>
      <c r="AM74" s="78">
        <v>0</v>
      </c>
      <c r="AN74" s="78">
        <v>0</v>
      </c>
      <c r="AO74" s="78">
        <v>0</v>
      </c>
      <c r="AP74" s="79">
        <v>0</v>
      </c>
      <c r="AQ74" s="77">
        <v>0</v>
      </c>
      <c r="AR74" s="80">
        <v>0</v>
      </c>
      <c r="AS74" s="78">
        <v>0</v>
      </c>
      <c r="AT74" s="78">
        <v>0</v>
      </c>
      <c r="AU74" s="79">
        <v>0</v>
      </c>
      <c r="AV74" s="77">
        <v>784.712985962</v>
      </c>
      <c r="AW74" s="78">
        <v>9.583109035</v>
      </c>
      <c r="AX74" s="78">
        <v>0</v>
      </c>
      <c r="AY74" s="78">
        <v>0</v>
      </c>
      <c r="AZ74" s="79">
        <v>125.84058279800001</v>
      </c>
      <c r="BA74" s="77">
        <v>0</v>
      </c>
      <c r="BB74" s="80">
        <v>0</v>
      </c>
      <c r="BC74" s="78">
        <v>0</v>
      </c>
      <c r="BD74" s="78">
        <v>0</v>
      </c>
      <c r="BE74" s="79">
        <v>0</v>
      </c>
      <c r="BF74" s="77">
        <v>461.25170033899997</v>
      </c>
      <c r="BG74" s="80">
        <v>14.547224296000001</v>
      </c>
      <c r="BH74" s="78">
        <v>1.110368027</v>
      </c>
      <c r="BI74" s="78">
        <v>0</v>
      </c>
      <c r="BJ74" s="79">
        <v>44.62819501</v>
      </c>
      <c r="BK74" s="101">
        <f>SUM(C74:BJ74)</f>
        <v>1479.310819186</v>
      </c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4" customFormat="1" ht="12.75">
      <c r="A75" s="36"/>
      <c r="B75" s="37" t="s">
        <v>81</v>
      </c>
      <c r="C75" s="50">
        <f>SUM(C74)</f>
        <v>0</v>
      </c>
      <c r="D75" s="71">
        <f>SUM(D74)</f>
        <v>0.660988987</v>
      </c>
      <c r="E75" s="71">
        <f aca="true" t="shared" si="10" ref="E75:BJ75">SUM(E74)</f>
        <v>0</v>
      </c>
      <c r="F75" s="71">
        <f t="shared" si="10"/>
        <v>0</v>
      </c>
      <c r="G75" s="69">
        <f t="shared" si="10"/>
        <v>0</v>
      </c>
      <c r="H75" s="50">
        <f t="shared" si="10"/>
        <v>22.073272142999997</v>
      </c>
      <c r="I75" s="71">
        <f t="shared" si="10"/>
        <v>6.984600000000001E-05</v>
      </c>
      <c r="J75" s="71">
        <f t="shared" si="10"/>
        <v>0</v>
      </c>
      <c r="K75" s="71">
        <f t="shared" si="10"/>
        <v>0</v>
      </c>
      <c r="L75" s="69">
        <f t="shared" si="10"/>
        <v>1.7161159810000002</v>
      </c>
      <c r="M75" s="51">
        <f t="shared" si="10"/>
        <v>0</v>
      </c>
      <c r="N75" s="51">
        <f t="shared" si="10"/>
        <v>0</v>
      </c>
      <c r="O75" s="51">
        <f t="shared" si="10"/>
        <v>0</v>
      </c>
      <c r="P75" s="51">
        <f t="shared" si="10"/>
        <v>0</v>
      </c>
      <c r="Q75" s="76">
        <f t="shared" si="10"/>
        <v>0</v>
      </c>
      <c r="R75" s="50">
        <f t="shared" si="10"/>
        <v>11.383558621999999</v>
      </c>
      <c r="S75" s="71">
        <f t="shared" si="10"/>
        <v>0</v>
      </c>
      <c r="T75" s="71">
        <f t="shared" si="10"/>
        <v>0</v>
      </c>
      <c r="U75" s="71">
        <f t="shared" si="10"/>
        <v>0</v>
      </c>
      <c r="V75" s="69">
        <f t="shared" si="10"/>
        <v>0.4904853410000001</v>
      </c>
      <c r="W75" s="50">
        <f t="shared" si="10"/>
        <v>0</v>
      </c>
      <c r="X75" s="71">
        <f t="shared" si="10"/>
        <v>0</v>
      </c>
      <c r="Y75" s="71">
        <f t="shared" si="10"/>
        <v>0</v>
      </c>
      <c r="Z75" s="71">
        <f t="shared" si="10"/>
        <v>0</v>
      </c>
      <c r="AA75" s="69">
        <f t="shared" si="10"/>
        <v>0</v>
      </c>
      <c r="AB75" s="50">
        <f t="shared" si="10"/>
        <v>0.811767287</v>
      </c>
      <c r="AC75" s="71">
        <f t="shared" si="10"/>
        <v>0</v>
      </c>
      <c r="AD75" s="71">
        <f t="shared" si="10"/>
        <v>0</v>
      </c>
      <c r="AE75" s="71">
        <f t="shared" si="10"/>
        <v>0</v>
      </c>
      <c r="AF75" s="69">
        <f t="shared" si="10"/>
        <v>0</v>
      </c>
      <c r="AG75" s="51">
        <f t="shared" si="10"/>
        <v>0</v>
      </c>
      <c r="AH75" s="51">
        <f t="shared" si="10"/>
        <v>0</v>
      </c>
      <c r="AI75" s="51">
        <f t="shared" si="10"/>
        <v>0</v>
      </c>
      <c r="AJ75" s="51">
        <f t="shared" si="10"/>
        <v>0</v>
      </c>
      <c r="AK75" s="76">
        <f t="shared" si="10"/>
        <v>0</v>
      </c>
      <c r="AL75" s="50">
        <f t="shared" si="10"/>
        <v>0.500395512</v>
      </c>
      <c r="AM75" s="71">
        <f t="shared" si="10"/>
        <v>0</v>
      </c>
      <c r="AN75" s="71">
        <f t="shared" si="10"/>
        <v>0</v>
      </c>
      <c r="AO75" s="71">
        <f t="shared" si="10"/>
        <v>0</v>
      </c>
      <c r="AP75" s="69">
        <f t="shared" si="10"/>
        <v>0</v>
      </c>
      <c r="AQ75" s="50">
        <f t="shared" si="10"/>
        <v>0</v>
      </c>
      <c r="AR75" s="71">
        <f t="shared" si="10"/>
        <v>0</v>
      </c>
      <c r="AS75" s="71">
        <f t="shared" si="10"/>
        <v>0</v>
      </c>
      <c r="AT75" s="71">
        <f t="shared" si="10"/>
        <v>0</v>
      </c>
      <c r="AU75" s="69">
        <f t="shared" si="10"/>
        <v>0</v>
      </c>
      <c r="AV75" s="50">
        <f t="shared" si="10"/>
        <v>784.712985962</v>
      </c>
      <c r="AW75" s="71">
        <f t="shared" si="10"/>
        <v>9.583109035</v>
      </c>
      <c r="AX75" s="71">
        <f t="shared" si="10"/>
        <v>0</v>
      </c>
      <c r="AY75" s="71">
        <f t="shared" si="10"/>
        <v>0</v>
      </c>
      <c r="AZ75" s="69">
        <f t="shared" si="10"/>
        <v>125.84058279800001</v>
      </c>
      <c r="BA75" s="50">
        <f t="shared" si="10"/>
        <v>0</v>
      </c>
      <c r="BB75" s="71">
        <f t="shared" si="10"/>
        <v>0</v>
      </c>
      <c r="BC75" s="71">
        <f t="shared" si="10"/>
        <v>0</v>
      </c>
      <c r="BD75" s="71">
        <f t="shared" si="10"/>
        <v>0</v>
      </c>
      <c r="BE75" s="69">
        <f t="shared" si="10"/>
        <v>0</v>
      </c>
      <c r="BF75" s="50">
        <f t="shared" si="10"/>
        <v>461.25170033899997</v>
      </c>
      <c r="BG75" s="71">
        <f t="shared" si="10"/>
        <v>14.547224296000001</v>
      </c>
      <c r="BH75" s="71">
        <f t="shared" si="10"/>
        <v>1.110368027</v>
      </c>
      <c r="BI75" s="71">
        <f t="shared" si="10"/>
        <v>0</v>
      </c>
      <c r="BJ75" s="69">
        <f t="shared" si="10"/>
        <v>44.62819501</v>
      </c>
      <c r="BK75" s="52">
        <f>SUM(BK74:BK74)</f>
        <v>1479.310819186</v>
      </c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63" ht="12.75">
      <c r="A76" s="11" t="s">
        <v>73</v>
      </c>
      <c r="B76" s="18" t="s">
        <v>17</v>
      </c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</row>
    <row r="77" spans="1:63" ht="12.75">
      <c r="A77" s="11"/>
      <c r="B77" s="24" t="s">
        <v>105</v>
      </c>
      <c r="C77" s="73">
        <v>0</v>
      </c>
      <c r="D77" s="53">
        <v>29.914613972</v>
      </c>
      <c r="E77" s="45">
        <v>0</v>
      </c>
      <c r="F77" s="45">
        <v>0</v>
      </c>
      <c r="G77" s="54">
        <v>0</v>
      </c>
      <c r="H77" s="73">
        <v>40.315803266</v>
      </c>
      <c r="I77" s="45">
        <v>228.24945883599997</v>
      </c>
      <c r="J77" s="45">
        <v>0</v>
      </c>
      <c r="K77" s="45">
        <v>0</v>
      </c>
      <c r="L77" s="54">
        <v>40.05478797200001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12.645409389</v>
      </c>
      <c r="S77" s="45">
        <v>14.062295305000001</v>
      </c>
      <c r="T77" s="45">
        <v>0</v>
      </c>
      <c r="U77" s="45">
        <v>0</v>
      </c>
      <c r="V77" s="54">
        <v>4.332222286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0.195954921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0.127382762</v>
      </c>
      <c r="AM77" s="45">
        <v>0</v>
      </c>
      <c r="AN77" s="45">
        <v>0</v>
      </c>
      <c r="AO77" s="45">
        <v>0</v>
      </c>
      <c r="AP77" s="54">
        <v>0.07583065500000001</v>
      </c>
      <c r="AQ77" s="73">
        <v>0</v>
      </c>
      <c r="AR77" s="53">
        <v>0.292774677</v>
      </c>
      <c r="AS77" s="45">
        <v>0</v>
      </c>
      <c r="AT77" s="45">
        <v>0</v>
      </c>
      <c r="AU77" s="54">
        <v>0</v>
      </c>
      <c r="AV77" s="73">
        <v>990.736735509</v>
      </c>
      <c r="AW77" s="45">
        <v>94.87003215600001</v>
      </c>
      <c r="AX77" s="45">
        <v>0</v>
      </c>
      <c r="AY77" s="45">
        <v>0</v>
      </c>
      <c r="AZ77" s="54">
        <v>523.7855591279999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298.49816544899994</v>
      </c>
      <c r="BG77" s="53">
        <v>17.537932046999998</v>
      </c>
      <c r="BH77" s="45">
        <v>0</v>
      </c>
      <c r="BI77" s="45">
        <v>0</v>
      </c>
      <c r="BJ77" s="54">
        <v>61.15208993</v>
      </c>
      <c r="BK77" s="49">
        <f aca="true" t="shared" si="11" ref="BK77:BK88">SUM(C77:BJ77)</f>
        <v>2356.84704826</v>
      </c>
    </row>
    <row r="78" spans="1:63" ht="12.75">
      <c r="A78" s="11"/>
      <c r="B78" s="107" t="s">
        <v>169</v>
      </c>
      <c r="C78" s="73">
        <v>0</v>
      </c>
      <c r="D78" s="53">
        <v>51.095643368000005</v>
      </c>
      <c r="E78" s="45">
        <v>0</v>
      </c>
      <c r="F78" s="45">
        <v>0</v>
      </c>
      <c r="G78" s="54">
        <v>0</v>
      </c>
      <c r="H78" s="73">
        <v>1.07535057</v>
      </c>
      <c r="I78" s="45">
        <v>1.212922802</v>
      </c>
      <c r="J78" s="45">
        <v>0</v>
      </c>
      <c r="K78" s="45">
        <v>0</v>
      </c>
      <c r="L78" s="54">
        <v>17.495823993000002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0.384341529</v>
      </c>
      <c r="S78" s="45">
        <v>1.071980073</v>
      </c>
      <c r="T78" s="45">
        <v>0</v>
      </c>
      <c r="U78" s="45">
        <v>0</v>
      </c>
      <c r="V78" s="54">
        <v>1.246914892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0.003003276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37.341461574</v>
      </c>
      <c r="AW78" s="45">
        <v>27.962535408000004</v>
      </c>
      <c r="AX78" s="45">
        <v>0</v>
      </c>
      <c r="AY78" s="45">
        <v>0</v>
      </c>
      <c r="AZ78" s="54">
        <v>134.962822003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24.594547919</v>
      </c>
      <c r="BG78" s="53">
        <v>4.150777521</v>
      </c>
      <c r="BH78" s="45">
        <v>0.277829839</v>
      </c>
      <c r="BI78" s="45">
        <v>0</v>
      </c>
      <c r="BJ78" s="54">
        <v>30.955436372000005</v>
      </c>
      <c r="BK78" s="49">
        <f t="shared" si="11"/>
        <v>333.83139113900006</v>
      </c>
    </row>
    <row r="79" spans="1:63" ht="12.75">
      <c r="A79" s="11"/>
      <c r="B79" s="24" t="s">
        <v>106</v>
      </c>
      <c r="C79" s="73">
        <v>0</v>
      </c>
      <c r="D79" s="53">
        <v>134.790572303</v>
      </c>
      <c r="E79" s="45">
        <v>0</v>
      </c>
      <c r="F79" s="45">
        <v>0</v>
      </c>
      <c r="G79" s="54">
        <v>0</v>
      </c>
      <c r="H79" s="73">
        <v>9.55491891</v>
      </c>
      <c r="I79" s="45">
        <v>90.00547644299999</v>
      </c>
      <c r="J79" s="45">
        <v>0.84250032</v>
      </c>
      <c r="K79" s="45">
        <v>0</v>
      </c>
      <c r="L79" s="54">
        <v>57.93131723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3.267924619</v>
      </c>
      <c r="S79" s="45">
        <v>0.03739732</v>
      </c>
      <c r="T79" s="45">
        <v>0</v>
      </c>
      <c r="U79" s="45">
        <v>0</v>
      </c>
      <c r="V79" s="54">
        <v>5.093447537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0.018271423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0.06446986099999999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29.63877013</v>
      </c>
      <c r="AS79" s="45">
        <v>0</v>
      </c>
      <c r="AT79" s="45">
        <v>0</v>
      </c>
      <c r="AU79" s="54">
        <v>0</v>
      </c>
      <c r="AV79" s="73">
        <v>289.67006706800004</v>
      </c>
      <c r="AW79" s="45">
        <v>243.50271863199998</v>
      </c>
      <c r="AX79" s="45">
        <v>0</v>
      </c>
      <c r="AY79" s="45">
        <v>0</v>
      </c>
      <c r="AZ79" s="54">
        <v>769.559911042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97.45207793899999</v>
      </c>
      <c r="BG79" s="53">
        <v>24.378622105</v>
      </c>
      <c r="BH79" s="45">
        <v>0</v>
      </c>
      <c r="BI79" s="45">
        <v>0</v>
      </c>
      <c r="BJ79" s="54">
        <v>80.979071794</v>
      </c>
      <c r="BK79" s="49">
        <f t="shared" si="11"/>
        <v>1836.787534676</v>
      </c>
    </row>
    <row r="80" spans="1:63" ht="12.75">
      <c r="A80" s="11"/>
      <c r="B80" s="24" t="s">
        <v>107</v>
      </c>
      <c r="C80" s="73">
        <v>0</v>
      </c>
      <c r="D80" s="53">
        <v>0.714570138</v>
      </c>
      <c r="E80" s="45">
        <v>0</v>
      </c>
      <c r="F80" s="45">
        <v>0</v>
      </c>
      <c r="G80" s="54">
        <v>0</v>
      </c>
      <c r="H80" s="73">
        <v>253.67415661799998</v>
      </c>
      <c r="I80" s="45">
        <v>17.078816508</v>
      </c>
      <c r="J80" s="45">
        <v>0</v>
      </c>
      <c r="K80" s="45">
        <v>0</v>
      </c>
      <c r="L80" s="54">
        <v>90.7770113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105.65530215800001</v>
      </c>
      <c r="S80" s="45">
        <v>5.864155597</v>
      </c>
      <c r="T80" s="45">
        <v>0</v>
      </c>
      <c r="U80" s="45">
        <v>0</v>
      </c>
      <c r="V80" s="54">
        <v>15.386810793999999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0.5583937860000001</v>
      </c>
      <c r="AC80" s="45">
        <v>0</v>
      </c>
      <c r="AD80" s="45">
        <v>0</v>
      </c>
      <c r="AE80" s="45">
        <v>0</v>
      </c>
      <c r="AF80" s="54">
        <v>0.0006978409999999999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0.802153634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5.336606452000001</v>
      </c>
      <c r="AS80" s="45">
        <v>0</v>
      </c>
      <c r="AT80" s="45">
        <v>0</v>
      </c>
      <c r="AU80" s="54">
        <v>0</v>
      </c>
      <c r="AV80" s="73">
        <v>1679.0210278340003</v>
      </c>
      <c r="AW80" s="45">
        <v>159.832304898</v>
      </c>
      <c r="AX80" s="45">
        <v>0</v>
      </c>
      <c r="AY80" s="45">
        <v>0</v>
      </c>
      <c r="AZ80" s="54">
        <v>868.99290365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728.838984459</v>
      </c>
      <c r="BG80" s="53">
        <v>29.448025308</v>
      </c>
      <c r="BH80" s="45">
        <v>0</v>
      </c>
      <c r="BI80" s="45">
        <v>0</v>
      </c>
      <c r="BJ80" s="54">
        <v>95.33845537200001</v>
      </c>
      <c r="BK80" s="49">
        <f t="shared" si="11"/>
        <v>4057.3203763470005</v>
      </c>
    </row>
    <row r="81" spans="1:63" ht="25.5">
      <c r="A81" s="11"/>
      <c r="B81" s="24" t="s">
        <v>108</v>
      </c>
      <c r="C81" s="73">
        <v>0</v>
      </c>
      <c r="D81" s="53">
        <v>0.688778295</v>
      </c>
      <c r="E81" s="45">
        <v>0</v>
      </c>
      <c r="F81" s="45">
        <v>0</v>
      </c>
      <c r="G81" s="54">
        <v>0</v>
      </c>
      <c r="H81" s="73">
        <v>3.12289587</v>
      </c>
      <c r="I81" s="45">
        <v>0.28110387400000003</v>
      </c>
      <c r="J81" s="45">
        <v>0</v>
      </c>
      <c r="K81" s="45">
        <v>0</v>
      </c>
      <c r="L81" s="54">
        <v>3.34579563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1.8225680670000002</v>
      </c>
      <c r="S81" s="45">
        <v>0</v>
      </c>
      <c r="T81" s="45">
        <v>0</v>
      </c>
      <c r="U81" s="45">
        <v>0</v>
      </c>
      <c r="V81" s="54">
        <v>0.093470111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0.081124458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0.057127313000000006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39.797319386</v>
      </c>
      <c r="AW81" s="45">
        <v>0.679055468</v>
      </c>
      <c r="AX81" s="45">
        <v>0</v>
      </c>
      <c r="AY81" s="45">
        <v>0</v>
      </c>
      <c r="AZ81" s="54">
        <v>7.340951211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24.198707545999998</v>
      </c>
      <c r="BG81" s="53">
        <v>0.236970047</v>
      </c>
      <c r="BH81" s="45">
        <v>0</v>
      </c>
      <c r="BI81" s="45">
        <v>0</v>
      </c>
      <c r="BJ81" s="54">
        <v>1.8195305889999998</v>
      </c>
      <c r="BK81" s="49">
        <f t="shared" si="11"/>
        <v>83.565397865</v>
      </c>
    </row>
    <row r="82" spans="1:63" ht="12.75">
      <c r="A82" s="11"/>
      <c r="B82" s="24" t="s">
        <v>109</v>
      </c>
      <c r="C82" s="73">
        <v>0</v>
      </c>
      <c r="D82" s="53">
        <v>88.43976205199999</v>
      </c>
      <c r="E82" s="45">
        <v>0</v>
      </c>
      <c r="F82" s="45">
        <v>0</v>
      </c>
      <c r="G82" s="54">
        <v>0</v>
      </c>
      <c r="H82" s="73">
        <v>11.848036216</v>
      </c>
      <c r="I82" s="45">
        <v>9.747097767000001</v>
      </c>
      <c r="J82" s="45">
        <v>0</v>
      </c>
      <c r="K82" s="45">
        <v>0</v>
      </c>
      <c r="L82" s="54">
        <v>11.278869911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4.322993938</v>
      </c>
      <c r="S82" s="45">
        <v>0.28135696800000004</v>
      </c>
      <c r="T82" s="45">
        <v>0</v>
      </c>
      <c r="U82" s="45">
        <v>0</v>
      </c>
      <c r="V82" s="54">
        <v>2.903505722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0.04036914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0.05541731999999999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387.44693937</v>
      </c>
      <c r="AW82" s="45">
        <v>142.216655189</v>
      </c>
      <c r="AX82" s="45">
        <v>0</v>
      </c>
      <c r="AY82" s="45">
        <v>0</v>
      </c>
      <c r="AZ82" s="54">
        <v>373.856230386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118.22964499900002</v>
      </c>
      <c r="BG82" s="53">
        <v>15.959430100000002</v>
      </c>
      <c r="BH82" s="45">
        <v>0</v>
      </c>
      <c r="BI82" s="45">
        <v>0</v>
      </c>
      <c r="BJ82" s="54">
        <v>68.7095692</v>
      </c>
      <c r="BK82" s="49">
        <f t="shared" si="11"/>
        <v>1235.335878278</v>
      </c>
    </row>
    <row r="83" spans="1:63" ht="12.75">
      <c r="A83" s="11"/>
      <c r="B83" s="24" t="s">
        <v>110</v>
      </c>
      <c r="C83" s="73">
        <v>0</v>
      </c>
      <c r="D83" s="53">
        <v>14.771817780000001</v>
      </c>
      <c r="E83" s="45">
        <v>0</v>
      </c>
      <c r="F83" s="45">
        <v>0</v>
      </c>
      <c r="G83" s="54">
        <v>0</v>
      </c>
      <c r="H83" s="73">
        <v>38.269431698</v>
      </c>
      <c r="I83" s="45">
        <v>14.87988043</v>
      </c>
      <c r="J83" s="45">
        <v>0</v>
      </c>
      <c r="K83" s="45">
        <v>0</v>
      </c>
      <c r="L83" s="54">
        <v>37.092121338999995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15.836216084000002</v>
      </c>
      <c r="S83" s="45">
        <v>7.758713496000001</v>
      </c>
      <c r="T83" s="45">
        <v>0</v>
      </c>
      <c r="U83" s="45">
        <v>0</v>
      </c>
      <c r="V83" s="54">
        <v>6.136294499000001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0.35524078499999995</v>
      </c>
      <c r="AC83" s="45">
        <v>0</v>
      </c>
      <c r="AD83" s="45">
        <v>0</v>
      </c>
      <c r="AE83" s="45">
        <v>0</v>
      </c>
      <c r="AF83" s="54">
        <v>0.087901311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0.181667497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983.6916595039999</v>
      </c>
      <c r="AW83" s="45">
        <v>152.747883524</v>
      </c>
      <c r="AX83" s="45">
        <v>0</v>
      </c>
      <c r="AY83" s="45">
        <v>0</v>
      </c>
      <c r="AZ83" s="54">
        <v>648.359164979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425.808382361</v>
      </c>
      <c r="BG83" s="53">
        <v>32.516772300999996</v>
      </c>
      <c r="BH83" s="45">
        <v>0</v>
      </c>
      <c r="BI83" s="45">
        <v>0</v>
      </c>
      <c r="BJ83" s="54">
        <v>94.59256821500001</v>
      </c>
      <c r="BK83" s="49">
        <f t="shared" si="11"/>
        <v>2473.085715803</v>
      </c>
    </row>
    <row r="84" spans="1:63" ht="12.75">
      <c r="A84" s="11"/>
      <c r="B84" s="24" t="s">
        <v>111</v>
      </c>
      <c r="C84" s="73">
        <v>0</v>
      </c>
      <c r="D84" s="53">
        <v>57.192628744000004</v>
      </c>
      <c r="E84" s="45">
        <v>0</v>
      </c>
      <c r="F84" s="45">
        <v>0</v>
      </c>
      <c r="G84" s="54">
        <v>0</v>
      </c>
      <c r="H84" s="73">
        <v>15.273723014</v>
      </c>
      <c r="I84" s="45">
        <v>2.847691009</v>
      </c>
      <c r="J84" s="45">
        <v>1.124903068</v>
      </c>
      <c r="K84" s="45">
        <v>0</v>
      </c>
      <c r="L84" s="54">
        <v>62.346794842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4.0900734640000005</v>
      </c>
      <c r="S84" s="45">
        <v>0.039210087</v>
      </c>
      <c r="T84" s="45">
        <v>0</v>
      </c>
      <c r="U84" s="45">
        <v>0</v>
      </c>
      <c r="V84" s="54">
        <v>1.349352586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0.741793349</v>
      </c>
      <c r="AC84" s="45">
        <v>0</v>
      </c>
      <c r="AD84" s="45">
        <v>0</v>
      </c>
      <c r="AE84" s="45">
        <v>0</v>
      </c>
      <c r="AF84" s="54">
        <v>0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0.42587917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0</v>
      </c>
      <c r="AS84" s="45">
        <v>0</v>
      </c>
      <c r="AT84" s="45">
        <v>0</v>
      </c>
      <c r="AU84" s="54">
        <v>0</v>
      </c>
      <c r="AV84" s="73">
        <v>657.685157207</v>
      </c>
      <c r="AW84" s="45">
        <v>120.160155258</v>
      </c>
      <c r="AX84" s="45">
        <v>3.3467511969999997</v>
      </c>
      <c r="AY84" s="45">
        <v>0</v>
      </c>
      <c r="AZ84" s="54">
        <v>283.642961501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194.78142808199996</v>
      </c>
      <c r="BG84" s="53">
        <v>9.208137862</v>
      </c>
      <c r="BH84" s="45">
        <v>0</v>
      </c>
      <c r="BI84" s="45">
        <v>0</v>
      </c>
      <c r="BJ84" s="54">
        <v>24.847829996999998</v>
      </c>
      <c r="BK84" s="49">
        <f t="shared" si="11"/>
        <v>1439.1044704370001</v>
      </c>
    </row>
    <row r="85" spans="1:63" ht="12.75">
      <c r="A85" s="11"/>
      <c r="B85" s="24" t="s">
        <v>112</v>
      </c>
      <c r="C85" s="73">
        <v>0</v>
      </c>
      <c r="D85" s="53">
        <v>6.728978714</v>
      </c>
      <c r="E85" s="45">
        <v>0</v>
      </c>
      <c r="F85" s="45">
        <v>0</v>
      </c>
      <c r="G85" s="54">
        <v>0</v>
      </c>
      <c r="H85" s="73">
        <v>1.4495089119999998</v>
      </c>
      <c r="I85" s="45">
        <v>0</v>
      </c>
      <c r="J85" s="45">
        <v>0</v>
      </c>
      <c r="K85" s="45">
        <v>0.045994266</v>
      </c>
      <c r="L85" s="54">
        <v>0.5930979030000001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0.267691362</v>
      </c>
      <c r="S85" s="45">
        <v>0</v>
      </c>
      <c r="T85" s="45">
        <v>0</v>
      </c>
      <c r="U85" s="45">
        <v>0</v>
      </c>
      <c r="V85" s="54">
        <v>0.000590645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0.003506744</v>
      </c>
      <c r="AC85" s="45">
        <v>0</v>
      </c>
      <c r="AD85" s="45">
        <v>0</v>
      </c>
      <c r="AE85" s="45">
        <v>0</v>
      </c>
      <c r="AF85" s="54">
        <v>0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0.006091259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0</v>
      </c>
      <c r="AS85" s="45">
        <v>0</v>
      </c>
      <c r="AT85" s="45">
        <v>0</v>
      </c>
      <c r="AU85" s="54">
        <v>0</v>
      </c>
      <c r="AV85" s="73">
        <v>22.784544919000002</v>
      </c>
      <c r="AW85" s="45">
        <v>6.496814809</v>
      </c>
      <c r="AX85" s="45">
        <v>0</v>
      </c>
      <c r="AY85" s="45">
        <v>0</v>
      </c>
      <c r="AZ85" s="54">
        <v>5.808320964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6.408549483</v>
      </c>
      <c r="BG85" s="53">
        <v>0.19351108</v>
      </c>
      <c r="BH85" s="45">
        <v>0</v>
      </c>
      <c r="BI85" s="45">
        <v>0</v>
      </c>
      <c r="BJ85" s="54">
        <v>0.561558106</v>
      </c>
      <c r="BK85" s="49">
        <f t="shared" si="11"/>
        <v>51.34875916600001</v>
      </c>
    </row>
    <row r="86" spans="1:63" ht="12.75">
      <c r="A86" s="11"/>
      <c r="B86" s="24" t="s">
        <v>113</v>
      </c>
      <c r="C86" s="73">
        <v>0</v>
      </c>
      <c r="D86" s="53">
        <v>180.360040178</v>
      </c>
      <c r="E86" s="45">
        <v>0</v>
      </c>
      <c r="F86" s="45">
        <v>0</v>
      </c>
      <c r="G86" s="54">
        <v>0</v>
      </c>
      <c r="H86" s="73">
        <v>64.732727186</v>
      </c>
      <c r="I86" s="45">
        <v>456.78716577700004</v>
      </c>
      <c r="J86" s="45">
        <v>0</v>
      </c>
      <c r="K86" s="45">
        <v>0</v>
      </c>
      <c r="L86" s="54">
        <v>212.38189013500002</v>
      </c>
      <c r="M86" s="73">
        <v>0</v>
      </c>
      <c r="N86" s="53">
        <v>0</v>
      </c>
      <c r="O86" s="45">
        <v>0</v>
      </c>
      <c r="P86" s="45">
        <v>0</v>
      </c>
      <c r="Q86" s="54">
        <v>0</v>
      </c>
      <c r="R86" s="73">
        <v>25.935472635</v>
      </c>
      <c r="S86" s="45">
        <v>0</v>
      </c>
      <c r="T86" s="45">
        <v>0</v>
      </c>
      <c r="U86" s="45">
        <v>0</v>
      </c>
      <c r="V86" s="54">
        <v>4.915514402</v>
      </c>
      <c r="W86" s="73">
        <v>0</v>
      </c>
      <c r="X86" s="45">
        <v>0</v>
      </c>
      <c r="Y86" s="45">
        <v>0</v>
      </c>
      <c r="Z86" s="45">
        <v>0</v>
      </c>
      <c r="AA86" s="54">
        <v>0</v>
      </c>
      <c r="AB86" s="73">
        <v>0.6026623</v>
      </c>
      <c r="AC86" s="45">
        <v>0</v>
      </c>
      <c r="AD86" s="45">
        <v>0</v>
      </c>
      <c r="AE86" s="45">
        <v>0</v>
      </c>
      <c r="AF86" s="54">
        <v>0.005154557</v>
      </c>
      <c r="AG86" s="73">
        <v>0</v>
      </c>
      <c r="AH86" s="45">
        <v>0</v>
      </c>
      <c r="AI86" s="45">
        <v>0</v>
      </c>
      <c r="AJ86" s="45">
        <v>0</v>
      </c>
      <c r="AK86" s="54">
        <v>0</v>
      </c>
      <c r="AL86" s="73">
        <v>0.26811962599999994</v>
      </c>
      <c r="AM86" s="45">
        <v>0</v>
      </c>
      <c r="AN86" s="45">
        <v>0</v>
      </c>
      <c r="AO86" s="45">
        <v>0</v>
      </c>
      <c r="AP86" s="54">
        <v>0</v>
      </c>
      <c r="AQ86" s="73">
        <v>0</v>
      </c>
      <c r="AR86" s="53">
        <v>78.224375478</v>
      </c>
      <c r="AS86" s="45">
        <v>0</v>
      </c>
      <c r="AT86" s="45">
        <v>0</v>
      </c>
      <c r="AU86" s="54">
        <v>0</v>
      </c>
      <c r="AV86" s="73">
        <v>1420.7650935150002</v>
      </c>
      <c r="AW86" s="45">
        <v>106.26373330499999</v>
      </c>
      <c r="AX86" s="45">
        <v>0.117045396</v>
      </c>
      <c r="AY86" s="45">
        <v>0</v>
      </c>
      <c r="AZ86" s="54">
        <v>518.411658269</v>
      </c>
      <c r="BA86" s="73">
        <v>0</v>
      </c>
      <c r="BB86" s="53">
        <v>0</v>
      </c>
      <c r="BC86" s="45">
        <v>0</v>
      </c>
      <c r="BD86" s="45">
        <v>0</v>
      </c>
      <c r="BE86" s="54">
        <v>0</v>
      </c>
      <c r="BF86" s="73">
        <v>450.23787862300003</v>
      </c>
      <c r="BG86" s="53">
        <v>21.907362183</v>
      </c>
      <c r="BH86" s="45">
        <v>0</v>
      </c>
      <c r="BI86" s="45">
        <v>0</v>
      </c>
      <c r="BJ86" s="54">
        <v>46.349920296</v>
      </c>
      <c r="BK86" s="49">
        <f t="shared" si="11"/>
        <v>3588.2658138610004</v>
      </c>
    </row>
    <row r="87" spans="1:63" ht="12.75">
      <c r="A87" s="11"/>
      <c r="B87" s="24" t="s">
        <v>157</v>
      </c>
      <c r="C87" s="73">
        <v>0</v>
      </c>
      <c r="D87" s="53">
        <v>0</v>
      </c>
      <c r="E87" s="45">
        <v>0</v>
      </c>
      <c r="F87" s="45">
        <v>0</v>
      </c>
      <c r="G87" s="54">
        <v>0</v>
      </c>
      <c r="H87" s="73">
        <v>2.8819328029999998</v>
      </c>
      <c r="I87" s="45">
        <v>0.21531998199999997</v>
      </c>
      <c r="J87" s="45">
        <v>0</v>
      </c>
      <c r="K87" s="45">
        <v>0</v>
      </c>
      <c r="L87" s="54">
        <v>6.0623335140000005</v>
      </c>
      <c r="M87" s="73">
        <v>0</v>
      </c>
      <c r="N87" s="53">
        <v>0</v>
      </c>
      <c r="O87" s="45">
        <v>0</v>
      </c>
      <c r="P87" s="45">
        <v>0</v>
      </c>
      <c r="Q87" s="54">
        <v>0</v>
      </c>
      <c r="R87" s="73">
        <v>0.670627419</v>
      </c>
      <c r="S87" s="45">
        <v>0</v>
      </c>
      <c r="T87" s="45">
        <v>0</v>
      </c>
      <c r="U87" s="45">
        <v>0</v>
      </c>
      <c r="V87" s="54">
        <v>0.710463387</v>
      </c>
      <c r="W87" s="73">
        <v>0</v>
      </c>
      <c r="X87" s="45">
        <v>0</v>
      </c>
      <c r="Y87" s="45">
        <v>0</v>
      </c>
      <c r="Z87" s="45">
        <v>0</v>
      </c>
      <c r="AA87" s="54">
        <v>0</v>
      </c>
      <c r="AB87" s="73">
        <v>0</v>
      </c>
      <c r="AC87" s="45">
        <v>0</v>
      </c>
      <c r="AD87" s="45">
        <v>0</v>
      </c>
      <c r="AE87" s="45">
        <v>0</v>
      </c>
      <c r="AF87" s="54">
        <v>0</v>
      </c>
      <c r="AG87" s="73">
        <v>0</v>
      </c>
      <c r="AH87" s="45">
        <v>0</v>
      </c>
      <c r="AI87" s="45">
        <v>0</v>
      </c>
      <c r="AJ87" s="45">
        <v>0</v>
      </c>
      <c r="AK87" s="54">
        <v>0</v>
      </c>
      <c r="AL87" s="73">
        <v>0</v>
      </c>
      <c r="AM87" s="45">
        <v>0</v>
      </c>
      <c r="AN87" s="45">
        <v>0</v>
      </c>
      <c r="AO87" s="45">
        <v>0</v>
      </c>
      <c r="AP87" s="54">
        <v>0</v>
      </c>
      <c r="AQ87" s="73">
        <v>0</v>
      </c>
      <c r="AR87" s="53">
        <v>0</v>
      </c>
      <c r="AS87" s="45">
        <v>0</v>
      </c>
      <c r="AT87" s="45">
        <v>0</v>
      </c>
      <c r="AU87" s="54">
        <v>0</v>
      </c>
      <c r="AV87" s="73">
        <v>177.548346015</v>
      </c>
      <c r="AW87" s="45">
        <v>85.429737288</v>
      </c>
      <c r="AX87" s="45">
        <v>0</v>
      </c>
      <c r="AY87" s="45">
        <v>0</v>
      </c>
      <c r="AZ87" s="54">
        <v>452.912273325</v>
      </c>
      <c r="BA87" s="73">
        <v>0</v>
      </c>
      <c r="BB87" s="53">
        <v>0</v>
      </c>
      <c r="BC87" s="45">
        <v>0</v>
      </c>
      <c r="BD87" s="45">
        <v>0</v>
      </c>
      <c r="BE87" s="54">
        <v>0</v>
      </c>
      <c r="BF87" s="73">
        <v>67.829545109</v>
      </c>
      <c r="BG87" s="53">
        <v>16.891958324999997</v>
      </c>
      <c r="BH87" s="45">
        <v>0</v>
      </c>
      <c r="BI87" s="45">
        <v>0</v>
      </c>
      <c r="BJ87" s="54">
        <v>49.071640047</v>
      </c>
      <c r="BK87" s="49">
        <f t="shared" si="11"/>
        <v>860.2241772140001</v>
      </c>
    </row>
    <row r="88" spans="1:63" ht="12.75">
      <c r="A88" s="36"/>
      <c r="B88" s="37" t="s">
        <v>82</v>
      </c>
      <c r="C88" s="81">
        <f aca="true" t="shared" si="12" ref="C88:AH88">SUM(C77:C87)</f>
        <v>0</v>
      </c>
      <c r="D88" s="81">
        <f t="shared" si="12"/>
        <v>564.6974055439999</v>
      </c>
      <c r="E88" s="81">
        <f t="shared" si="12"/>
        <v>0</v>
      </c>
      <c r="F88" s="81">
        <f t="shared" si="12"/>
        <v>0</v>
      </c>
      <c r="G88" s="81">
        <f t="shared" si="12"/>
        <v>0</v>
      </c>
      <c r="H88" s="81">
        <f t="shared" si="12"/>
        <v>442.19848506299996</v>
      </c>
      <c r="I88" s="81">
        <f t="shared" si="12"/>
        <v>821.304933428</v>
      </c>
      <c r="J88" s="81">
        <f t="shared" si="12"/>
        <v>1.9674033880000001</v>
      </c>
      <c r="K88" s="81">
        <f t="shared" si="12"/>
        <v>0.045994266</v>
      </c>
      <c r="L88" s="81">
        <f t="shared" si="12"/>
        <v>539.359843769</v>
      </c>
      <c r="M88" s="81">
        <f t="shared" si="12"/>
        <v>0</v>
      </c>
      <c r="N88" s="81">
        <f t="shared" si="12"/>
        <v>0</v>
      </c>
      <c r="O88" s="81">
        <f t="shared" si="12"/>
        <v>0</v>
      </c>
      <c r="P88" s="81">
        <f t="shared" si="12"/>
        <v>0</v>
      </c>
      <c r="Q88" s="81">
        <f t="shared" si="12"/>
        <v>0</v>
      </c>
      <c r="R88" s="81">
        <f t="shared" si="12"/>
        <v>174.89862066400002</v>
      </c>
      <c r="S88" s="81">
        <f t="shared" si="12"/>
        <v>29.115108846000005</v>
      </c>
      <c r="T88" s="81">
        <f t="shared" si="12"/>
        <v>0</v>
      </c>
      <c r="U88" s="81">
        <f t="shared" si="12"/>
        <v>0</v>
      </c>
      <c r="V88" s="81">
        <f t="shared" si="12"/>
        <v>42.168586860999994</v>
      </c>
      <c r="W88" s="81">
        <f t="shared" si="12"/>
        <v>0</v>
      </c>
      <c r="X88" s="81">
        <f t="shared" si="12"/>
        <v>0</v>
      </c>
      <c r="Y88" s="81">
        <f t="shared" si="12"/>
        <v>0</v>
      </c>
      <c r="Z88" s="81">
        <f t="shared" si="12"/>
        <v>0</v>
      </c>
      <c r="AA88" s="81">
        <f t="shared" si="12"/>
        <v>0</v>
      </c>
      <c r="AB88" s="81">
        <f t="shared" si="12"/>
        <v>2.6003201820000004</v>
      </c>
      <c r="AC88" s="81">
        <f t="shared" si="12"/>
        <v>0</v>
      </c>
      <c r="AD88" s="81">
        <f t="shared" si="12"/>
        <v>0</v>
      </c>
      <c r="AE88" s="81">
        <f t="shared" si="12"/>
        <v>0</v>
      </c>
      <c r="AF88" s="81">
        <f t="shared" si="12"/>
        <v>0.093753709</v>
      </c>
      <c r="AG88" s="81">
        <f t="shared" si="12"/>
        <v>0</v>
      </c>
      <c r="AH88" s="81">
        <f t="shared" si="12"/>
        <v>0</v>
      </c>
      <c r="AI88" s="81">
        <f aca="true" t="shared" si="13" ref="AI88:BJ88">SUM(AI77:AI87)</f>
        <v>0</v>
      </c>
      <c r="AJ88" s="81">
        <f t="shared" si="13"/>
        <v>0</v>
      </c>
      <c r="AK88" s="81">
        <f t="shared" si="13"/>
        <v>0</v>
      </c>
      <c r="AL88" s="81">
        <f t="shared" si="13"/>
        <v>1.9883084419999997</v>
      </c>
      <c r="AM88" s="81">
        <f t="shared" si="13"/>
        <v>0</v>
      </c>
      <c r="AN88" s="81">
        <f t="shared" si="13"/>
        <v>0</v>
      </c>
      <c r="AO88" s="81">
        <f t="shared" si="13"/>
        <v>0</v>
      </c>
      <c r="AP88" s="81">
        <f t="shared" si="13"/>
        <v>0.07583065500000001</v>
      </c>
      <c r="AQ88" s="81">
        <f t="shared" si="13"/>
        <v>0</v>
      </c>
      <c r="AR88" s="81">
        <f t="shared" si="13"/>
        <v>113.49252673699999</v>
      </c>
      <c r="AS88" s="81">
        <f t="shared" si="13"/>
        <v>0</v>
      </c>
      <c r="AT88" s="81">
        <f t="shared" si="13"/>
        <v>0</v>
      </c>
      <c r="AU88" s="81">
        <f t="shared" si="13"/>
        <v>0</v>
      </c>
      <c r="AV88" s="81">
        <f t="shared" si="13"/>
        <v>6686.488351901001</v>
      </c>
      <c r="AW88" s="81">
        <f t="shared" si="13"/>
        <v>1140.161625935</v>
      </c>
      <c r="AX88" s="81">
        <f t="shared" si="13"/>
        <v>3.4637965929999996</v>
      </c>
      <c r="AY88" s="81">
        <f t="shared" si="13"/>
        <v>0</v>
      </c>
      <c r="AZ88" s="81">
        <f t="shared" si="13"/>
        <v>4587.632756458</v>
      </c>
      <c r="BA88" s="81">
        <f t="shared" si="13"/>
        <v>0</v>
      </c>
      <c r="BB88" s="81">
        <f t="shared" si="13"/>
        <v>0</v>
      </c>
      <c r="BC88" s="81">
        <f t="shared" si="13"/>
        <v>0</v>
      </c>
      <c r="BD88" s="81">
        <f t="shared" si="13"/>
        <v>0</v>
      </c>
      <c r="BE88" s="81">
        <f t="shared" si="13"/>
        <v>0</v>
      </c>
      <c r="BF88" s="81">
        <f t="shared" si="13"/>
        <v>2436.877911969</v>
      </c>
      <c r="BG88" s="81">
        <f t="shared" si="13"/>
        <v>172.429498879</v>
      </c>
      <c r="BH88" s="81">
        <f t="shared" si="13"/>
        <v>0.277829839</v>
      </c>
      <c r="BI88" s="81">
        <f t="shared" si="13"/>
        <v>0</v>
      </c>
      <c r="BJ88" s="81">
        <f t="shared" si="13"/>
        <v>554.377669918</v>
      </c>
      <c r="BK88" s="108">
        <f t="shared" si="11"/>
        <v>18315.716563046</v>
      </c>
    </row>
    <row r="89" spans="1:63" ht="12.75">
      <c r="A89" s="36"/>
      <c r="B89" s="38" t="s">
        <v>80</v>
      </c>
      <c r="C89" s="50">
        <f aca="true" t="shared" si="14" ref="C89:AH89">+C88+C75</f>
        <v>0</v>
      </c>
      <c r="D89" s="71">
        <f t="shared" si="14"/>
        <v>565.3583945309999</v>
      </c>
      <c r="E89" s="71">
        <f t="shared" si="14"/>
        <v>0</v>
      </c>
      <c r="F89" s="71">
        <f t="shared" si="14"/>
        <v>0</v>
      </c>
      <c r="G89" s="69">
        <f t="shared" si="14"/>
        <v>0</v>
      </c>
      <c r="H89" s="50">
        <f t="shared" si="14"/>
        <v>464.27175720599996</v>
      </c>
      <c r="I89" s="71">
        <f t="shared" si="14"/>
        <v>821.305003274</v>
      </c>
      <c r="J89" s="71">
        <f t="shared" si="14"/>
        <v>1.9674033880000001</v>
      </c>
      <c r="K89" s="71">
        <f t="shared" si="14"/>
        <v>0.045994266</v>
      </c>
      <c r="L89" s="69">
        <f t="shared" si="14"/>
        <v>541.07595975</v>
      </c>
      <c r="M89" s="50">
        <f t="shared" si="14"/>
        <v>0</v>
      </c>
      <c r="N89" s="71">
        <f t="shared" si="14"/>
        <v>0</v>
      </c>
      <c r="O89" s="71">
        <f t="shared" si="14"/>
        <v>0</v>
      </c>
      <c r="P89" s="71">
        <f t="shared" si="14"/>
        <v>0</v>
      </c>
      <c r="Q89" s="69">
        <f t="shared" si="14"/>
        <v>0</v>
      </c>
      <c r="R89" s="50">
        <f t="shared" si="14"/>
        <v>186.28217928600003</v>
      </c>
      <c r="S89" s="71">
        <f t="shared" si="14"/>
        <v>29.115108846000005</v>
      </c>
      <c r="T89" s="71">
        <f t="shared" si="14"/>
        <v>0</v>
      </c>
      <c r="U89" s="71">
        <f t="shared" si="14"/>
        <v>0</v>
      </c>
      <c r="V89" s="69">
        <f t="shared" si="14"/>
        <v>42.659072202</v>
      </c>
      <c r="W89" s="50">
        <f t="shared" si="14"/>
        <v>0</v>
      </c>
      <c r="X89" s="71">
        <f t="shared" si="14"/>
        <v>0</v>
      </c>
      <c r="Y89" s="71">
        <f t="shared" si="14"/>
        <v>0</v>
      </c>
      <c r="Z89" s="71">
        <f t="shared" si="14"/>
        <v>0</v>
      </c>
      <c r="AA89" s="69">
        <f t="shared" si="14"/>
        <v>0</v>
      </c>
      <c r="AB89" s="50">
        <f t="shared" si="14"/>
        <v>3.4120874690000003</v>
      </c>
      <c r="AC89" s="71">
        <f t="shared" si="14"/>
        <v>0</v>
      </c>
      <c r="AD89" s="71">
        <f t="shared" si="14"/>
        <v>0</v>
      </c>
      <c r="AE89" s="71">
        <f t="shared" si="14"/>
        <v>0</v>
      </c>
      <c r="AF89" s="69">
        <f t="shared" si="14"/>
        <v>0.093753709</v>
      </c>
      <c r="AG89" s="50">
        <f t="shared" si="14"/>
        <v>0</v>
      </c>
      <c r="AH89" s="71">
        <f t="shared" si="14"/>
        <v>0</v>
      </c>
      <c r="AI89" s="71">
        <f aca="true" t="shared" si="15" ref="AI89:BK89">+AI88+AI75</f>
        <v>0</v>
      </c>
      <c r="AJ89" s="71">
        <f t="shared" si="15"/>
        <v>0</v>
      </c>
      <c r="AK89" s="69">
        <f t="shared" si="15"/>
        <v>0</v>
      </c>
      <c r="AL89" s="50">
        <f t="shared" si="15"/>
        <v>2.4887039539999996</v>
      </c>
      <c r="AM89" s="71">
        <f t="shared" si="15"/>
        <v>0</v>
      </c>
      <c r="AN89" s="71">
        <f t="shared" si="15"/>
        <v>0</v>
      </c>
      <c r="AO89" s="71">
        <f t="shared" si="15"/>
        <v>0</v>
      </c>
      <c r="AP89" s="69">
        <f t="shared" si="15"/>
        <v>0.07583065500000001</v>
      </c>
      <c r="AQ89" s="50">
        <f t="shared" si="15"/>
        <v>0</v>
      </c>
      <c r="AR89" s="71">
        <f t="shared" si="15"/>
        <v>113.49252673699999</v>
      </c>
      <c r="AS89" s="71">
        <f t="shared" si="15"/>
        <v>0</v>
      </c>
      <c r="AT89" s="71">
        <f t="shared" si="15"/>
        <v>0</v>
      </c>
      <c r="AU89" s="69">
        <f t="shared" si="15"/>
        <v>0</v>
      </c>
      <c r="AV89" s="50">
        <f t="shared" si="15"/>
        <v>7471.201337863001</v>
      </c>
      <c r="AW89" s="71">
        <f t="shared" si="15"/>
        <v>1149.74473497</v>
      </c>
      <c r="AX89" s="71">
        <f t="shared" si="15"/>
        <v>3.4637965929999996</v>
      </c>
      <c r="AY89" s="71">
        <f t="shared" si="15"/>
        <v>0</v>
      </c>
      <c r="AZ89" s="69">
        <f t="shared" si="15"/>
        <v>4713.473339255999</v>
      </c>
      <c r="BA89" s="50">
        <f t="shared" si="15"/>
        <v>0</v>
      </c>
      <c r="BB89" s="71">
        <f t="shared" si="15"/>
        <v>0</v>
      </c>
      <c r="BC89" s="71">
        <f t="shared" si="15"/>
        <v>0</v>
      </c>
      <c r="BD89" s="71">
        <f t="shared" si="15"/>
        <v>0</v>
      </c>
      <c r="BE89" s="69">
        <f t="shared" si="15"/>
        <v>0</v>
      </c>
      <c r="BF89" s="50">
        <f t="shared" si="15"/>
        <v>2898.1296123079997</v>
      </c>
      <c r="BG89" s="71">
        <f t="shared" si="15"/>
        <v>186.976723175</v>
      </c>
      <c r="BH89" s="71">
        <f t="shared" si="15"/>
        <v>1.388197866</v>
      </c>
      <c r="BI89" s="71">
        <f t="shared" si="15"/>
        <v>0</v>
      </c>
      <c r="BJ89" s="69">
        <f t="shared" si="15"/>
        <v>599.005864928</v>
      </c>
      <c r="BK89" s="52">
        <f t="shared" si="15"/>
        <v>19795.027382232</v>
      </c>
    </row>
    <row r="90" spans="1:63" ht="3" customHeight="1">
      <c r="A90" s="11"/>
      <c r="B90" s="18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4"/>
    </row>
    <row r="91" spans="1:63" ht="12.75">
      <c r="A91" s="11" t="s">
        <v>18</v>
      </c>
      <c r="B91" s="17" t="s">
        <v>8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4"/>
    </row>
    <row r="92" spans="1:63" ht="12.75">
      <c r="A92" s="11" t="s">
        <v>72</v>
      </c>
      <c r="B92" s="18" t="s">
        <v>19</v>
      </c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4"/>
    </row>
    <row r="93" spans="1:63" ht="12.75">
      <c r="A93" s="11"/>
      <c r="B93" s="24" t="s">
        <v>114</v>
      </c>
      <c r="C93" s="73">
        <v>0</v>
      </c>
      <c r="D93" s="53">
        <v>151.570966651</v>
      </c>
      <c r="E93" s="45">
        <v>0</v>
      </c>
      <c r="F93" s="45">
        <v>0</v>
      </c>
      <c r="G93" s="54">
        <v>0</v>
      </c>
      <c r="H93" s="73">
        <v>11.132625270000002</v>
      </c>
      <c r="I93" s="45">
        <v>9.420047880999999</v>
      </c>
      <c r="J93" s="45">
        <v>0</v>
      </c>
      <c r="K93" s="45">
        <v>0</v>
      </c>
      <c r="L93" s="54">
        <v>146.985111002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4.044320217</v>
      </c>
      <c r="S93" s="45">
        <v>1.669868532</v>
      </c>
      <c r="T93" s="45">
        <v>0</v>
      </c>
      <c r="U93" s="45">
        <v>0</v>
      </c>
      <c r="V93" s="54">
        <v>3.3559139630000003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0.03453757</v>
      </c>
      <c r="AC93" s="45">
        <v>0</v>
      </c>
      <c r="AD93" s="45">
        <v>0</v>
      </c>
      <c r="AE93" s="45">
        <v>0</v>
      </c>
      <c r="AF93" s="54">
        <v>0.264283137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0.05493685300000001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346.1939266399999</v>
      </c>
      <c r="AW93" s="45">
        <v>205.28754595699996</v>
      </c>
      <c r="AX93" s="45">
        <v>0</v>
      </c>
      <c r="AY93" s="45">
        <v>0</v>
      </c>
      <c r="AZ93" s="54">
        <v>816.503445542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178.04646949099998</v>
      </c>
      <c r="BG93" s="53">
        <v>31.908575360000004</v>
      </c>
      <c r="BH93" s="45">
        <v>0</v>
      </c>
      <c r="BI93" s="45">
        <v>0</v>
      </c>
      <c r="BJ93" s="54">
        <v>222.25294613200003</v>
      </c>
      <c r="BK93" s="61">
        <f>SUM(C93:BJ93)</f>
        <v>2128.7255201979997</v>
      </c>
    </row>
    <row r="94" spans="1:63" ht="12.75">
      <c r="A94" s="36"/>
      <c r="B94" s="38" t="s">
        <v>79</v>
      </c>
      <c r="C94" s="50">
        <f aca="true" t="shared" si="16" ref="C94:AH94">SUM(C93:C93)</f>
        <v>0</v>
      </c>
      <c r="D94" s="71">
        <f t="shared" si="16"/>
        <v>151.570966651</v>
      </c>
      <c r="E94" s="71">
        <f t="shared" si="16"/>
        <v>0</v>
      </c>
      <c r="F94" s="71">
        <f t="shared" si="16"/>
        <v>0</v>
      </c>
      <c r="G94" s="69">
        <f t="shared" si="16"/>
        <v>0</v>
      </c>
      <c r="H94" s="50">
        <f t="shared" si="16"/>
        <v>11.132625270000002</v>
      </c>
      <c r="I94" s="71">
        <f t="shared" si="16"/>
        <v>9.420047880999999</v>
      </c>
      <c r="J94" s="71">
        <f t="shared" si="16"/>
        <v>0</v>
      </c>
      <c r="K94" s="71">
        <f t="shared" si="16"/>
        <v>0</v>
      </c>
      <c r="L94" s="69">
        <f t="shared" si="16"/>
        <v>146.985111002</v>
      </c>
      <c r="M94" s="50">
        <f t="shared" si="16"/>
        <v>0</v>
      </c>
      <c r="N94" s="71">
        <f t="shared" si="16"/>
        <v>0</v>
      </c>
      <c r="O94" s="71">
        <f t="shared" si="16"/>
        <v>0</v>
      </c>
      <c r="P94" s="71">
        <f t="shared" si="16"/>
        <v>0</v>
      </c>
      <c r="Q94" s="69">
        <f t="shared" si="16"/>
        <v>0</v>
      </c>
      <c r="R94" s="50">
        <f t="shared" si="16"/>
        <v>4.044320217</v>
      </c>
      <c r="S94" s="71">
        <f t="shared" si="16"/>
        <v>1.669868532</v>
      </c>
      <c r="T94" s="71">
        <f t="shared" si="16"/>
        <v>0</v>
      </c>
      <c r="U94" s="71">
        <f t="shared" si="16"/>
        <v>0</v>
      </c>
      <c r="V94" s="69">
        <f t="shared" si="16"/>
        <v>3.3559139630000003</v>
      </c>
      <c r="W94" s="50">
        <f t="shared" si="16"/>
        <v>0</v>
      </c>
      <c r="X94" s="71">
        <f t="shared" si="16"/>
        <v>0</v>
      </c>
      <c r="Y94" s="71">
        <f t="shared" si="16"/>
        <v>0</v>
      </c>
      <c r="Z94" s="71">
        <f t="shared" si="16"/>
        <v>0</v>
      </c>
      <c r="AA94" s="69">
        <f t="shared" si="16"/>
        <v>0</v>
      </c>
      <c r="AB94" s="50">
        <f t="shared" si="16"/>
        <v>0.03453757</v>
      </c>
      <c r="AC94" s="71">
        <f t="shared" si="16"/>
        <v>0</v>
      </c>
      <c r="AD94" s="71">
        <f t="shared" si="16"/>
        <v>0</v>
      </c>
      <c r="AE94" s="71">
        <f t="shared" si="16"/>
        <v>0</v>
      </c>
      <c r="AF94" s="69">
        <f t="shared" si="16"/>
        <v>0.264283137</v>
      </c>
      <c r="AG94" s="50">
        <f t="shared" si="16"/>
        <v>0</v>
      </c>
      <c r="AH94" s="71">
        <f t="shared" si="16"/>
        <v>0</v>
      </c>
      <c r="AI94" s="71">
        <f aca="true" t="shared" si="17" ref="AI94:BJ94">SUM(AI93:AI93)</f>
        <v>0</v>
      </c>
      <c r="AJ94" s="71">
        <f t="shared" si="17"/>
        <v>0</v>
      </c>
      <c r="AK94" s="69">
        <f t="shared" si="17"/>
        <v>0</v>
      </c>
      <c r="AL94" s="50">
        <f t="shared" si="17"/>
        <v>0.05493685300000001</v>
      </c>
      <c r="AM94" s="71">
        <f t="shared" si="17"/>
        <v>0</v>
      </c>
      <c r="AN94" s="71">
        <f t="shared" si="17"/>
        <v>0</v>
      </c>
      <c r="AO94" s="71">
        <f t="shared" si="17"/>
        <v>0</v>
      </c>
      <c r="AP94" s="69">
        <f t="shared" si="17"/>
        <v>0</v>
      </c>
      <c r="AQ94" s="50">
        <f t="shared" si="17"/>
        <v>0</v>
      </c>
      <c r="AR94" s="71">
        <f>SUM(AR93:AR93)</f>
        <v>0</v>
      </c>
      <c r="AS94" s="71">
        <f t="shared" si="17"/>
        <v>0</v>
      </c>
      <c r="AT94" s="71">
        <f t="shared" si="17"/>
        <v>0</v>
      </c>
      <c r="AU94" s="69">
        <f t="shared" si="17"/>
        <v>0</v>
      </c>
      <c r="AV94" s="50">
        <f t="shared" si="17"/>
        <v>346.1939266399999</v>
      </c>
      <c r="AW94" s="71">
        <f t="shared" si="17"/>
        <v>205.28754595699996</v>
      </c>
      <c r="AX94" s="71">
        <f t="shared" si="17"/>
        <v>0</v>
      </c>
      <c r="AY94" s="71">
        <f t="shared" si="17"/>
        <v>0</v>
      </c>
      <c r="AZ94" s="69">
        <f t="shared" si="17"/>
        <v>816.503445542</v>
      </c>
      <c r="BA94" s="50">
        <f t="shared" si="17"/>
        <v>0</v>
      </c>
      <c r="BB94" s="71">
        <f t="shared" si="17"/>
        <v>0</v>
      </c>
      <c r="BC94" s="71">
        <f t="shared" si="17"/>
        <v>0</v>
      </c>
      <c r="BD94" s="71">
        <f t="shared" si="17"/>
        <v>0</v>
      </c>
      <c r="BE94" s="69">
        <f t="shared" si="17"/>
        <v>0</v>
      </c>
      <c r="BF94" s="50">
        <f t="shared" si="17"/>
        <v>178.04646949099998</v>
      </c>
      <c r="BG94" s="71">
        <f t="shared" si="17"/>
        <v>31.908575360000004</v>
      </c>
      <c r="BH94" s="71">
        <f t="shared" si="17"/>
        <v>0</v>
      </c>
      <c r="BI94" s="71">
        <f t="shared" si="17"/>
        <v>0</v>
      </c>
      <c r="BJ94" s="69">
        <f t="shared" si="17"/>
        <v>222.25294613200003</v>
      </c>
      <c r="BK94" s="105">
        <f>SUM(BK93:BK93)</f>
        <v>2128.7255201979997</v>
      </c>
    </row>
    <row r="95" spans="1:63" ht="2.25" customHeight="1">
      <c r="A95" s="11"/>
      <c r="B95" s="18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4"/>
    </row>
    <row r="96" spans="1:63" ht="12.75">
      <c r="A96" s="11" t="s">
        <v>4</v>
      </c>
      <c r="B96" s="17" t="s">
        <v>9</v>
      </c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4"/>
    </row>
    <row r="97" spans="1:63" ht="12.75">
      <c r="A97" s="11" t="s">
        <v>72</v>
      </c>
      <c r="B97" s="18" t="s">
        <v>20</v>
      </c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4"/>
    </row>
    <row r="98" spans="1:63" ht="12.75">
      <c r="A98" s="11"/>
      <c r="B98" s="19" t="s">
        <v>33</v>
      </c>
      <c r="C98" s="57"/>
      <c r="D98" s="58"/>
      <c r="E98" s="59"/>
      <c r="F98" s="59"/>
      <c r="G98" s="60"/>
      <c r="H98" s="57"/>
      <c r="I98" s="59"/>
      <c r="J98" s="59"/>
      <c r="K98" s="59"/>
      <c r="L98" s="60"/>
      <c r="M98" s="57"/>
      <c r="N98" s="58"/>
      <c r="O98" s="59"/>
      <c r="P98" s="59"/>
      <c r="Q98" s="60"/>
      <c r="R98" s="57"/>
      <c r="S98" s="59"/>
      <c r="T98" s="59"/>
      <c r="U98" s="59"/>
      <c r="V98" s="60"/>
      <c r="W98" s="57"/>
      <c r="X98" s="59"/>
      <c r="Y98" s="59"/>
      <c r="Z98" s="59"/>
      <c r="AA98" s="60"/>
      <c r="AB98" s="57"/>
      <c r="AC98" s="59"/>
      <c r="AD98" s="59"/>
      <c r="AE98" s="59"/>
      <c r="AF98" s="60"/>
      <c r="AG98" s="57"/>
      <c r="AH98" s="59"/>
      <c r="AI98" s="59"/>
      <c r="AJ98" s="59"/>
      <c r="AK98" s="60"/>
      <c r="AL98" s="57"/>
      <c r="AM98" s="59"/>
      <c r="AN98" s="59"/>
      <c r="AO98" s="59"/>
      <c r="AP98" s="60"/>
      <c r="AQ98" s="57"/>
      <c r="AR98" s="58"/>
      <c r="AS98" s="59"/>
      <c r="AT98" s="59"/>
      <c r="AU98" s="60"/>
      <c r="AV98" s="57"/>
      <c r="AW98" s="59"/>
      <c r="AX98" s="59"/>
      <c r="AY98" s="59"/>
      <c r="AZ98" s="60"/>
      <c r="BA98" s="57"/>
      <c r="BB98" s="58"/>
      <c r="BC98" s="59"/>
      <c r="BD98" s="59"/>
      <c r="BE98" s="60"/>
      <c r="BF98" s="57"/>
      <c r="BG98" s="58"/>
      <c r="BH98" s="59"/>
      <c r="BI98" s="59"/>
      <c r="BJ98" s="60"/>
      <c r="BK98" s="61"/>
    </row>
    <row r="99" spans="1:256" s="39" customFormat="1" ht="12.75">
      <c r="A99" s="36"/>
      <c r="B99" s="37" t="s">
        <v>81</v>
      </c>
      <c r="C99" s="62"/>
      <c r="D99" s="63"/>
      <c r="E99" s="63"/>
      <c r="F99" s="63"/>
      <c r="G99" s="64"/>
      <c r="H99" s="62"/>
      <c r="I99" s="63"/>
      <c r="J99" s="63"/>
      <c r="K99" s="63"/>
      <c r="L99" s="64"/>
      <c r="M99" s="62"/>
      <c r="N99" s="63"/>
      <c r="O99" s="63"/>
      <c r="P99" s="63"/>
      <c r="Q99" s="64"/>
      <c r="R99" s="62"/>
      <c r="S99" s="63"/>
      <c r="T99" s="63"/>
      <c r="U99" s="63"/>
      <c r="V99" s="64"/>
      <c r="W99" s="62"/>
      <c r="X99" s="63"/>
      <c r="Y99" s="63"/>
      <c r="Z99" s="63"/>
      <c r="AA99" s="64"/>
      <c r="AB99" s="62"/>
      <c r="AC99" s="63"/>
      <c r="AD99" s="63"/>
      <c r="AE99" s="63"/>
      <c r="AF99" s="64"/>
      <c r="AG99" s="62"/>
      <c r="AH99" s="63"/>
      <c r="AI99" s="63"/>
      <c r="AJ99" s="63"/>
      <c r="AK99" s="64"/>
      <c r="AL99" s="62"/>
      <c r="AM99" s="63"/>
      <c r="AN99" s="63"/>
      <c r="AO99" s="63"/>
      <c r="AP99" s="64"/>
      <c r="AQ99" s="62"/>
      <c r="AR99" s="63"/>
      <c r="AS99" s="63"/>
      <c r="AT99" s="63"/>
      <c r="AU99" s="64"/>
      <c r="AV99" s="62"/>
      <c r="AW99" s="63"/>
      <c r="AX99" s="63"/>
      <c r="AY99" s="63"/>
      <c r="AZ99" s="64"/>
      <c r="BA99" s="62"/>
      <c r="BB99" s="63"/>
      <c r="BC99" s="63"/>
      <c r="BD99" s="63"/>
      <c r="BE99" s="64"/>
      <c r="BF99" s="62"/>
      <c r="BG99" s="63"/>
      <c r="BH99" s="63"/>
      <c r="BI99" s="63"/>
      <c r="BJ99" s="64"/>
      <c r="BK99" s="65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63" ht="12.75">
      <c r="A100" s="11" t="s">
        <v>73</v>
      </c>
      <c r="B100" s="18" t="s">
        <v>21</v>
      </c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4"/>
    </row>
    <row r="101" spans="1:63" ht="12.75">
      <c r="A101" s="11"/>
      <c r="B101" s="19" t="s">
        <v>33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</row>
    <row r="102" spans="1:256" s="39" customFormat="1" ht="12.75">
      <c r="A102" s="36"/>
      <c r="B102" s="38" t="s">
        <v>82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39" customFormat="1" ht="12.75">
      <c r="A103" s="36"/>
      <c r="B103" s="38" t="s">
        <v>80</v>
      </c>
      <c r="C103" s="62"/>
      <c r="D103" s="63"/>
      <c r="E103" s="63"/>
      <c r="F103" s="63"/>
      <c r="G103" s="64"/>
      <c r="H103" s="62"/>
      <c r="I103" s="63"/>
      <c r="J103" s="63"/>
      <c r="K103" s="63"/>
      <c r="L103" s="64"/>
      <c r="M103" s="62"/>
      <c r="N103" s="63"/>
      <c r="O103" s="63"/>
      <c r="P103" s="63"/>
      <c r="Q103" s="64"/>
      <c r="R103" s="62"/>
      <c r="S103" s="63"/>
      <c r="T103" s="63"/>
      <c r="U103" s="63"/>
      <c r="V103" s="64"/>
      <c r="W103" s="62"/>
      <c r="X103" s="63"/>
      <c r="Y103" s="63"/>
      <c r="Z103" s="63"/>
      <c r="AA103" s="64"/>
      <c r="AB103" s="62"/>
      <c r="AC103" s="63"/>
      <c r="AD103" s="63"/>
      <c r="AE103" s="63"/>
      <c r="AF103" s="64"/>
      <c r="AG103" s="62"/>
      <c r="AH103" s="63"/>
      <c r="AI103" s="63"/>
      <c r="AJ103" s="63"/>
      <c r="AK103" s="64"/>
      <c r="AL103" s="62"/>
      <c r="AM103" s="63"/>
      <c r="AN103" s="63"/>
      <c r="AO103" s="63"/>
      <c r="AP103" s="64"/>
      <c r="AQ103" s="62"/>
      <c r="AR103" s="63"/>
      <c r="AS103" s="63"/>
      <c r="AT103" s="63"/>
      <c r="AU103" s="64"/>
      <c r="AV103" s="62"/>
      <c r="AW103" s="63"/>
      <c r="AX103" s="63"/>
      <c r="AY103" s="63"/>
      <c r="AZ103" s="64"/>
      <c r="BA103" s="62"/>
      <c r="BB103" s="63"/>
      <c r="BC103" s="63"/>
      <c r="BD103" s="63"/>
      <c r="BE103" s="64"/>
      <c r="BF103" s="62"/>
      <c r="BG103" s="63"/>
      <c r="BH103" s="63"/>
      <c r="BI103" s="63"/>
      <c r="BJ103" s="64"/>
      <c r="BK103" s="65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63" ht="4.5" customHeight="1">
      <c r="A104" s="11"/>
      <c r="B104" s="18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4"/>
    </row>
    <row r="105" spans="1:63" ht="12.75">
      <c r="A105" s="11" t="s">
        <v>22</v>
      </c>
      <c r="B105" s="17" t="s">
        <v>23</v>
      </c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4"/>
    </row>
    <row r="106" spans="1:63" ht="12.75">
      <c r="A106" s="11" t="s">
        <v>72</v>
      </c>
      <c r="B106" s="18" t="s">
        <v>24</v>
      </c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4"/>
    </row>
    <row r="107" spans="1:63" ht="12.75">
      <c r="A107" s="11"/>
      <c r="B107" s="24" t="s">
        <v>115</v>
      </c>
      <c r="C107" s="73">
        <v>0</v>
      </c>
      <c r="D107" s="53">
        <v>43.99821795</v>
      </c>
      <c r="E107" s="45">
        <v>0</v>
      </c>
      <c r="F107" s="45">
        <v>0</v>
      </c>
      <c r="G107" s="54">
        <v>0</v>
      </c>
      <c r="H107" s="73">
        <v>1.377464205</v>
      </c>
      <c r="I107" s="45">
        <v>0.8961028699999999</v>
      </c>
      <c r="J107" s="45">
        <v>0</v>
      </c>
      <c r="K107" s="45">
        <v>0</v>
      </c>
      <c r="L107" s="54">
        <v>11.095123148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0.31584381100000003</v>
      </c>
      <c r="S107" s="45">
        <v>0</v>
      </c>
      <c r="T107" s="45">
        <v>0</v>
      </c>
      <c r="U107" s="45">
        <v>0</v>
      </c>
      <c r="V107" s="54">
        <v>7.1646392599999995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6.56928496</v>
      </c>
      <c r="AW107" s="45">
        <v>24.854587958</v>
      </c>
      <c r="AX107" s="45">
        <v>0</v>
      </c>
      <c r="AY107" s="45">
        <v>0</v>
      </c>
      <c r="AZ107" s="54">
        <v>25.075985822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1.621022325</v>
      </c>
      <c r="BG107" s="53">
        <v>0.248981868</v>
      </c>
      <c r="BH107" s="45">
        <v>0</v>
      </c>
      <c r="BI107" s="45">
        <v>0</v>
      </c>
      <c r="BJ107" s="54">
        <v>1.588160576</v>
      </c>
      <c r="BK107" s="61">
        <f aca="true" t="shared" si="18" ref="BK107:BK112">SUM(C107:BJ107)</f>
        <v>124.80541475300001</v>
      </c>
    </row>
    <row r="108" spans="1:63" ht="12.75">
      <c r="A108" s="11"/>
      <c r="B108" s="24" t="s">
        <v>116</v>
      </c>
      <c r="C108" s="73">
        <v>0</v>
      </c>
      <c r="D108" s="53">
        <v>0.362938375</v>
      </c>
      <c r="E108" s="45">
        <v>0</v>
      </c>
      <c r="F108" s="45">
        <v>0</v>
      </c>
      <c r="G108" s="54">
        <v>0</v>
      </c>
      <c r="H108" s="73">
        <v>0.210585284</v>
      </c>
      <c r="I108" s="45">
        <v>0</v>
      </c>
      <c r="J108" s="45">
        <v>0</v>
      </c>
      <c r="K108" s="45">
        <v>0</v>
      </c>
      <c r="L108" s="54">
        <v>0.081833637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0.06880102</v>
      </c>
      <c r="S108" s="45">
        <v>0</v>
      </c>
      <c r="T108" s="45">
        <v>0</v>
      </c>
      <c r="U108" s="45">
        <v>0</v>
      </c>
      <c r="V108" s="54">
        <v>0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10.528052423</v>
      </c>
      <c r="AS108" s="45">
        <v>0</v>
      </c>
      <c r="AT108" s="45">
        <v>0</v>
      </c>
      <c r="AU108" s="54">
        <v>0</v>
      </c>
      <c r="AV108" s="73">
        <v>3.2068354990000003</v>
      </c>
      <c r="AW108" s="45">
        <v>0.33212121499999997</v>
      </c>
      <c r="AX108" s="45">
        <v>0</v>
      </c>
      <c r="AY108" s="45">
        <v>0</v>
      </c>
      <c r="AZ108" s="54">
        <v>8.184795687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1.2132785670000001</v>
      </c>
      <c r="BG108" s="53">
        <v>0.123252633</v>
      </c>
      <c r="BH108" s="45">
        <v>0</v>
      </c>
      <c r="BI108" s="45">
        <v>0</v>
      </c>
      <c r="BJ108" s="54">
        <v>0.342222154</v>
      </c>
      <c r="BK108" s="61">
        <f t="shared" si="18"/>
        <v>24.654716494000002</v>
      </c>
    </row>
    <row r="109" spans="1:63" ht="12.75">
      <c r="A109" s="11"/>
      <c r="B109" s="24" t="s">
        <v>117</v>
      </c>
      <c r="C109" s="73">
        <v>0</v>
      </c>
      <c r="D109" s="53">
        <v>0.463374282</v>
      </c>
      <c r="E109" s="45">
        <v>0</v>
      </c>
      <c r="F109" s="45">
        <v>0</v>
      </c>
      <c r="G109" s="54">
        <v>0</v>
      </c>
      <c r="H109" s="73">
        <v>0.442462468</v>
      </c>
      <c r="I109" s="45">
        <v>0</v>
      </c>
      <c r="J109" s="45">
        <v>0</v>
      </c>
      <c r="K109" s="45">
        <v>0</v>
      </c>
      <c r="L109" s="54">
        <v>0.589252194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0.154003337</v>
      </c>
      <c r="S109" s="45">
        <v>0.101571223</v>
      </c>
      <c r="T109" s="45">
        <v>0</v>
      </c>
      <c r="U109" s="45">
        <v>0</v>
      </c>
      <c r="V109" s="54">
        <v>0.306112859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0.0006116100000000001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0</v>
      </c>
      <c r="AS109" s="45">
        <v>0</v>
      </c>
      <c r="AT109" s="45">
        <v>0</v>
      </c>
      <c r="AU109" s="54">
        <v>0</v>
      </c>
      <c r="AV109" s="73">
        <v>8.930409287</v>
      </c>
      <c r="AW109" s="45">
        <v>0.668406842</v>
      </c>
      <c r="AX109" s="45">
        <v>0</v>
      </c>
      <c r="AY109" s="45">
        <v>0</v>
      </c>
      <c r="AZ109" s="54">
        <v>6.684209492000001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2.527634077</v>
      </c>
      <c r="BG109" s="53">
        <v>0.023369869</v>
      </c>
      <c r="BH109" s="45">
        <v>0</v>
      </c>
      <c r="BI109" s="45">
        <v>0</v>
      </c>
      <c r="BJ109" s="54">
        <v>0.357066425</v>
      </c>
      <c r="BK109" s="61">
        <f t="shared" si="18"/>
        <v>21.248483965</v>
      </c>
    </row>
    <row r="110" spans="1:63" ht="12.75">
      <c r="A110" s="11"/>
      <c r="B110" s="24" t="s">
        <v>118</v>
      </c>
      <c r="C110" s="73">
        <v>0</v>
      </c>
      <c r="D110" s="53">
        <v>0.739715796</v>
      </c>
      <c r="E110" s="45">
        <v>0</v>
      </c>
      <c r="F110" s="45">
        <v>0</v>
      </c>
      <c r="G110" s="54">
        <v>0</v>
      </c>
      <c r="H110" s="73">
        <v>4.657219031</v>
      </c>
      <c r="I110" s="45">
        <v>1.7012405400000001</v>
      </c>
      <c r="J110" s="45">
        <v>0</v>
      </c>
      <c r="K110" s="45">
        <v>0</v>
      </c>
      <c r="L110" s="54">
        <v>21.487145536</v>
      </c>
      <c r="M110" s="73">
        <v>0</v>
      </c>
      <c r="N110" s="53">
        <v>0</v>
      </c>
      <c r="O110" s="45">
        <v>0</v>
      </c>
      <c r="P110" s="45">
        <v>0</v>
      </c>
      <c r="Q110" s="54">
        <v>0</v>
      </c>
      <c r="R110" s="73">
        <v>1.3485388470000002</v>
      </c>
      <c r="S110" s="45">
        <v>0</v>
      </c>
      <c r="T110" s="45">
        <v>0</v>
      </c>
      <c r="U110" s="45">
        <v>0</v>
      </c>
      <c r="V110" s="54">
        <v>0.8632010540000001</v>
      </c>
      <c r="W110" s="73">
        <v>0</v>
      </c>
      <c r="X110" s="45">
        <v>0</v>
      </c>
      <c r="Y110" s="45">
        <v>0</v>
      </c>
      <c r="Z110" s="45">
        <v>0</v>
      </c>
      <c r="AA110" s="54">
        <v>0</v>
      </c>
      <c r="AB110" s="73">
        <v>0.06721818</v>
      </c>
      <c r="AC110" s="45">
        <v>0</v>
      </c>
      <c r="AD110" s="45">
        <v>0</v>
      </c>
      <c r="AE110" s="45">
        <v>0</v>
      </c>
      <c r="AF110" s="54">
        <v>0</v>
      </c>
      <c r="AG110" s="73">
        <v>0</v>
      </c>
      <c r="AH110" s="45">
        <v>0</v>
      </c>
      <c r="AI110" s="45">
        <v>0</v>
      </c>
      <c r="AJ110" s="45">
        <v>0</v>
      </c>
      <c r="AK110" s="54">
        <v>0</v>
      </c>
      <c r="AL110" s="73">
        <v>0.056807657000000004</v>
      </c>
      <c r="AM110" s="45">
        <v>0</v>
      </c>
      <c r="AN110" s="45">
        <v>0</v>
      </c>
      <c r="AO110" s="45">
        <v>0</v>
      </c>
      <c r="AP110" s="54">
        <v>0</v>
      </c>
      <c r="AQ110" s="73">
        <v>0</v>
      </c>
      <c r="AR110" s="53">
        <v>18.650122913999997</v>
      </c>
      <c r="AS110" s="45">
        <v>0</v>
      </c>
      <c r="AT110" s="45">
        <v>0</v>
      </c>
      <c r="AU110" s="54">
        <v>0</v>
      </c>
      <c r="AV110" s="73">
        <v>83.93486320399998</v>
      </c>
      <c r="AW110" s="45">
        <v>18.932065994000002</v>
      </c>
      <c r="AX110" s="45">
        <v>0</v>
      </c>
      <c r="AY110" s="45">
        <v>0</v>
      </c>
      <c r="AZ110" s="54">
        <v>137.55191352200004</v>
      </c>
      <c r="BA110" s="73">
        <v>0</v>
      </c>
      <c r="BB110" s="53">
        <v>0</v>
      </c>
      <c r="BC110" s="45">
        <v>0</v>
      </c>
      <c r="BD110" s="45">
        <v>0</v>
      </c>
      <c r="BE110" s="54">
        <v>0</v>
      </c>
      <c r="BF110" s="73">
        <v>25.958300952</v>
      </c>
      <c r="BG110" s="53">
        <v>0.973928364</v>
      </c>
      <c r="BH110" s="45">
        <v>0</v>
      </c>
      <c r="BI110" s="45">
        <v>0</v>
      </c>
      <c r="BJ110" s="54">
        <v>11.608278846999998</v>
      </c>
      <c r="BK110" s="61">
        <f t="shared" si="18"/>
        <v>328.53056043800007</v>
      </c>
    </row>
    <row r="111" spans="1:63" ht="12.75">
      <c r="A111" s="11"/>
      <c r="B111" s="24" t="s">
        <v>119</v>
      </c>
      <c r="C111" s="73">
        <v>0</v>
      </c>
      <c r="D111" s="53">
        <v>0.183356459</v>
      </c>
      <c r="E111" s="45">
        <v>0</v>
      </c>
      <c r="F111" s="45">
        <v>0</v>
      </c>
      <c r="G111" s="54">
        <v>0</v>
      </c>
      <c r="H111" s="73">
        <v>0.46665342400000004</v>
      </c>
      <c r="I111" s="45">
        <v>0.000517304</v>
      </c>
      <c r="J111" s="45">
        <v>0</v>
      </c>
      <c r="K111" s="45">
        <v>0</v>
      </c>
      <c r="L111" s="54">
        <v>0.833313858</v>
      </c>
      <c r="M111" s="73">
        <v>0</v>
      </c>
      <c r="N111" s="53">
        <v>0</v>
      </c>
      <c r="O111" s="45">
        <v>0</v>
      </c>
      <c r="P111" s="45">
        <v>0</v>
      </c>
      <c r="Q111" s="54">
        <v>0</v>
      </c>
      <c r="R111" s="73">
        <v>0.27020917499999997</v>
      </c>
      <c r="S111" s="45">
        <v>0</v>
      </c>
      <c r="T111" s="45">
        <v>0</v>
      </c>
      <c r="U111" s="45">
        <v>0</v>
      </c>
      <c r="V111" s="54">
        <v>0</v>
      </c>
      <c r="W111" s="73">
        <v>0</v>
      </c>
      <c r="X111" s="45">
        <v>0</v>
      </c>
      <c r="Y111" s="45">
        <v>0</v>
      </c>
      <c r="Z111" s="45">
        <v>0</v>
      </c>
      <c r="AA111" s="54">
        <v>0</v>
      </c>
      <c r="AB111" s="73">
        <v>7.227999999999999E-05</v>
      </c>
      <c r="AC111" s="45">
        <v>0</v>
      </c>
      <c r="AD111" s="45">
        <v>0</v>
      </c>
      <c r="AE111" s="45">
        <v>0</v>
      </c>
      <c r="AF111" s="54">
        <v>0</v>
      </c>
      <c r="AG111" s="73">
        <v>0</v>
      </c>
      <c r="AH111" s="45">
        <v>0</v>
      </c>
      <c r="AI111" s="45">
        <v>0</v>
      </c>
      <c r="AJ111" s="45">
        <v>0</v>
      </c>
      <c r="AK111" s="54">
        <v>0</v>
      </c>
      <c r="AL111" s="73">
        <v>7.227999999999999E-05</v>
      </c>
      <c r="AM111" s="45">
        <v>0</v>
      </c>
      <c r="AN111" s="45">
        <v>0</v>
      </c>
      <c r="AO111" s="45">
        <v>0</v>
      </c>
      <c r="AP111" s="54">
        <v>0</v>
      </c>
      <c r="AQ111" s="73">
        <v>0</v>
      </c>
      <c r="AR111" s="53">
        <v>0</v>
      </c>
      <c r="AS111" s="45">
        <v>0</v>
      </c>
      <c r="AT111" s="45">
        <v>0</v>
      </c>
      <c r="AU111" s="54">
        <v>0</v>
      </c>
      <c r="AV111" s="73">
        <v>4.522231413</v>
      </c>
      <c r="AW111" s="45">
        <v>0.17445833200000002</v>
      </c>
      <c r="AX111" s="45">
        <v>0</v>
      </c>
      <c r="AY111" s="45">
        <v>0</v>
      </c>
      <c r="AZ111" s="54">
        <v>4.461770572</v>
      </c>
      <c r="BA111" s="73">
        <v>0</v>
      </c>
      <c r="BB111" s="53">
        <v>0</v>
      </c>
      <c r="BC111" s="45">
        <v>0</v>
      </c>
      <c r="BD111" s="45">
        <v>0</v>
      </c>
      <c r="BE111" s="54">
        <v>0</v>
      </c>
      <c r="BF111" s="73">
        <v>1.7942903829999999</v>
      </c>
      <c r="BG111" s="53">
        <v>0.049049914</v>
      </c>
      <c r="BH111" s="45">
        <v>0</v>
      </c>
      <c r="BI111" s="45">
        <v>0</v>
      </c>
      <c r="BJ111" s="54">
        <v>0.179212976</v>
      </c>
      <c r="BK111" s="61">
        <f t="shared" si="18"/>
        <v>12.93520837</v>
      </c>
    </row>
    <row r="112" spans="1:63" ht="12.75">
      <c r="A112" s="11"/>
      <c r="B112" s="24" t="s">
        <v>153</v>
      </c>
      <c r="C112" s="73">
        <v>0</v>
      </c>
      <c r="D112" s="53">
        <v>5.960147743</v>
      </c>
      <c r="E112" s="45">
        <v>0</v>
      </c>
      <c r="F112" s="45">
        <v>0</v>
      </c>
      <c r="G112" s="54">
        <v>0</v>
      </c>
      <c r="H112" s="73">
        <v>0.356522297</v>
      </c>
      <c r="I112" s="45">
        <v>0.53724447</v>
      </c>
      <c r="J112" s="45">
        <v>0</v>
      </c>
      <c r="K112" s="45">
        <v>0</v>
      </c>
      <c r="L112" s="54">
        <v>0.092689876</v>
      </c>
      <c r="M112" s="73">
        <v>0</v>
      </c>
      <c r="N112" s="53">
        <v>0</v>
      </c>
      <c r="O112" s="45">
        <v>0</v>
      </c>
      <c r="P112" s="45">
        <v>0</v>
      </c>
      <c r="Q112" s="54">
        <v>0</v>
      </c>
      <c r="R112" s="73">
        <v>0.069873306</v>
      </c>
      <c r="S112" s="45">
        <v>0</v>
      </c>
      <c r="T112" s="45">
        <v>0</v>
      </c>
      <c r="U112" s="45">
        <v>0</v>
      </c>
      <c r="V112" s="54">
        <v>0.075856426</v>
      </c>
      <c r="W112" s="73">
        <v>0</v>
      </c>
      <c r="X112" s="45">
        <v>0</v>
      </c>
      <c r="Y112" s="45">
        <v>0</v>
      </c>
      <c r="Z112" s="45">
        <v>0</v>
      </c>
      <c r="AA112" s="54">
        <v>0</v>
      </c>
      <c r="AB112" s="73">
        <v>0</v>
      </c>
      <c r="AC112" s="45">
        <v>0</v>
      </c>
      <c r="AD112" s="45">
        <v>0</v>
      </c>
      <c r="AE112" s="45">
        <v>0</v>
      </c>
      <c r="AF112" s="54">
        <v>0</v>
      </c>
      <c r="AG112" s="73">
        <v>0</v>
      </c>
      <c r="AH112" s="45">
        <v>0</v>
      </c>
      <c r="AI112" s="45">
        <v>0</v>
      </c>
      <c r="AJ112" s="45">
        <v>0</v>
      </c>
      <c r="AK112" s="54">
        <v>0</v>
      </c>
      <c r="AL112" s="73">
        <v>0</v>
      </c>
      <c r="AM112" s="45">
        <v>0</v>
      </c>
      <c r="AN112" s="45">
        <v>0</v>
      </c>
      <c r="AO112" s="45">
        <v>0</v>
      </c>
      <c r="AP112" s="54">
        <v>0</v>
      </c>
      <c r="AQ112" s="73">
        <v>0</v>
      </c>
      <c r="AR112" s="53">
        <v>0</v>
      </c>
      <c r="AS112" s="45">
        <v>0</v>
      </c>
      <c r="AT112" s="45">
        <v>0</v>
      </c>
      <c r="AU112" s="54">
        <v>0</v>
      </c>
      <c r="AV112" s="73">
        <v>4.983965823999999</v>
      </c>
      <c r="AW112" s="45">
        <v>1.392074327</v>
      </c>
      <c r="AX112" s="45">
        <v>0</v>
      </c>
      <c r="AY112" s="45">
        <v>0</v>
      </c>
      <c r="AZ112" s="54">
        <v>24.415276509999998</v>
      </c>
      <c r="BA112" s="73">
        <v>0</v>
      </c>
      <c r="BB112" s="53">
        <v>0</v>
      </c>
      <c r="BC112" s="45">
        <v>0</v>
      </c>
      <c r="BD112" s="45">
        <v>0</v>
      </c>
      <c r="BE112" s="54">
        <v>0</v>
      </c>
      <c r="BF112" s="73">
        <v>0.6849154210000001</v>
      </c>
      <c r="BG112" s="53">
        <v>0.0021474099999999998</v>
      </c>
      <c r="BH112" s="45">
        <v>0</v>
      </c>
      <c r="BI112" s="45">
        <v>0</v>
      </c>
      <c r="BJ112" s="54">
        <v>0.354453082</v>
      </c>
      <c r="BK112" s="61">
        <f t="shared" si="18"/>
        <v>38.92516669199999</v>
      </c>
    </row>
    <row r="113" spans="1:63" ht="12.75">
      <c r="A113" s="36"/>
      <c r="B113" s="38" t="s">
        <v>79</v>
      </c>
      <c r="C113" s="81">
        <f>SUM(C107:C112)</f>
        <v>0</v>
      </c>
      <c r="D113" s="81">
        <f>SUM(D107:D112)</f>
        <v>51.707750604999994</v>
      </c>
      <c r="E113" s="81">
        <f aca="true" t="shared" si="19" ref="E113:BI113">SUM(E107:E112)</f>
        <v>0</v>
      </c>
      <c r="F113" s="81">
        <f t="shared" si="19"/>
        <v>0</v>
      </c>
      <c r="G113" s="81">
        <f t="shared" si="19"/>
        <v>0</v>
      </c>
      <c r="H113" s="81">
        <f t="shared" si="19"/>
        <v>7.510906709</v>
      </c>
      <c r="I113" s="81">
        <f t="shared" si="19"/>
        <v>3.1351051840000004</v>
      </c>
      <c r="J113" s="81">
        <f t="shared" si="19"/>
        <v>0</v>
      </c>
      <c r="K113" s="81">
        <f t="shared" si="19"/>
        <v>0</v>
      </c>
      <c r="L113" s="81">
        <f t="shared" si="19"/>
        <v>34.179358248999996</v>
      </c>
      <c r="M113" s="81">
        <f t="shared" si="19"/>
        <v>0</v>
      </c>
      <c r="N113" s="81">
        <f t="shared" si="19"/>
        <v>0</v>
      </c>
      <c r="O113" s="81">
        <f t="shared" si="19"/>
        <v>0</v>
      </c>
      <c r="P113" s="81">
        <f t="shared" si="19"/>
        <v>0</v>
      </c>
      <c r="Q113" s="81">
        <f t="shared" si="19"/>
        <v>0</v>
      </c>
      <c r="R113" s="81">
        <f t="shared" si="19"/>
        <v>2.227269496</v>
      </c>
      <c r="S113" s="81">
        <f t="shared" si="19"/>
        <v>0.101571223</v>
      </c>
      <c r="T113" s="81">
        <f t="shared" si="19"/>
        <v>0</v>
      </c>
      <c r="U113" s="81">
        <f t="shared" si="19"/>
        <v>0</v>
      </c>
      <c r="V113" s="81">
        <f t="shared" si="19"/>
        <v>8.409809598999999</v>
      </c>
      <c r="W113" s="81">
        <f t="shared" si="19"/>
        <v>0</v>
      </c>
      <c r="X113" s="81">
        <f t="shared" si="19"/>
        <v>0</v>
      </c>
      <c r="Y113" s="81">
        <f t="shared" si="19"/>
        <v>0</v>
      </c>
      <c r="Z113" s="81">
        <f t="shared" si="19"/>
        <v>0</v>
      </c>
      <c r="AA113" s="81">
        <f t="shared" si="19"/>
        <v>0</v>
      </c>
      <c r="AB113" s="81">
        <f t="shared" si="19"/>
        <v>0.06729046</v>
      </c>
      <c r="AC113" s="81">
        <f t="shared" si="19"/>
        <v>0</v>
      </c>
      <c r="AD113" s="81">
        <f t="shared" si="19"/>
        <v>0</v>
      </c>
      <c r="AE113" s="81">
        <f t="shared" si="19"/>
        <v>0</v>
      </c>
      <c r="AF113" s="81">
        <f t="shared" si="19"/>
        <v>0</v>
      </c>
      <c r="AG113" s="81">
        <f t="shared" si="19"/>
        <v>0</v>
      </c>
      <c r="AH113" s="81">
        <f t="shared" si="19"/>
        <v>0</v>
      </c>
      <c r="AI113" s="81">
        <f t="shared" si="19"/>
        <v>0</v>
      </c>
      <c r="AJ113" s="81">
        <f t="shared" si="19"/>
        <v>0</v>
      </c>
      <c r="AK113" s="81">
        <f t="shared" si="19"/>
        <v>0</v>
      </c>
      <c r="AL113" s="81">
        <f t="shared" si="19"/>
        <v>0.057491547000000004</v>
      </c>
      <c r="AM113" s="81">
        <f t="shared" si="19"/>
        <v>0</v>
      </c>
      <c r="AN113" s="81">
        <f t="shared" si="19"/>
        <v>0</v>
      </c>
      <c r="AO113" s="81">
        <f t="shared" si="19"/>
        <v>0</v>
      </c>
      <c r="AP113" s="81">
        <f t="shared" si="19"/>
        <v>0</v>
      </c>
      <c r="AQ113" s="81">
        <f t="shared" si="19"/>
        <v>0</v>
      </c>
      <c r="AR113" s="81">
        <f t="shared" si="19"/>
        <v>29.178175337</v>
      </c>
      <c r="AS113" s="81">
        <f t="shared" si="19"/>
        <v>0</v>
      </c>
      <c r="AT113" s="81">
        <f t="shared" si="19"/>
        <v>0</v>
      </c>
      <c r="AU113" s="81">
        <f t="shared" si="19"/>
        <v>0</v>
      </c>
      <c r="AV113" s="81">
        <f t="shared" si="19"/>
        <v>112.14759018699998</v>
      </c>
      <c r="AW113" s="81">
        <f t="shared" si="19"/>
        <v>46.35371466800001</v>
      </c>
      <c r="AX113" s="81">
        <f t="shared" si="19"/>
        <v>0</v>
      </c>
      <c r="AY113" s="81">
        <f t="shared" si="19"/>
        <v>0</v>
      </c>
      <c r="AZ113" s="81">
        <f t="shared" si="19"/>
        <v>206.37395160500006</v>
      </c>
      <c r="BA113" s="81">
        <f t="shared" si="19"/>
        <v>0</v>
      </c>
      <c r="BB113" s="81">
        <f t="shared" si="19"/>
        <v>0</v>
      </c>
      <c r="BC113" s="81">
        <f t="shared" si="19"/>
        <v>0</v>
      </c>
      <c r="BD113" s="81">
        <f t="shared" si="19"/>
        <v>0</v>
      </c>
      <c r="BE113" s="81">
        <f t="shared" si="19"/>
        <v>0</v>
      </c>
      <c r="BF113" s="81">
        <f t="shared" si="19"/>
        <v>33.799441724999994</v>
      </c>
      <c r="BG113" s="81">
        <f t="shared" si="19"/>
        <v>1.4207300580000002</v>
      </c>
      <c r="BH113" s="81">
        <f t="shared" si="19"/>
        <v>0</v>
      </c>
      <c r="BI113" s="81">
        <f t="shared" si="19"/>
        <v>0</v>
      </c>
      <c r="BJ113" s="81">
        <f>SUM(BJ107:BJ112)</f>
        <v>14.429394059999998</v>
      </c>
      <c r="BK113" s="102">
        <f>SUM(BK107:BK112)</f>
        <v>551.0995507120001</v>
      </c>
    </row>
    <row r="114" spans="1:63" ht="4.5" customHeight="1">
      <c r="A114" s="11"/>
      <c r="B114" s="21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4"/>
    </row>
    <row r="115" spans="1:65" ht="12.75">
      <c r="A115" s="36"/>
      <c r="B115" s="83" t="s">
        <v>93</v>
      </c>
      <c r="C115" s="84">
        <f aca="true" t="shared" si="20" ref="C115:AH115">+C113++C94+C89+C69</f>
        <v>0</v>
      </c>
      <c r="D115" s="70">
        <f t="shared" si="20"/>
        <v>3432.390472337</v>
      </c>
      <c r="E115" s="70">
        <f t="shared" si="20"/>
        <v>0</v>
      </c>
      <c r="F115" s="70">
        <f t="shared" si="20"/>
        <v>0</v>
      </c>
      <c r="G115" s="85">
        <f t="shared" si="20"/>
        <v>0</v>
      </c>
      <c r="H115" s="84">
        <f t="shared" si="20"/>
        <v>554.2662118169999</v>
      </c>
      <c r="I115" s="70">
        <f t="shared" si="20"/>
        <v>10432.669110610997</v>
      </c>
      <c r="J115" s="70">
        <f t="shared" si="20"/>
        <v>1660.748622701</v>
      </c>
      <c r="K115" s="70">
        <f t="shared" si="20"/>
        <v>39.178148217</v>
      </c>
      <c r="L115" s="85">
        <f t="shared" si="20"/>
        <v>2346.706976264</v>
      </c>
      <c r="M115" s="84">
        <f t="shared" si="20"/>
        <v>0</v>
      </c>
      <c r="N115" s="70">
        <f t="shared" si="20"/>
        <v>0</v>
      </c>
      <c r="O115" s="70">
        <f t="shared" si="20"/>
        <v>0</v>
      </c>
      <c r="P115" s="70">
        <f t="shared" si="20"/>
        <v>0</v>
      </c>
      <c r="Q115" s="85">
        <f t="shared" si="20"/>
        <v>0</v>
      </c>
      <c r="R115" s="84">
        <f t="shared" si="20"/>
        <v>220.681124086</v>
      </c>
      <c r="S115" s="70">
        <f t="shared" si="20"/>
        <v>430.30508711499994</v>
      </c>
      <c r="T115" s="70">
        <f t="shared" si="20"/>
        <v>126.823750703</v>
      </c>
      <c r="U115" s="70">
        <f t="shared" si="20"/>
        <v>0</v>
      </c>
      <c r="V115" s="85">
        <f t="shared" si="20"/>
        <v>551.080215673</v>
      </c>
      <c r="W115" s="84">
        <f t="shared" si="20"/>
        <v>0</v>
      </c>
      <c r="X115" s="70">
        <f t="shared" si="20"/>
        <v>0</v>
      </c>
      <c r="Y115" s="70">
        <f t="shared" si="20"/>
        <v>0</v>
      </c>
      <c r="Z115" s="70">
        <f t="shared" si="20"/>
        <v>0</v>
      </c>
      <c r="AA115" s="85">
        <f t="shared" si="20"/>
        <v>0</v>
      </c>
      <c r="AB115" s="84">
        <f t="shared" si="20"/>
        <v>3.7254218420000003</v>
      </c>
      <c r="AC115" s="70">
        <f t="shared" si="20"/>
        <v>1.474809729</v>
      </c>
      <c r="AD115" s="70">
        <f t="shared" si="20"/>
        <v>0</v>
      </c>
      <c r="AE115" s="70">
        <f t="shared" si="20"/>
        <v>0</v>
      </c>
      <c r="AF115" s="85">
        <f t="shared" si="20"/>
        <v>0.358036846</v>
      </c>
      <c r="AG115" s="84">
        <f t="shared" si="20"/>
        <v>0</v>
      </c>
      <c r="AH115" s="70">
        <f t="shared" si="20"/>
        <v>0</v>
      </c>
      <c r="AI115" s="70">
        <f aca="true" t="shared" si="21" ref="AI115:BJ115">+AI113++AI94+AI89+AI69</f>
        <v>0</v>
      </c>
      <c r="AJ115" s="70">
        <f t="shared" si="21"/>
        <v>0</v>
      </c>
      <c r="AK115" s="85">
        <f t="shared" si="21"/>
        <v>0</v>
      </c>
      <c r="AL115" s="84">
        <f t="shared" si="21"/>
        <v>2.731638029</v>
      </c>
      <c r="AM115" s="70">
        <f t="shared" si="21"/>
        <v>0</v>
      </c>
      <c r="AN115" s="70">
        <f t="shared" si="21"/>
        <v>0</v>
      </c>
      <c r="AO115" s="70">
        <f t="shared" si="21"/>
        <v>0</v>
      </c>
      <c r="AP115" s="85">
        <f t="shared" si="21"/>
        <v>0.187697468</v>
      </c>
      <c r="AQ115" s="84">
        <f t="shared" si="21"/>
        <v>0</v>
      </c>
      <c r="AR115" s="70">
        <f t="shared" si="21"/>
        <v>233.371236357</v>
      </c>
      <c r="AS115" s="70">
        <f t="shared" si="21"/>
        <v>0</v>
      </c>
      <c r="AT115" s="70">
        <f t="shared" si="21"/>
        <v>0</v>
      </c>
      <c r="AU115" s="85">
        <f t="shared" si="21"/>
        <v>0</v>
      </c>
      <c r="AV115" s="52">
        <f t="shared" si="21"/>
        <v>8720.248219871</v>
      </c>
      <c r="AW115" s="70">
        <f t="shared" si="21"/>
        <v>9605.837549823998</v>
      </c>
      <c r="AX115" s="70">
        <f t="shared" si="21"/>
        <v>1073.5890425110001</v>
      </c>
      <c r="AY115" s="70">
        <f t="shared" si="21"/>
        <v>0</v>
      </c>
      <c r="AZ115" s="87">
        <f t="shared" si="21"/>
        <v>12136.687406441999</v>
      </c>
      <c r="BA115" s="84">
        <f t="shared" si="21"/>
        <v>0</v>
      </c>
      <c r="BB115" s="70">
        <f t="shared" si="21"/>
        <v>0</v>
      </c>
      <c r="BC115" s="70">
        <f t="shared" si="21"/>
        <v>0</v>
      </c>
      <c r="BD115" s="70">
        <f t="shared" si="21"/>
        <v>0</v>
      </c>
      <c r="BE115" s="85">
        <f t="shared" si="21"/>
        <v>0</v>
      </c>
      <c r="BF115" s="84">
        <f t="shared" si="21"/>
        <v>3484.3772674349993</v>
      </c>
      <c r="BG115" s="70">
        <f t="shared" si="21"/>
        <v>708.559501336</v>
      </c>
      <c r="BH115" s="70">
        <f t="shared" si="21"/>
        <v>73.893835817</v>
      </c>
      <c r="BI115" s="70">
        <f t="shared" si="21"/>
        <v>0</v>
      </c>
      <c r="BJ115" s="85">
        <f t="shared" si="21"/>
        <v>1771.854780001</v>
      </c>
      <c r="BK115" s="98">
        <f>+BK113+BK94+BK89+BK69</f>
        <v>57611.746163032</v>
      </c>
      <c r="BM115" s="109"/>
    </row>
    <row r="116" spans="1:63" ht="4.5" customHeight="1">
      <c r="A116" s="11"/>
      <c r="B116" s="22"/>
      <c r="C116" s="146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47"/>
    </row>
    <row r="117" spans="1:63" ht="14.25" customHeight="1">
      <c r="A117" s="11" t="s">
        <v>5</v>
      </c>
      <c r="B117" s="23" t="s">
        <v>26</v>
      </c>
      <c r="C117" s="146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47"/>
    </row>
    <row r="118" spans="1:63" ht="14.25" customHeight="1">
      <c r="A118" s="32"/>
      <c r="B118" s="28" t="s">
        <v>120</v>
      </c>
      <c r="C118" s="73">
        <v>0</v>
      </c>
      <c r="D118" s="53">
        <v>10.29915256</v>
      </c>
      <c r="E118" s="45">
        <v>0</v>
      </c>
      <c r="F118" s="45">
        <v>0</v>
      </c>
      <c r="G118" s="54">
        <v>0</v>
      </c>
      <c r="H118" s="73">
        <v>2.823353812</v>
      </c>
      <c r="I118" s="45">
        <v>2.8413294930000004</v>
      </c>
      <c r="J118" s="45">
        <v>1.354493548</v>
      </c>
      <c r="K118" s="45">
        <v>0</v>
      </c>
      <c r="L118" s="54">
        <v>16.611996195</v>
      </c>
      <c r="M118" s="73">
        <v>0</v>
      </c>
      <c r="N118" s="53">
        <v>0</v>
      </c>
      <c r="O118" s="45">
        <v>0</v>
      </c>
      <c r="P118" s="45">
        <v>0</v>
      </c>
      <c r="Q118" s="54">
        <v>0</v>
      </c>
      <c r="R118" s="73">
        <v>1.977055693</v>
      </c>
      <c r="S118" s="45">
        <v>1.939697357</v>
      </c>
      <c r="T118" s="45">
        <v>6.736957106</v>
      </c>
      <c r="U118" s="45">
        <v>0</v>
      </c>
      <c r="V118" s="54">
        <v>3.8646886159999996</v>
      </c>
      <c r="W118" s="73">
        <v>0</v>
      </c>
      <c r="X118" s="45">
        <v>0</v>
      </c>
      <c r="Y118" s="45">
        <v>0</v>
      </c>
      <c r="Z118" s="45">
        <v>0</v>
      </c>
      <c r="AA118" s="54">
        <v>0</v>
      </c>
      <c r="AB118" s="73">
        <v>0.0033031870000000004</v>
      </c>
      <c r="AC118" s="45">
        <v>0</v>
      </c>
      <c r="AD118" s="45">
        <v>0</v>
      </c>
      <c r="AE118" s="45">
        <v>0</v>
      </c>
      <c r="AF118" s="54">
        <v>0</v>
      </c>
      <c r="AG118" s="73">
        <v>0</v>
      </c>
      <c r="AH118" s="45">
        <v>0</v>
      </c>
      <c r="AI118" s="45">
        <v>0</v>
      </c>
      <c r="AJ118" s="45">
        <v>0</v>
      </c>
      <c r="AK118" s="54">
        <v>0</v>
      </c>
      <c r="AL118" s="73">
        <v>0.005052142</v>
      </c>
      <c r="AM118" s="45">
        <v>0</v>
      </c>
      <c r="AN118" s="45">
        <v>0</v>
      </c>
      <c r="AO118" s="45">
        <v>0</v>
      </c>
      <c r="AP118" s="54">
        <v>0</v>
      </c>
      <c r="AQ118" s="73">
        <v>0</v>
      </c>
      <c r="AR118" s="53">
        <v>0</v>
      </c>
      <c r="AS118" s="45">
        <v>0</v>
      </c>
      <c r="AT118" s="45">
        <v>0</v>
      </c>
      <c r="AU118" s="54">
        <v>0</v>
      </c>
      <c r="AV118" s="73">
        <v>167.845018565</v>
      </c>
      <c r="AW118" s="45">
        <v>144.58749036700002</v>
      </c>
      <c r="AX118" s="45">
        <v>0</v>
      </c>
      <c r="AY118" s="45">
        <v>0</v>
      </c>
      <c r="AZ118" s="54">
        <v>485.982520165</v>
      </c>
      <c r="BA118" s="43">
        <v>0</v>
      </c>
      <c r="BB118" s="44">
        <v>0</v>
      </c>
      <c r="BC118" s="43">
        <v>0</v>
      </c>
      <c r="BD118" s="43">
        <v>0</v>
      </c>
      <c r="BE118" s="48">
        <v>0</v>
      </c>
      <c r="BF118" s="43">
        <v>65.21445148</v>
      </c>
      <c r="BG118" s="44">
        <v>33.412646152</v>
      </c>
      <c r="BH118" s="43">
        <v>0</v>
      </c>
      <c r="BI118" s="43">
        <v>0</v>
      </c>
      <c r="BJ118" s="48">
        <v>100.55304752199999</v>
      </c>
      <c r="BK118" s="103">
        <f>SUM(C118:BJ118)</f>
        <v>1046.05225396</v>
      </c>
    </row>
    <row r="119" spans="1:63" ht="13.5" thickBot="1">
      <c r="A119" s="40"/>
      <c r="B119" s="86" t="s">
        <v>79</v>
      </c>
      <c r="C119" s="50">
        <f>SUM(C118)</f>
        <v>0</v>
      </c>
      <c r="D119" s="71">
        <f aca="true" t="shared" si="22" ref="D119:BK119">SUM(D118)</f>
        <v>10.29915256</v>
      </c>
      <c r="E119" s="71">
        <f t="shared" si="22"/>
        <v>0</v>
      </c>
      <c r="F119" s="71">
        <f t="shared" si="22"/>
        <v>0</v>
      </c>
      <c r="G119" s="69">
        <f t="shared" si="22"/>
        <v>0</v>
      </c>
      <c r="H119" s="50">
        <f t="shared" si="22"/>
        <v>2.823353812</v>
      </c>
      <c r="I119" s="71">
        <f t="shared" si="22"/>
        <v>2.8413294930000004</v>
      </c>
      <c r="J119" s="71">
        <f t="shared" si="22"/>
        <v>1.354493548</v>
      </c>
      <c r="K119" s="71">
        <f t="shared" si="22"/>
        <v>0</v>
      </c>
      <c r="L119" s="69">
        <f t="shared" si="22"/>
        <v>16.611996195</v>
      </c>
      <c r="M119" s="50">
        <f t="shared" si="22"/>
        <v>0</v>
      </c>
      <c r="N119" s="71">
        <f t="shared" si="22"/>
        <v>0</v>
      </c>
      <c r="O119" s="71">
        <f t="shared" si="22"/>
        <v>0</v>
      </c>
      <c r="P119" s="71">
        <f t="shared" si="22"/>
        <v>0</v>
      </c>
      <c r="Q119" s="69">
        <f t="shared" si="22"/>
        <v>0</v>
      </c>
      <c r="R119" s="50">
        <f t="shared" si="22"/>
        <v>1.977055693</v>
      </c>
      <c r="S119" s="71">
        <f t="shared" si="22"/>
        <v>1.939697357</v>
      </c>
      <c r="T119" s="71">
        <f t="shared" si="22"/>
        <v>6.736957106</v>
      </c>
      <c r="U119" s="71">
        <f t="shared" si="22"/>
        <v>0</v>
      </c>
      <c r="V119" s="69">
        <f t="shared" si="22"/>
        <v>3.8646886159999996</v>
      </c>
      <c r="W119" s="50">
        <f t="shared" si="22"/>
        <v>0</v>
      </c>
      <c r="X119" s="71">
        <f t="shared" si="22"/>
        <v>0</v>
      </c>
      <c r="Y119" s="71">
        <f t="shared" si="22"/>
        <v>0</v>
      </c>
      <c r="Z119" s="71">
        <f t="shared" si="22"/>
        <v>0</v>
      </c>
      <c r="AA119" s="69">
        <f t="shared" si="22"/>
        <v>0</v>
      </c>
      <c r="AB119" s="50">
        <f t="shared" si="22"/>
        <v>0.0033031870000000004</v>
      </c>
      <c r="AC119" s="71">
        <f t="shared" si="22"/>
        <v>0</v>
      </c>
      <c r="AD119" s="71">
        <f t="shared" si="22"/>
        <v>0</v>
      </c>
      <c r="AE119" s="71">
        <f t="shared" si="22"/>
        <v>0</v>
      </c>
      <c r="AF119" s="69">
        <f t="shared" si="22"/>
        <v>0</v>
      </c>
      <c r="AG119" s="50">
        <f t="shared" si="22"/>
        <v>0</v>
      </c>
      <c r="AH119" s="71">
        <f t="shared" si="22"/>
        <v>0</v>
      </c>
      <c r="AI119" s="71">
        <f t="shared" si="22"/>
        <v>0</v>
      </c>
      <c r="AJ119" s="71">
        <f t="shared" si="22"/>
        <v>0</v>
      </c>
      <c r="AK119" s="69">
        <f t="shared" si="22"/>
        <v>0</v>
      </c>
      <c r="AL119" s="50">
        <f t="shared" si="22"/>
        <v>0.005052142</v>
      </c>
      <c r="AM119" s="71">
        <f t="shared" si="22"/>
        <v>0</v>
      </c>
      <c r="AN119" s="71">
        <f t="shared" si="22"/>
        <v>0</v>
      </c>
      <c r="AO119" s="71">
        <f t="shared" si="22"/>
        <v>0</v>
      </c>
      <c r="AP119" s="69">
        <f t="shared" si="22"/>
        <v>0</v>
      </c>
      <c r="AQ119" s="50">
        <f t="shared" si="22"/>
        <v>0</v>
      </c>
      <c r="AR119" s="71">
        <f t="shared" si="22"/>
        <v>0</v>
      </c>
      <c r="AS119" s="71">
        <f t="shared" si="22"/>
        <v>0</v>
      </c>
      <c r="AT119" s="71">
        <f t="shared" si="22"/>
        <v>0</v>
      </c>
      <c r="AU119" s="69">
        <f t="shared" si="22"/>
        <v>0</v>
      </c>
      <c r="AV119" s="50">
        <f t="shared" si="22"/>
        <v>167.845018565</v>
      </c>
      <c r="AW119" s="71">
        <f t="shared" si="22"/>
        <v>144.58749036700002</v>
      </c>
      <c r="AX119" s="71">
        <f t="shared" si="22"/>
        <v>0</v>
      </c>
      <c r="AY119" s="71">
        <f t="shared" si="22"/>
        <v>0</v>
      </c>
      <c r="AZ119" s="69">
        <f t="shared" si="22"/>
        <v>485.982520165</v>
      </c>
      <c r="BA119" s="51">
        <f t="shared" si="22"/>
        <v>0</v>
      </c>
      <c r="BB119" s="71">
        <f t="shared" si="22"/>
        <v>0</v>
      </c>
      <c r="BC119" s="71">
        <f t="shared" si="22"/>
        <v>0</v>
      </c>
      <c r="BD119" s="71">
        <f t="shared" si="22"/>
        <v>0</v>
      </c>
      <c r="BE119" s="88">
        <f t="shared" si="22"/>
        <v>0</v>
      </c>
      <c r="BF119" s="50">
        <f t="shared" si="22"/>
        <v>65.21445148</v>
      </c>
      <c r="BG119" s="71">
        <f t="shared" si="22"/>
        <v>33.412646152</v>
      </c>
      <c r="BH119" s="71">
        <f t="shared" si="22"/>
        <v>0</v>
      </c>
      <c r="BI119" s="71">
        <f t="shared" si="22"/>
        <v>0</v>
      </c>
      <c r="BJ119" s="69">
        <f t="shared" si="22"/>
        <v>100.55304752199999</v>
      </c>
      <c r="BK119" s="104">
        <f t="shared" si="22"/>
        <v>1046.05225396</v>
      </c>
    </row>
    <row r="120" spans="1:63" ht="6" customHeight="1">
      <c r="A120" s="4"/>
      <c r="B120" s="16"/>
      <c r="C120" s="27"/>
      <c r="D120" s="34"/>
      <c r="E120" s="27"/>
      <c r="F120" s="27"/>
      <c r="G120" s="27"/>
      <c r="H120" s="27"/>
      <c r="I120" s="27"/>
      <c r="J120" s="27"/>
      <c r="K120" s="27"/>
      <c r="L120" s="27"/>
      <c r="M120" s="27"/>
      <c r="N120" s="34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34"/>
      <c r="AS120" s="27"/>
      <c r="AT120" s="27"/>
      <c r="AU120" s="27"/>
      <c r="AV120" s="27"/>
      <c r="AW120" s="27"/>
      <c r="AX120" s="27"/>
      <c r="AY120" s="27"/>
      <c r="AZ120" s="27"/>
      <c r="BA120" s="27"/>
      <c r="BB120" s="34"/>
      <c r="BC120" s="27"/>
      <c r="BD120" s="27"/>
      <c r="BE120" s="27"/>
      <c r="BF120" s="27"/>
      <c r="BG120" s="34"/>
      <c r="BH120" s="27"/>
      <c r="BI120" s="27"/>
      <c r="BJ120" s="27"/>
      <c r="BK120" s="30"/>
    </row>
    <row r="121" spans="1:63" ht="12.75">
      <c r="A121" s="4"/>
      <c r="B121" s="4" t="s">
        <v>121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1" t="s">
        <v>122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1:63" ht="12.75">
      <c r="A122" s="4"/>
      <c r="B122" s="4" t="s">
        <v>123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124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3:63" ht="12.75"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125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2:63" ht="12.75">
      <c r="B124" s="4" t="s">
        <v>159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126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160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127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/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128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</sheetData>
  <sheetProtection/>
  <mergeCells count="49">
    <mergeCell ref="C114:BK114"/>
    <mergeCell ref="A1:A5"/>
    <mergeCell ref="C92:BK92"/>
    <mergeCell ref="C116:BK116"/>
    <mergeCell ref="C117:BK117"/>
    <mergeCell ref="C96:BK96"/>
    <mergeCell ref="C97:BK97"/>
    <mergeCell ref="C100:BK100"/>
    <mergeCell ref="C104:BK104"/>
    <mergeCell ref="C105:BK105"/>
    <mergeCell ref="C106:BK106"/>
    <mergeCell ref="C73:BK73"/>
    <mergeCell ref="C70:BK70"/>
    <mergeCell ref="C76:BK76"/>
    <mergeCell ref="C90:BK90"/>
    <mergeCell ref="C91:BK91"/>
    <mergeCell ref="C95:BK95"/>
    <mergeCell ref="C1:BK1"/>
    <mergeCell ref="BA3:BJ3"/>
    <mergeCell ref="BK2:BK5"/>
    <mergeCell ref="W3:AF3"/>
    <mergeCell ref="AG3:AP3"/>
    <mergeCell ref="C72:BK72"/>
    <mergeCell ref="M3:V3"/>
    <mergeCell ref="C11:BK11"/>
    <mergeCell ref="C15:BK15"/>
    <mergeCell ref="C53:BK53"/>
    <mergeCell ref="C56:BK56"/>
    <mergeCell ref="C59:BK59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8" t="s">
        <v>175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12.75">
      <c r="B3" s="148" t="s">
        <v>151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9">
        <v>0.001647242</v>
      </c>
      <c r="E5" s="100">
        <v>0.82931015</v>
      </c>
      <c r="F5" s="100">
        <v>1.010768059</v>
      </c>
      <c r="G5" s="100">
        <v>0.011074214</v>
      </c>
      <c r="H5" s="100">
        <v>0.009073655</v>
      </c>
      <c r="I5" s="72"/>
      <c r="J5" s="89"/>
      <c r="K5" s="95">
        <f>SUM(D5:J5)</f>
        <v>1.86187332</v>
      </c>
      <c r="L5" s="96">
        <v>0</v>
      </c>
    </row>
    <row r="6" spans="2:12" ht="12.75">
      <c r="B6" s="12">
        <v>2</v>
      </c>
      <c r="C6" s="14" t="s">
        <v>36</v>
      </c>
      <c r="D6" s="100">
        <v>86.125389165</v>
      </c>
      <c r="E6" s="100">
        <v>141.130355604</v>
      </c>
      <c r="F6" s="100">
        <v>486.884168294</v>
      </c>
      <c r="G6" s="100">
        <v>34.242728909</v>
      </c>
      <c r="H6" s="100">
        <v>8.682094343000001</v>
      </c>
      <c r="I6" s="72"/>
      <c r="J6" s="89"/>
      <c r="K6" s="95">
        <f aca="true" t="shared" si="0" ref="K6:K41">SUM(D6:J6)</f>
        <v>757.064736315</v>
      </c>
      <c r="L6" s="95">
        <v>9.728817818000001</v>
      </c>
    </row>
    <row r="7" spans="2:12" ht="12.75">
      <c r="B7" s="12">
        <v>3</v>
      </c>
      <c r="C7" s="13" t="s">
        <v>37</v>
      </c>
      <c r="D7" s="100">
        <v>0.012802034</v>
      </c>
      <c r="E7" s="100">
        <v>0.559497778</v>
      </c>
      <c r="F7" s="100">
        <v>1.627619936</v>
      </c>
      <c r="G7" s="100">
        <v>0.005336492</v>
      </c>
      <c r="H7" s="100">
        <v>0.005574326</v>
      </c>
      <c r="I7" s="72"/>
      <c r="J7" s="89"/>
      <c r="K7" s="95">
        <f t="shared" si="0"/>
        <v>2.2108305660000003</v>
      </c>
      <c r="L7" s="96">
        <v>0</v>
      </c>
    </row>
    <row r="8" spans="2:12" ht="12.75">
      <c r="B8" s="12">
        <v>4</v>
      </c>
      <c r="C8" s="14" t="s">
        <v>38</v>
      </c>
      <c r="D8" s="100">
        <v>0.633576248</v>
      </c>
      <c r="E8" s="100">
        <v>78.645968667</v>
      </c>
      <c r="F8" s="100">
        <v>89.278360743</v>
      </c>
      <c r="G8" s="100">
        <v>15.737371716</v>
      </c>
      <c r="H8" s="100">
        <v>0.810675107</v>
      </c>
      <c r="I8" s="72"/>
      <c r="J8" s="89"/>
      <c r="K8" s="95">
        <f t="shared" si="0"/>
        <v>185.105952481</v>
      </c>
      <c r="L8" s="95">
        <v>17.28981479</v>
      </c>
    </row>
    <row r="9" spans="2:12" ht="12.75">
      <c r="B9" s="12">
        <v>5</v>
      </c>
      <c r="C9" s="14" t="s">
        <v>39</v>
      </c>
      <c r="D9" s="100">
        <v>0.513834055</v>
      </c>
      <c r="E9" s="100">
        <v>49.795545537</v>
      </c>
      <c r="F9" s="100">
        <v>134.50384052500002</v>
      </c>
      <c r="G9" s="100">
        <v>18.55096146</v>
      </c>
      <c r="H9" s="100">
        <v>0.779671125</v>
      </c>
      <c r="I9" s="72"/>
      <c r="J9" s="89"/>
      <c r="K9" s="95">
        <f t="shared" si="0"/>
        <v>204.143852702</v>
      </c>
      <c r="L9" s="95">
        <v>3.420218142</v>
      </c>
    </row>
    <row r="10" spans="2:12" ht="12.75">
      <c r="B10" s="12">
        <v>6</v>
      </c>
      <c r="C10" s="14" t="s">
        <v>40</v>
      </c>
      <c r="D10" s="100">
        <v>0.46670727</v>
      </c>
      <c r="E10" s="100">
        <v>68.283548119</v>
      </c>
      <c r="F10" s="100">
        <v>107.02971817</v>
      </c>
      <c r="G10" s="100">
        <v>10.343220023</v>
      </c>
      <c r="H10" s="100">
        <v>2.2089973030000003</v>
      </c>
      <c r="I10" s="72"/>
      <c r="J10" s="89"/>
      <c r="K10" s="95">
        <f t="shared" si="0"/>
        <v>188.332190885</v>
      </c>
      <c r="L10" s="95">
        <v>4.343542032</v>
      </c>
    </row>
    <row r="11" spans="2:12" ht="12.75">
      <c r="B11" s="12">
        <v>7</v>
      </c>
      <c r="C11" s="14" t="s">
        <v>41</v>
      </c>
      <c r="D11" s="100">
        <v>4.727273807</v>
      </c>
      <c r="E11" s="100">
        <v>70.071046558</v>
      </c>
      <c r="F11" s="100">
        <v>72.004067487</v>
      </c>
      <c r="G11" s="100">
        <v>5.495040274</v>
      </c>
      <c r="H11" s="100">
        <v>1.5528364970000001</v>
      </c>
      <c r="I11" s="72"/>
      <c r="J11" s="89"/>
      <c r="K11" s="95">
        <f t="shared" si="0"/>
        <v>153.850264623</v>
      </c>
      <c r="L11" s="95">
        <v>22.007170293999998</v>
      </c>
    </row>
    <row r="12" spans="2:12" ht="12.75">
      <c r="B12" s="12">
        <v>8</v>
      </c>
      <c r="C12" s="13" t="s">
        <v>42</v>
      </c>
      <c r="D12" s="100">
        <v>0.034768373</v>
      </c>
      <c r="E12" s="100">
        <v>0.27384212999999996</v>
      </c>
      <c r="F12" s="100">
        <v>4.985503552</v>
      </c>
      <c r="G12" s="100">
        <v>0.13870548600000002</v>
      </c>
      <c r="H12" s="100">
        <v>0.008844095</v>
      </c>
      <c r="I12" s="72"/>
      <c r="J12" s="89"/>
      <c r="K12" s="95">
        <f t="shared" si="0"/>
        <v>5.4416636359999995</v>
      </c>
      <c r="L12" s="95">
        <v>0.046267384999999994</v>
      </c>
    </row>
    <row r="13" spans="2:12" ht="12.75">
      <c r="B13" s="12">
        <v>9</v>
      </c>
      <c r="C13" s="13" t="s">
        <v>43</v>
      </c>
      <c r="D13" s="100">
        <v>0.0028319419999999996</v>
      </c>
      <c r="E13" s="100">
        <v>0.418633714</v>
      </c>
      <c r="F13" s="100">
        <v>4.216569821</v>
      </c>
      <c r="G13" s="100">
        <v>0.094960827</v>
      </c>
      <c r="H13" s="100">
        <v>0.019145448000000002</v>
      </c>
      <c r="I13" s="72"/>
      <c r="J13" s="89"/>
      <c r="K13" s="95">
        <f t="shared" si="0"/>
        <v>4.752141752</v>
      </c>
      <c r="L13" s="96">
        <v>0</v>
      </c>
    </row>
    <row r="14" spans="2:12" ht="12.75">
      <c r="B14" s="12">
        <v>10</v>
      </c>
      <c r="C14" s="14" t="s">
        <v>44</v>
      </c>
      <c r="D14" s="100">
        <v>47.374568994</v>
      </c>
      <c r="E14" s="100">
        <v>136.037412638</v>
      </c>
      <c r="F14" s="100">
        <v>208.593175845</v>
      </c>
      <c r="G14" s="100">
        <v>28.295565995999997</v>
      </c>
      <c r="H14" s="100">
        <v>2.602501402</v>
      </c>
      <c r="I14" s="72"/>
      <c r="J14" s="89"/>
      <c r="K14" s="95">
        <f t="shared" si="0"/>
        <v>422.903224875</v>
      </c>
      <c r="L14" s="95">
        <v>4.20286733</v>
      </c>
    </row>
    <row r="15" spans="2:12" ht="12.75">
      <c r="B15" s="12">
        <v>11</v>
      </c>
      <c r="C15" s="14" t="s">
        <v>45</v>
      </c>
      <c r="D15" s="100">
        <v>1017.3198947200001</v>
      </c>
      <c r="E15" s="100">
        <v>927.957294054</v>
      </c>
      <c r="F15" s="100">
        <v>1655.33963289</v>
      </c>
      <c r="G15" s="100">
        <v>137.19584011700002</v>
      </c>
      <c r="H15" s="100">
        <v>21.879659729</v>
      </c>
      <c r="I15" s="72"/>
      <c r="J15" s="89"/>
      <c r="K15" s="95">
        <f t="shared" si="0"/>
        <v>3759.69232151</v>
      </c>
      <c r="L15" s="95">
        <v>81.34635619299999</v>
      </c>
    </row>
    <row r="16" spans="2:12" ht="12.75">
      <c r="B16" s="12">
        <v>12</v>
      </c>
      <c r="C16" s="14" t="s">
        <v>46</v>
      </c>
      <c r="D16" s="100">
        <v>238.17453368000002</v>
      </c>
      <c r="E16" s="100">
        <v>1071.0590643130001</v>
      </c>
      <c r="F16" s="100">
        <v>475.371901396</v>
      </c>
      <c r="G16" s="100">
        <v>35.481873453</v>
      </c>
      <c r="H16" s="100">
        <v>6.228162893</v>
      </c>
      <c r="I16" s="72"/>
      <c r="J16" s="89"/>
      <c r="K16" s="95">
        <f t="shared" si="0"/>
        <v>1826.3155357350001</v>
      </c>
      <c r="L16" s="95">
        <v>19.358070883</v>
      </c>
    </row>
    <row r="17" spans="2:12" ht="12.75">
      <c r="B17" s="12">
        <v>13</v>
      </c>
      <c r="C17" s="14" t="s">
        <v>47</v>
      </c>
      <c r="D17" s="100">
        <v>0.9318836509999999</v>
      </c>
      <c r="E17" s="100">
        <v>5.903426594000001</v>
      </c>
      <c r="F17" s="100">
        <v>21.522620748</v>
      </c>
      <c r="G17" s="100">
        <v>0.7245450370000001</v>
      </c>
      <c r="H17" s="100">
        <v>0.183084944</v>
      </c>
      <c r="I17" s="72"/>
      <c r="J17" s="89"/>
      <c r="K17" s="95">
        <f t="shared" si="0"/>
        <v>29.265560974000003</v>
      </c>
      <c r="L17" s="95">
        <v>0.583940633</v>
      </c>
    </row>
    <row r="18" spans="2:12" ht="12.75">
      <c r="B18" s="12">
        <v>14</v>
      </c>
      <c r="C18" s="14" t="s">
        <v>48</v>
      </c>
      <c r="D18" s="100">
        <v>0.936272164</v>
      </c>
      <c r="E18" s="100">
        <v>2.232716114</v>
      </c>
      <c r="F18" s="100">
        <v>11.886877189</v>
      </c>
      <c r="G18" s="100">
        <v>0.11764519799999999</v>
      </c>
      <c r="H18" s="100">
        <v>0.23339846</v>
      </c>
      <c r="I18" s="72"/>
      <c r="J18" s="89"/>
      <c r="K18" s="95">
        <f t="shared" si="0"/>
        <v>15.406909125</v>
      </c>
      <c r="L18" s="95">
        <v>0.07325506700000001</v>
      </c>
    </row>
    <row r="19" spans="2:12" ht="12.75">
      <c r="B19" s="12">
        <v>15</v>
      </c>
      <c r="C19" s="14" t="s">
        <v>49</v>
      </c>
      <c r="D19" s="100">
        <v>6.031253801</v>
      </c>
      <c r="E19" s="100">
        <v>64.889363819</v>
      </c>
      <c r="F19" s="100">
        <v>149.03079227300003</v>
      </c>
      <c r="G19" s="100">
        <v>35.170738838</v>
      </c>
      <c r="H19" s="100">
        <v>0.9673536730000001</v>
      </c>
      <c r="I19" s="72"/>
      <c r="J19" s="89"/>
      <c r="K19" s="95">
        <f t="shared" si="0"/>
        <v>256.08950240400003</v>
      </c>
      <c r="L19" s="95">
        <v>11.247862509</v>
      </c>
    </row>
    <row r="20" spans="2:12" ht="12.75">
      <c r="B20" s="12">
        <v>16</v>
      </c>
      <c r="C20" s="14" t="s">
        <v>50</v>
      </c>
      <c r="D20" s="100">
        <v>824.976918529</v>
      </c>
      <c r="E20" s="100">
        <v>1721.076239218</v>
      </c>
      <c r="F20" s="100">
        <v>1431.3424676620002</v>
      </c>
      <c r="G20" s="100">
        <v>107.947974034</v>
      </c>
      <c r="H20" s="100">
        <v>28.465237662</v>
      </c>
      <c r="I20" s="72"/>
      <c r="J20" s="89"/>
      <c r="K20" s="95">
        <f t="shared" si="0"/>
        <v>4113.808837105</v>
      </c>
      <c r="L20" s="95">
        <v>89.583366149</v>
      </c>
    </row>
    <row r="21" spans="2:12" ht="12.75">
      <c r="B21" s="12">
        <v>17</v>
      </c>
      <c r="C21" s="14" t="s">
        <v>51</v>
      </c>
      <c r="D21" s="100">
        <v>15.484759216999999</v>
      </c>
      <c r="E21" s="100">
        <v>117.86441116099999</v>
      </c>
      <c r="F21" s="100">
        <v>285.978438208</v>
      </c>
      <c r="G21" s="100">
        <v>18.705210508</v>
      </c>
      <c r="H21" s="100">
        <v>6.067113163</v>
      </c>
      <c r="I21" s="72"/>
      <c r="J21" s="89"/>
      <c r="K21" s="95">
        <f t="shared" si="0"/>
        <v>444.099932257</v>
      </c>
      <c r="L21" s="95">
        <v>14.66403832</v>
      </c>
    </row>
    <row r="22" spans="2:12" ht="12.75">
      <c r="B22" s="12">
        <v>18</v>
      </c>
      <c r="C22" s="13" t="s">
        <v>52</v>
      </c>
      <c r="D22" s="99">
        <v>3.0142E-05</v>
      </c>
      <c r="E22" s="100">
        <v>0.061786283</v>
      </c>
      <c r="F22" s="100">
        <v>0.035828507</v>
      </c>
      <c r="G22" s="99">
        <v>0</v>
      </c>
      <c r="H22" s="100">
        <v>0</v>
      </c>
      <c r="I22" s="72"/>
      <c r="J22" s="89"/>
      <c r="K22" s="95">
        <f t="shared" si="0"/>
        <v>0.09764493199999999</v>
      </c>
      <c r="L22" s="95">
        <v>0.014250576000000001</v>
      </c>
    </row>
    <row r="23" spans="2:12" ht="12.75">
      <c r="B23" s="12">
        <v>19</v>
      </c>
      <c r="C23" s="14" t="s">
        <v>53</v>
      </c>
      <c r="D23" s="100">
        <v>3.193691009</v>
      </c>
      <c r="E23" s="100">
        <v>97.30613780099999</v>
      </c>
      <c r="F23" s="100">
        <v>308.999332396</v>
      </c>
      <c r="G23" s="100">
        <v>33.717945975</v>
      </c>
      <c r="H23" s="100">
        <v>3.121516555</v>
      </c>
      <c r="I23" s="72"/>
      <c r="J23" s="89"/>
      <c r="K23" s="95">
        <f t="shared" si="0"/>
        <v>446.33862373600005</v>
      </c>
      <c r="L23" s="95">
        <v>10.243916937</v>
      </c>
    </row>
    <row r="24" spans="2:12" ht="12.75">
      <c r="B24" s="12">
        <v>20</v>
      </c>
      <c r="C24" s="14" t="s">
        <v>54</v>
      </c>
      <c r="D24" s="100">
        <v>7799.541357175999</v>
      </c>
      <c r="E24" s="100">
        <v>10752.196283660998</v>
      </c>
      <c r="F24" s="100">
        <v>7779.381049117</v>
      </c>
      <c r="G24" s="100">
        <v>1040.940073499</v>
      </c>
      <c r="H24" s="100">
        <v>368.454035172</v>
      </c>
      <c r="I24" s="72"/>
      <c r="J24" s="89"/>
      <c r="K24" s="95">
        <f t="shared" si="0"/>
        <v>27740.512798624997</v>
      </c>
      <c r="L24" s="95">
        <v>380.25752088</v>
      </c>
    </row>
    <row r="25" spans="2:12" ht="12.75">
      <c r="B25" s="12">
        <v>21</v>
      </c>
      <c r="C25" s="13" t="s">
        <v>55</v>
      </c>
      <c r="D25" s="99">
        <v>0.0058732559999999994</v>
      </c>
      <c r="E25" s="100">
        <v>0.23698517000000002</v>
      </c>
      <c r="F25" s="100">
        <v>1.850207949</v>
      </c>
      <c r="G25" s="100">
        <v>0.059883841</v>
      </c>
      <c r="H25" s="100">
        <v>0.034696679</v>
      </c>
      <c r="I25" s="72"/>
      <c r="J25" s="89"/>
      <c r="K25" s="95">
        <f t="shared" si="0"/>
        <v>2.1876468950000003</v>
      </c>
      <c r="L25" s="95">
        <v>0.024666338</v>
      </c>
    </row>
    <row r="26" spans="2:12" ht="12.75">
      <c r="B26" s="12">
        <v>22</v>
      </c>
      <c r="C26" s="14" t="s">
        <v>56</v>
      </c>
      <c r="D26" s="100">
        <v>0.238180041</v>
      </c>
      <c r="E26" s="100">
        <v>4.323589682</v>
      </c>
      <c r="F26" s="100">
        <v>18.308525915</v>
      </c>
      <c r="G26" s="100">
        <v>0.281806415</v>
      </c>
      <c r="H26" s="100">
        <v>0.182004659</v>
      </c>
      <c r="I26" s="72"/>
      <c r="J26" s="89"/>
      <c r="K26" s="95">
        <f t="shared" si="0"/>
        <v>23.334106712</v>
      </c>
      <c r="L26" s="95">
        <v>0.638896192</v>
      </c>
    </row>
    <row r="27" spans="2:12" ht="12.75">
      <c r="B27" s="12">
        <v>23</v>
      </c>
      <c r="C27" s="13" t="s">
        <v>57</v>
      </c>
      <c r="D27" s="99">
        <v>0</v>
      </c>
      <c r="E27" s="99">
        <v>0.002346353</v>
      </c>
      <c r="F27" s="100">
        <v>0.5995888739999999</v>
      </c>
      <c r="G27" s="100">
        <v>0.094553618</v>
      </c>
      <c r="H27" s="100">
        <v>0.011188622</v>
      </c>
      <c r="I27" s="72"/>
      <c r="J27" s="89"/>
      <c r="K27" s="95">
        <f t="shared" si="0"/>
        <v>0.707677467</v>
      </c>
      <c r="L27" s="96">
        <v>0.012380117999999999</v>
      </c>
    </row>
    <row r="28" spans="2:12" ht="12.75">
      <c r="B28" s="12">
        <v>24</v>
      </c>
      <c r="C28" s="13" t="s">
        <v>58</v>
      </c>
      <c r="D28" s="99">
        <v>0.0069825059999999994</v>
      </c>
      <c r="E28" s="100">
        <v>0.510024504</v>
      </c>
      <c r="F28" s="100">
        <v>1.9542976539999999</v>
      </c>
      <c r="G28" s="100">
        <v>0.000244788</v>
      </c>
      <c r="H28" s="100">
        <v>0.05163676</v>
      </c>
      <c r="I28" s="72"/>
      <c r="J28" s="89"/>
      <c r="K28" s="95">
        <f t="shared" si="0"/>
        <v>2.5231862119999997</v>
      </c>
      <c r="L28" s="95">
        <v>0.137725469</v>
      </c>
    </row>
    <row r="29" spans="2:12" ht="12.75">
      <c r="B29" s="12">
        <v>25</v>
      </c>
      <c r="C29" s="14" t="s">
        <v>59</v>
      </c>
      <c r="D29" s="100">
        <v>776.5206902729999</v>
      </c>
      <c r="E29" s="100">
        <v>3169.16042596</v>
      </c>
      <c r="F29" s="100">
        <v>1891.8763680899997</v>
      </c>
      <c r="G29" s="100">
        <v>117.133791497</v>
      </c>
      <c r="H29" s="100">
        <v>33.312443331</v>
      </c>
      <c r="I29" s="72"/>
      <c r="J29" s="89"/>
      <c r="K29" s="95">
        <f t="shared" si="0"/>
        <v>5988.003719150999</v>
      </c>
      <c r="L29" s="95">
        <v>65.324754437</v>
      </c>
    </row>
    <row r="30" spans="2:12" ht="12.75">
      <c r="B30" s="12">
        <v>26</v>
      </c>
      <c r="C30" s="14" t="s">
        <v>60</v>
      </c>
      <c r="D30" s="100">
        <v>24.366106905000002</v>
      </c>
      <c r="E30" s="100">
        <v>48.475094774000006</v>
      </c>
      <c r="F30" s="100">
        <v>125.75036151</v>
      </c>
      <c r="G30" s="100">
        <v>16.774726299</v>
      </c>
      <c r="H30" s="100">
        <v>1.25033565</v>
      </c>
      <c r="I30" s="72"/>
      <c r="J30" s="89"/>
      <c r="K30" s="95">
        <f t="shared" si="0"/>
        <v>216.61662513800002</v>
      </c>
      <c r="L30" s="95">
        <v>3.603096623</v>
      </c>
    </row>
    <row r="31" spans="2:12" ht="12.75">
      <c r="B31" s="12">
        <v>27</v>
      </c>
      <c r="C31" s="14" t="s">
        <v>17</v>
      </c>
      <c r="D31" s="100">
        <v>264.154768146</v>
      </c>
      <c r="E31" s="100">
        <v>573.958370853</v>
      </c>
      <c r="F31" s="100">
        <v>898.0309597309999</v>
      </c>
      <c r="G31" s="100">
        <v>74.00540414199999</v>
      </c>
      <c r="H31" s="100">
        <v>16.831124352</v>
      </c>
      <c r="I31" s="72"/>
      <c r="J31" s="89"/>
      <c r="K31" s="95">
        <f t="shared" si="0"/>
        <v>1826.980627224</v>
      </c>
      <c r="L31" s="95">
        <v>28.581804856999998</v>
      </c>
    </row>
    <row r="32" spans="2:12" ht="12.75">
      <c r="B32" s="12">
        <v>28</v>
      </c>
      <c r="C32" s="14" t="s">
        <v>61</v>
      </c>
      <c r="D32" s="100">
        <v>1.141168679</v>
      </c>
      <c r="E32" s="100">
        <v>2.166055599</v>
      </c>
      <c r="F32" s="100">
        <v>11.815902584</v>
      </c>
      <c r="G32" s="100">
        <v>0.676554263</v>
      </c>
      <c r="H32" s="100">
        <v>0.279808202</v>
      </c>
      <c r="I32" s="72"/>
      <c r="J32" s="89"/>
      <c r="K32" s="95">
        <f t="shared" si="0"/>
        <v>16.079489327</v>
      </c>
      <c r="L32" s="95">
        <v>1.546944643</v>
      </c>
    </row>
    <row r="33" spans="2:12" ht="12.75">
      <c r="B33" s="12">
        <v>29</v>
      </c>
      <c r="C33" s="14" t="s">
        <v>62</v>
      </c>
      <c r="D33" s="100">
        <v>24.603182025</v>
      </c>
      <c r="E33" s="100">
        <v>348.83645004100003</v>
      </c>
      <c r="F33" s="100">
        <v>306.18698384000004</v>
      </c>
      <c r="G33" s="100">
        <v>22.289874376</v>
      </c>
      <c r="H33" s="100">
        <v>2.030330432</v>
      </c>
      <c r="I33" s="72"/>
      <c r="J33" s="89"/>
      <c r="K33" s="95">
        <f t="shared" si="0"/>
        <v>703.9468207140001</v>
      </c>
      <c r="L33" s="95">
        <v>36.881040679</v>
      </c>
    </row>
    <row r="34" spans="2:12" ht="12.75">
      <c r="B34" s="12">
        <v>30</v>
      </c>
      <c r="C34" s="14" t="s">
        <v>63</v>
      </c>
      <c r="D34" s="100">
        <v>41.069902557</v>
      </c>
      <c r="E34" s="100">
        <v>354.797295343</v>
      </c>
      <c r="F34" s="100">
        <v>399.402946548</v>
      </c>
      <c r="G34" s="100">
        <v>25.769125803</v>
      </c>
      <c r="H34" s="100">
        <v>3.8088343369999995</v>
      </c>
      <c r="I34" s="72"/>
      <c r="J34" s="89"/>
      <c r="K34" s="95">
        <f t="shared" si="0"/>
        <v>824.8481045879998</v>
      </c>
      <c r="L34" s="95">
        <v>17.698511409</v>
      </c>
    </row>
    <row r="35" spans="2:12" ht="12.75">
      <c r="B35" s="12">
        <v>31</v>
      </c>
      <c r="C35" s="13" t="s">
        <v>64</v>
      </c>
      <c r="D35" s="99">
        <v>0.016145239000000002</v>
      </c>
      <c r="E35" s="100">
        <v>1.465998954</v>
      </c>
      <c r="F35" s="100">
        <v>6.124907874000001</v>
      </c>
      <c r="G35" s="100">
        <v>0.741041594</v>
      </c>
      <c r="H35" s="100">
        <v>0.018692747</v>
      </c>
      <c r="I35" s="72"/>
      <c r="J35" s="89"/>
      <c r="K35" s="95">
        <f t="shared" si="0"/>
        <v>8.366786408</v>
      </c>
      <c r="L35" s="96">
        <v>0</v>
      </c>
    </row>
    <row r="36" spans="2:12" ht="12.75">
      <c r="B36" s="12">
        <v>32</v>
      </c>
      <c r="C36" s="14" t="s">
        <v>65</v>
      </c>
      <c r="D36" s="100">
        <v>316.471710798</v>
      </c>
      <c r="E36" s="100">
        <v>775.082773687</v>
      </c>
      <c r="F36" s="100">
        <v>859.746079519</v>
      </c>
      <c r="G36" s="100">
        <v>90.32899520299999</v>
      </c>
      <c r="H36" s="100">
        <v>13.743052108</v>
      </c>
      <c r="I36" s="72"/>
      <c r="J36" s="89"/>
      <c r="K36" s="95">
        <f t="shared" si="0"/>
        <v>2055.372611315</v>
      </c>
      <c r="L36" s="95">
        <v>62.669186941</v>
      </c>
    </row>
    <row r="37" spans="2:12" ht="12.75">
      <c r="B37" s="12">
        <v>33</v>
      </c>
      <c r="C37" s="14" t="s">
        <v>158</v>
      </c>
      <c r="D37" s="100">
        <v>0.712145072</v>
      </c>
      <c r="E37" s="100">
        <v>4.43351532</v>
      </c>
      <c r="F37" s="100">
        <v>29.633792182</v>
      </c>
      <c r="G37" s="100">
        <v>3.0418112670000004</v>
      </c>
      <c r="H37" s="100">
        <v>0.131119435</v>
      </c>
      <c r="I37" s="72"/>
      <c r="J37" s="89"/>
      <c r="K37" s="95">
        <f t="shared" si="0"/>
        <v>37.952383276000006</v>
      </c>
      <c r="L37" s="95">
        <v>0.259064054</v>
      </c>
    </row>
    <row r="38" spans="2:12" ht="12.75">
      <c r="B38" s="12">
        <v>34</v>
      </c>
      <c r="C38" s="14" t="s">
        <v>66</v>
      </c>
      <c r="D38" s="100">
        <v>0.006999986</v>
      </c>
      <c r="E38" s="100">
        <v>0.148597443</v>
      </c>
      <c r="F38" s="100">
        <v>1.673798746</v>
      </c>
      <c r="G38" s="99">
        <v>0.10895520700000001</v>
      </c>
      <c r="H38" s="100">
        <v>0.010761378</v>
      </c>
      <c r="I38" s="72"/>
      <c r="J38" s="89"/>
      <c r="K38" s="95">
        <f t="shared" si="0"/>
        <v>1.9491127599999998</v>
      </c>
      <c r="L38" s="96">
        <v>0</v>
      </c>
    </row>
    <row r="39" spans="2:12" ht="12.75">
      <c r="B39" s="12">
        <v>35</v>
      </c>
      <c r="C39" s="14" t="s">
        <v>67</v>
      </c>
      <c r="D39" s="100">
        <v>525.032388824</v>
      </c>
      <c r="E39" s="100">
        <v>655.8169276069999</v>
      </c>
      <c r="F39" s="100">
        <v>845.5296075430001</v>
      </c>
      <c r="G39" s="100">
        <v>113.805641714</v>
      </c>
      <c r="H39" s="100">
        <v>8.12433686</v>
      </c>
      <c r="I39" s="72"/>
      <c r="J39" s="89"/>
      <c r="K39" s="95">
        <f t="shared" si="0"/>
        <v>2148.308902548</v>
      </c>
      <c r="L39" s="95">
        <v>57.89572376</v>
      </c>
    </row>
    <row r="40" spans="2:12" ht="12.75">
      <c r="B40" s="12">
        <v>36</v>
      </c>
      <c r="C40" s="14" t="s">
        <v>68</v>
      </c>
      <c r="D40" s="100">
        <v>2.095786862</v>
      </c>
      <c r="E40" s="100">
        <v>58.711991619</v>
      </c>
      <c r="F40" s="100">
        <v>70.318004223</v>
      </c>
      <c r="G40" s="100">
        <v>8.430246904999999</v>
      </c>
      <c r="H40" s="100">
        <v>0.642703987</v>
      </c>
      <c r="I40" s="72"/>
      <c r="J40" s="89"/>
      <c r="K40" s="95">
        <f t="shared" si="0"/>
        <v>140.198733596</v>
      </c>
      <c r="L40" s="95">
        <v>10.810034363</v>
      </c>
    </row>
    <row r="41" spans="2:12" ht="12.75">
      <c r="B41" s="12">
        <v>37</v>
      </c>
      <c r="C41" s="14" t="s">
        <v>69</v>
      </c>
      <c r="D41" s="100">
        <v>375.82736185</v>
      </c>
      <c r="E41" s="100">
        <v>1433.4219968300001</v>
      </c>
      <c r="F41" s="100">
        <v>1097.202316632</v>
      </c>
      <c r="G41" s="100">
        <v>132.26605121</v>
      </c>
      <c r="H41" s="100">
        <v>18.357505621</v>
      </c>
      <c r="I41" s="72"/>
      <c r="J41" s="89"/>
      <c r="K41" s="95">
        <f t="shared" si="0"/>
        <v>3057.0752321430004</v>
      </c>
      <c r="L41" s="95">
        <v>91.55714813899999</v>
      </c>
    </row>
    <row r="42" spans="2:12" ht="15">
      <c r="B42" s="15" t="s">
        <v>11</v>
      </c>
      <c r="C42" s="90"/>
      <c r="D42" s="89">
        <f>SUM(D5:D41)</f>
        <v>12398.753386237999</v>
      </c>
      <c r="E42" s="89">
        <f aca="true" t="shared" si="1" ref="E42:L42">SUM(E5:E41)</f>
        <v>22738.140323652</v>
      </c>
      <c r="F42" s="89">
        <f t="shared" si="1"/>
        <v>19795.027382232</v>
      </c>
      <c r="G42" s="89">
        <f t="shared" si="1"/>
        <v>2128.7255201979997</v>
      </c>
      <c r="H42" s="89">
        <f t="shared" si="1"/>
        <v>551.0995507119999</v>
      </c>
      <c r="I42" s="89">
        <f t="shared" si="1"/>
        <v>0</v>
      </c>
      <c r="J42" s="89">
        <f t="shared" si="1"/>
        <v>0</v>
      </c>
      <c r="K42" s="89">
        <f t="shared" si="1"/>
        <v>57611.74616303199</v>
      </c>
      <c r="L42" s="89">
        <f t="shared" si="1"/>
        <v>1046.05225396</v>
      </c>
    </row>
    <row r="43" spans="2:6" ht="12.75">
      <c r="B43" t="s">
        <v>85</v>
      </c>
      <c r="E43" s="2"/>
      <c r="F43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2016-11-08T06:11:21Z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