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<sst xmlns="http://schemas.openxmlformats.org/spreadsheetml/2006/main" count="199" uniqueCount="165">
  <si>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</si>
  <si>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</si>
  <si>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</si>
  <si>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</si>
  <si>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</si>
  <si>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</si>
  <si>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</si>
  <si>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</si>
  <si>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</si>
  <si>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</si>
  <si>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</si>
  <si>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</si>
  <si>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</si>
  <si>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</si>
  <si>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</si>
  <si>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</si>
  <si>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</si>
  <si>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</si>
  <si>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</si>
  <si>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</si>
  <si>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</si>
  <si>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</si>
  <si>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</si>
  <si>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</si>
  <si>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</si>
  <si>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</si>
  <si>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</si>
  <si>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</si>
  <si>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</si>
  <si>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</si>
  <si>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</si>
  <si>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</si>
  <si>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</si>
  <si>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</si>
  <si>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</si>
  <si>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</si>
  <si>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</si>
  <si>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</si>
  <si>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</si>
  <si>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</si>
  <si>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</si>
  <si>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</si>
  <si>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</si>
  <si>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</si>
  <si>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</si>
  <si>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</si>
  <si>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</si>
  <si>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</si>
  <si>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</si>
  <si>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</si>
  <si>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</si>
  <si>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</si>
  <si>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</si>
  <si>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</si>
  <si>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</si>
  <si>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</si>
  <si>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</si>
  <si>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</si>
  <si>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</si>
  <si>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</si>
  <si>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</si>
  <si>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</si>
  <si>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</si>
  <si>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</si>
  <si>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</si>
  <si>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</si>
  <si>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</si>
  <si>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</si>
  <si>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</si>
  <si>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</si>
  <si>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</si>
  <si>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</si>
  <si>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</si>
  <si>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</si>
  <si>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</si>
  <si>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</si>
  <si>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</si>
  <si>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</si>
  <si>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</si>
  <si>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</si>
  <si>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</si>
  <si>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</si>
  <si>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</si>
  <si>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</si>
  <si>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</si>
  <si>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</si>
  <si>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</si>
  <si>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</si>
  <si>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</si>
  <si>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</si>
  <si>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</si>
  <si>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</si>
  <si>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</si>
  <si>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</si>
  <si>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</si>
  <si>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</si>
  <si>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</si>
  <si>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</si>
  <si>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</si>
  <si>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</si>
  <si>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</si>
  <si>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</si>
  <si>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</si>
  <si>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</si>
  <si>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</si>
  <si>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</si>
  <si>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</si>
  <si>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</si>
  <si>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</si>
  <si>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</si>
  <si>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</si>
  <si>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</si>
  <si>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</si>
  <si>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</si>
  <si>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</si>
  <si>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</si>
  <si>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</si>
  <si>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</si>
  <si>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</si>
  <si>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</si>
  <si>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</si>
  <si>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</si>
  <si>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</si>
  <si>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</si>
  <si>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</si>
  <si>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</si>
  <si>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</si>
  <si>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</si>
  <si>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</si>
  <si>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</si>
  <si>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</si>
  <si>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</si>
  <si>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</si>
  <si>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</si>
  <si>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</si>
  <si>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</si>
  <si>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</si>
  <si>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</si>
  <si>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</si>
  <si>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</si>
  <si>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</si>
  <si>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</si>
  <si>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</si>
  <si>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</si>
  <si>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</si>
  <si>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</si>
  <si>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</si>
  <si>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</si>
  <si>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</si>
  <si>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</si>
  <si>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</si>
  <si>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DSP Nifty 50 Equal Weight Index Fund</t>
  </si>
  <si>
    <t>DSP Nifty 1D Rate Liquid ETF</t>
  </si>
  <si>
    <t>DSP Nifty Midcap 150 Quality 50 Index Fund</t>
  </si>
  <si>
    <t>DSP Silver ETF</t>
  </si>
  <si>
    <t>DSP FMP Series 267 - 1246 Days</t>
  </si>
  <si>
    <t>DSP FMP Series 268 - 1281 Days</t>
  </si>
  <si>
    <t>DSP FMP Series 269 - 160 Days</t>
  </si>
  <si>
    <t>DSP CRISIL SDL Plus G-Sec Apr 2033 50:50 Index Fund</t>
  </si>
  <si>
    <t>DSP Nifty Bank ETF</t>
  </si>
  <si>
    <t>DSP FMP Series 270 - 1144 Days</t>
  </si>
  <si>
    <t>DSP Nifty SDL Plus G-Sec Sep 2027 50:50 Index Fund</t>
  </si>
  <si>
    <t>DSP World Gold Fund of Fund</t>
  </si>
  <si>
    <t>DSP Mutual Fund: Average Assets Under Management (AAUM) as on 31.03.2023 (All figures in Rs. Crore)</t>
  </si>
  <si>
    <t>Table showing State wise /Union Territory wise contribution to AAUM of category of schemes as on 31.03.2023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</si>
</sst>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171" fontId="0" fillId="0" borderId="18" xfId="42" applyFont="1" applyFill="1" applyBorder="1" applyAlignment="1">
      <alignment horizontal="center"/>
    </xf>
    <xf numFmtId="171" fontId="1" fillId="0" borderId="14" xfId="42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171" fontId="0" fillId="0" borderId="38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38.42187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7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8.00390625" style="2" bestFit="1" customWidth="1"/>
    <col min="61" max="61" width="5.28125" style="2" bestFit="1" customWidth="1"/>
    <col min="62" max="62" width="9.57421875" style="2" bestFit="1" customWidth="1"/>
    <col min="63" max="63" width="12.7109375" style="26" customWidth="1"/>
    <col min="64" max="64" width="10.28125" style="2" bestFit="1" customWidth="1"/>
    <col min="65" max="16384" width="9.140625" style="2" customWidth="1"/>
  </cols>
  <sheetData>
    <row r="1" spans="1:64" s="1" customFormat="1" ht="19.5" thickBot="1">
      <c r="A1" s="123" t="s">
        <v>66</v>
      </c>
      <c r="B1" s="143" t="s">
        <v>28</v>
      </c>
      <c r="C1" s="129" t="s">
        <v>163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1"/>
      <c r="BL1" s="2"/>
    </row>
    <row r="2" spans="1:64" s="5" customFormat="1" ht="18.75" customHeight="1" thickBot="1">
      <c r="A2" s="124"/>
      <c r="B2" s="144"/>
      <c r="C2" s="148" t="s">
        <v>27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151" t="s">
        <v>25</v>
      </c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50"/>
      <c r="AQ2" s="151" t="s">
        <v>26</v>
      </c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50"/>
      <c r="BK2" s="135" t="s">
        <v>23</v>
      </c>
      <c r="BL2" s="2"/>
    </row>
    <row r="3" spans="1:64" s="6" customFormat="1" ht="18.75" thickBot="1">
      <c r="A3" s="124"/>
      <c r="B3" s="144"/>
      <c r="C3" s="147" t="s">
        <v>102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103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102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103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102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103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36"/>
      <c r="BL3" s="2"/>
    </row>
    <row r="4" spans="1:64" s="6" customFormat="1" ht="18">
      <c r="A4" s="124"/>
      <c r="B4" s="144"/>
      <c r="C4" s="153" t="s">
        <v>29</v>
      </c>
      <c r="D4" s="153"/>
      <c r="E4" s="153"/>
      <c r="F4" s="153"/>
      <c r="G4" s="154"/>
      <c r="H4" s="140" t="s">
        <v>30</v>
      </c>
      <c r="I4" s="141"/>
      <c r="J4" s="141"/>
      <c r="K4" s="141"/>
      <c r="L4" s="142"/>
      <c r="M4" s="152" t="s">
        <v>29</v>
      </c>
      <c r="N4" s="153"/>
      <c r="O4" s="153"/>
      <c r="P4" s="153"/>
      <c r="Q4" s="154"/>
      <c r="R4" s="140" t="s">
        <v>30</v>
      </c>
      <c r="S4" s="141"/>
      <c r="T4" s="141"/>
      <c r="U4" s="141"/>
      <c r="V4" s="142"/>
      <c r="W4" s="152" t="s">
        <v>29</v>
      </c>
      <c r="X4" s="153"/>
      <c r="Y4" s="153"/>
      <c r="Z4" s="153"/>
      <c r="AA4" s="154"/>
      <c r="AB4" s="140" t="s">
        <v>30</v>
      </c>
      <c r="AC4" s="141"/>
      <c r="AD4" s="141"/>
      <c r="AE4" s="141"/>
      <c r="AF4" s="142"/>
      <c r="AG4" s="152" t="s">
        <v>29</v>
      </c>
      <c r="AH4" s="153"/>
      <c r="AI4" s="153"/>
      <c r="AJ4" s="153"/>
      <c r="AK4" s="154"/>
      <c r="AL4" s="140" t="s">
        <v>30</v>
      </c>
      <c r="AM4" s="141"/>
      <c r="AN4" s="141"/>
      <c r="AO4" s="141"/>
      <c r="AP4" s="142"/>
      <c r="AQ4" s="152" t="s">
        <v>29</v>
      </c>
      <c r="AR4" s="153"/>
      <c r="AS4" s="153"/>
      <c r="AT4" s="153"/>
      <c r="AU4" s="154"/>
      <c r="AV4" s="140" t="s">
        <v>30</v>
      </c>
      <c r="AW4" s="141"/>
      <c r="AX4" s="141"/>
      <c r="AY4" s="141"/>
      <c r="AZ4" s="142"/>
      <c r="BA4" s="152" t="s">
        <v>29</v>
      </c>
      <c r="BB4" s="153"/>
      <c r="BC4" s="153"/>
      <c r="BD4" s="153"/>
      <c r="BE4" s="154"/>
      <c r="BF4" s="140" t="s">
        <v>30</v>
      </c>
      <c r="BG4" s="141"/>
      <c r="BH4" s="141"/>
      <c r="BI4" s="141"/>
      <c r="BJ4" s="142"/>
      <c r="BK4" s="136"/>
      <c r="BL4" s="2"/>
    </row>
    <row r="5" spans="1:64" s="4" customFormat="1" ht="15" customHeight="1">
      <c r="A5" s="124"/>
      <c r="B5" s="144"/>
      <c r="C5" s="91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37"/>
      <c r="BL5" s="2"/>
    </row>
    <row r="6" spans="1:63" ht="12.75">
      <c r="A6" s="10" t="s">
        <v>0</v>
      </c>
      <c r="B6" s="16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6"/>
    </row>
    <row r="7" spans="1:63" ht="12.75">
      <c r="A7" s="10" t="s">
        <v>67</v>
      </c>
      <c r="B7" s="17" t="s">
        <v>12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6"/>
    </row>
    <row r="8" spans="1:63" ht="12.75">
      <c r="A8" s="10"/>
      <c r="B8" s="21" t="s">
        <v>130</v>
      </c>
      <c r="C8" s="47">
        <v>0</v>
      </c>
      <c r="D8" s="45">
        <v>497.280822962</v>
      </c>
      <c r="E8" s="40">
        <v>0</v>
      </c>
      <c r="F8" s="40">
        <v>0</v>
      </c>
      <c r="G8" s="40">
        <v>0</v>
      </c>
      <c r="H8" s="40">
        <v>52.329378375</v>
      </c>
      <c r="I8" s="40">
        <v>8153.762624153</v>
      </c>
      <c r="J8" s="40">
        <v>1521.102711518</v>
      </c>
      <c r="K8" s="40">
        <v>0</v>
      </c>
      <c r="L8" s="40">
        <v>332.73388559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23.621908075</v>
      </c>
      <c r="S8" s="40">
        <v>202.629444532</v>
      </c>
      <c r="T8" s="40">
        <v>6.360340909</v>
      </c>
      <c r="U8" s="40">
        <v>0</v>
      </c>
      <c r="V8" s="40">
        <v>43.080612698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0.006643576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0.003499244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5">
        <v>0.180418391</v>
      </c>
      <c r="AS8" s="40">
        <v>0</v>
      </c>
      <c r="AT8" s="40">
        <v>0</v>
      </c>
      <c r="AU8" s="40">
        <v>0</v>
      </c>
      <c r="AV8" s="40">
        <v>73.968195962</v>
      </c>
      <c r="AW8" s="40">
        <v>1445.139760717</v>
      </c>
      <c r="AX8" s="40">
        <v>8.917048782</v>
      </c>
      <c r="AY8" s="40">
        <v>0</v>
      </c>
      <c r="AZ8" s="40">
        <v>636.93545377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29.053703807</v>
      </c>
      <c r="BG8" s="45">
        <v>33.023040049</v>
      </c>
      <c r="BH8" s="40">
        <v>0.313027908</v>
      </c>
      <c r="BI8" s="40">
        <v>0</v>
      </c>
      <c r="BJ8" s="40">
        <v>59.248767333</v>
      </c>
      <c r="BK8" s="106">
        <v>13119.691288351</v>
      </c>
    </row>
    <row r="9" spans="1:63" ht="12.75">
      <c r="A9" s="10"/>
      <c r="B9" s="21" t="s">
        <v>124</v>
      </c>
      <c r="C9" s="47">
        <v>0</v>
      </c>
      <c r="D9" s="45">
        <v>382.285777366</v>
      </c>
      <c r="E9" s="40">
        <v>0</v>
      </c>
      <c r="F9" s="40">
        <v>0</v>
      </c>
      <c r="G9" s="48">
        <v>0</v>
      </c>
      <c r="H9" s="47">
        <v>21.401235048</v>
      </c>
      <c r="I9" s="40">
        <v>1415.444397333</v>
      </c>
      <c r="J9" s="40">
        <v>17.248364893</v>
      </c>
      <c r="K9" s="48">
        <v>0</v>
      </c>
      <c r="L9" s="48">
        <v>99.783355422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6.402462655</v>
      </c>
      <c r="S9" s="40">
        <v>17.821755186</v>
      </c>
      <c r="T9" s="40">
        <v>1.659457268</v>
      </c>
      <c r="U9" s="40">
        <v>0</v>
      </c>
      <c r="V9" s="48">
        <v>5.73954351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</v>
      </c>
      <c r="AC9" s="40">
        <v>0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0.003015215</v>
      </c>
      <c r="AM9" s="40">
        <v>0</v>
      </c>
      <c r="AN9" s="40">
        <v>0</v>
      </c>
      <c r="AO9" s="48">
        <v>0</v>
      </c>
      <c r="AP9" s="48">
        <v>0</v>
      </c>
      <c r="AQ9" s="47">
        <v>0</v>
      </c>
      <c r="AR9" s="45">
        <v>0.604989041</v>
      </c>
      <c r="AS9" s="40">
        <v>0</v>
      </c>
      <c r="AT9" s="48">
        <v>0</v>
      </c>
      <c r="AU9" s="48">
        <v>0</v>
      </c>
      <c r="AV9" s="47">
        <v>8.87095615</v>
      </c>
      <c r="AW9" s="40">
        <v>790.793012914</v>
      </c>
      <c r="AX9" s="40">
        <v>0.104872145</v>
      </c>
      <c r="AY9" s="48">
        <v>0</v>
      </c>
      <c r="AZ9" s="48">
        <v>66.493702127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3.367003587</v>
      </c>
      <c r="BG9" s="45">
        <v>7.302486309</v>
      </c>
      <c r="BH9" s="40">
        <v>6.880871268</v>
      </c>
      <c r="BI9" s="40">
        <v>0</v>
      </c>
      <c r="BJ9" s="40">
        <v>12.498677846</v>
      </c>
      <c r="BK9" s="106">
        <v>2864.705935283</v>
      </c>
    </row>
    <row r="10" spans="1:63" ht="12.75">
      <c r="A10" s="10"/>
      <c r="B10" s="21" t="s">
        <v>129</v>
      </c>
      <c r="C10" s="47">
        <v>0</v>
      </c>
      <c r="D10" s="45">
        <v>217.154731967</v>
      </c>
      <c r="E10" s="40">
        <v>0</v>
      </c>
      <c r="F10" s="40">
        <v>0</v>
      </c>
      <c r="G10" s="46">
        <v>0</v>
      </c>
      <c r="H10" s="47">
        <v>6.890160489</v>
      </c>
      <c r="I10" s="40">
        <v>1430.527798211</v>
      </c>
      <c r="J10" s="40">
        <v>91.877419879</v>
      </c>
      <c r="K10" s="48">
        <v>0</v>
      </c>
      <c r="L10" s="46">
        <v>323.971013582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1.535776552</v>
      </c>
      <c r="S10" s="40">
        <v>44.890067302</v>
      </c>
      <c r="T10" s="40">
        <v>7.798025701</v>
      </c>
      <c r="U10" s="40">
        <v>0</v>
      </c>
      <c r="V10" s="46">
        <v>22.913619016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0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0.001443357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18.675691658</v>
      </c>
      <c r="AW10" s="40">
        <v>731.096268674</v>
      </c>
      <c r="AX10" s="40">
        <v>0.124753266</v>
      </c>
      <c r="AY10" s="48">
        <v>0</v>
      </c>
      <c r="AZ10" s="46">
        <v>522.310672589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8.054365059</v>
      </c>
      <c r="BG10" s="45">
        <v>35.761912874</v>
      </c>
      <c r="BH10" s="40">
        <v>7.253824977</v>
      </c>
      <c r="BI10" s="40">
        <v>0</v>
      </c>
      <c r="BJ10" s="40">
        <v>47.89424369544809</v>
      </c>
      <c r="BK10" s="106">
        <v>3518.7317888484467</v>
      </c>
    </row>
    <row r="11" spans="1:64" ht="12.75">
      <c r="A11" s="31"/>
      <c r="B11" s="32" t="s">
        <v>76</v>
      </c>
      <c r="C11" s="92">
        <f>SUM(C8:C10)</f>
        <v>0</v>
      </c>
      <c r="D11" s="76">
        <f aca="true" t="shared" si="0" ref="D11:BJ11">SUM(D8:D10)</f>
        <v>1096.7213322950001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80.62077391199999</v>
      </c>
      <c r="I11" s="76">
        <f t="shared" si="0"/>
        <v>10999.734819697</v>
      </c>
      <c r="J11" s="76">
        <f t="shared" si="0"/>
        <v>1630.2284962899998</v>
      </c>
      <c r="K11" s="76">
        <f t="shared" si="0"/>
        <v>0</v>
      </c>
      <c r="L11" s="76">
        <f t="shared" si="0"/>
        <v>756.488254594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31.560147282000003</v>
      </c>
      <c r="S11" s="76">
        <f t="shared" si="0"/>
        <v>265.34126702</v>
      </c>
      <c r="T11" s="76">
        <f t="shared" si="0"/>
        <v>15.817823878</v>
      </c>
      <c r="U11" s="76">
        <f t="shared" si="0"/>
        <v>0</v>
      </c>
      <c r="V11" s="76">
        <f t="shared" si="0"/>
        <v>71.733775224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0.006643576</v>
      </c>
      <c r="AC11" s="76">
        <f t="shared" si="0"/>
        <v>0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0.007957816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</v>
      </c>
      <c r="AQ11" s="76">
        <f t="shared" si="0"/>
        <v>0</v>
      </c>
      <c r="AR11" s="76">
        <f t="shared" si="0"/>
        <v>0.785407432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101.51484377</v>
      </c>
      <c r="AW11" s="76">
        <f t="shared" si="0"/>
        <v>2967.0290423049996</v>
      </c>
      <c r="AX11" s="76">
        <f t="shared" si="0"/>
        <v>9.146674193</v>
      </c>
      <c r="AY11" s="76">
        <f t="shared" si="0"/>
        <v>0</v>
      </c>
      <c r="AZ11" s="76">
        <f t="shared" si="0"/>
        <v>1225.739828486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40.475072453</v>
      </c>
      <c r="BG11" s="76">
        <f t="shared" si="0"/>
        <v>76.08743923200001</v>
      </c>
      <c r="BH11" s="76">
        <f t="shared" si="0"/>
        <v>14.447724153</v>
      </c>
      <c r="BI11" s="76">
        <f t="shared" si="0"/>
        <v>0</v>
      </c>
      <c r="BJ11" s="76">
        <f t="shared" si="0"/>
        <v>119.6416888744481</v>
      </c>
      <c r="BK11" s="107">
        <f>SUM(BK8:BK10)</f>
        <v>19503.129012482445</v>
      </c>
      <c r="BL11" s="85"/>
    </row>
    <row r="12" spans="1:64" ht="12.75">
      <c r="A12" s="10" t="s">
        <v>68</v>
      </c>
      <c r="B12" s="17" t="s">
        <v>3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2"/>
      <c r="BL12" s="85"/>
    </row>
    <row r="13" spans="1:64" ht="12.75">
      <c r="A13" s="10"/>
      <c r="B13" s="17" t="s">
        <v>121</v>
      </c>
      <c r="C13" s="47">
        <v>0</v>
      </c>
      <c r="D13" s="45">
        <v>6.450173698</v>
      </c>
      <c r="E13" s="40">
        <v>0</v>
      </c>
      <c r="F13" s="40">
        <v>0</v>
      </c>
      <c r="G13" s="46">
        <v>0</v>
      </c>
      <c r="H13" s="47">
        <v>4.883821101</v>
      </c>
      <c r="I13" s="40">
        <v>7.615460527</v>
      </c>
      <c r="J13" s="40">
        <v>0</v>
      </c>
      <c r="K13" s="48">
        <v>0</v>
      </c>
      <c r="L13" s="46">
        <v>6.686662304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1.789258028</v>
      </c>
      <c r="S13" s="40">
        <v>0</v>
      </c>
      <c r="T13" s="40">
        <v>0</v>
      </c>
      <c r="U13" s="40">
        <v>0</v>
      </c>
      <c r="V13" s="46">
        <v>0.357265881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0.000101209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</v>
      </c>
      <c r="AS13" s="40">
        <v>0</v>
      </c>
      <c r="AT13" s="48">
        <v>0</v>
      </c>
      <c r="AU13" s="46">
        <v>0</v>
      </c>
      <c r="AV13" s="47">
        <v>1.501731485</v>
      </c>
      <c r="AW13" s="40">
        <v>1.382323255</v>
      </c>
      <c r="AX13" s="40">
        <v>0</v>
      </c>
      <c r="AY13" s="48">
        <v>0</v>
      </c>
      <c r="AZ13" s="46">
        <v>12.64412661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0.382710879</v>
      </c>
      <c r="BG13" s="45">
        <v>0</v>
      </c>
      <c r="BH13" s="40">
        <v>0</v>
      </c>
      <c r="BI13" s="40">
        <v>0</v>
      </c>
      <c r="BJ13" s="40">
        <v>0.020936676</v>
      </c>
      <c r="BK13" s="106">
        <v>43.714571653</v>
      </c>
      <c r="BL13" s="85"/>
    </row>
    <row r="14" spans="1:64" ht="12.75">
      <c r="A14" s="10"/>
      <c r="B14" s="21" t="s">
        <v>131</v>
      </c>
      <c r="C14" s="47">
        <v>0</v>
      </c>
      <c r="D14" s="45">
        <v>64.826836577</v>
      </c>
      <c r="E14" s="40">
        <v>0</v>
      </c>
      <c r="F14" s="40">
        <v>0</v>
      </c>
      <c r="G14" s="46">
        <v>0</v>
      </c>
      <c r="H14" s="47">
        <v>37.811953099</v>
      </c>
      <c r="I14" s="40">
        <v>67.159957564</v>
      </c>
      <c r="J14" s="40">
        <v>0</v>
      </c>
      <c r="K14" s="48">
        <v>0</v>
      </c>
      <c r="L14" s="46">
        <v>80.521073778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16.600916408</v>
      </c>
      <c r="S14" s="40">
        <v>2.228975645</v>
      </c>
      <c r="T14" s="40">
        <v>0</v>
      </c>
      <c r="U14" s="40">
        <v>0</v>
      </c>
      <c r="V14" s="46">
        <v>11.003275376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0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16.935456863</v>
      </c>
      <c r="AW14" s="40">
        <v>33.49903101</v>
      </c>
      <c r="AX14" s="40">
        <v>6.48907416</v>
      </c>
      <c r="AY14" s="48">
        <v>0</v>
      </c>
      <c r="AZ14" s="46">
        <v>90.755210354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4.021570355</v>
      </c>
      <c r="BG14" s="45">
        <v>1.299188162</v>
      </c>
      <c r="BH14" s="40">
        <v>0</v>
      </c>
      <c r="BI14" s="40">
        <v>0</v>
      </c>
      <c r="BJ14" s="40">
        <v>4.121510203</v>
      </c>
      <c r="BK14" s="106">
        <v>437.274029554</v>
      </c>
      <c r="BL14" s="85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71.277010275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42.6957742</v>
      </c>
      <c r="I15" s="77">
        <f t="shared" si="1"/>
        <v>74.77541809099999</v>
      </c>
      <c r="J15" s="77">
        <f t="shared" si="1"/>
        <v>0</v>
      </c>
      <c r="K15" s="77">
        <f t="shared" si="1"/>
        <v>0</v>
      </c>
      <c r="L15" s="77">
        <f t="shared" si="1"/>
        <v>87.207736082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18.390174436</v>
      </c>
      <c r="S15" s="77">
        <f t="shared" si="1"/>
        <v>2.228975645</v>
      </c>
      <c r="T15" s="77">
        <f t="shared" si="1"/>
        <v>0</v>
      </c>
      <c r="U15" s="77">
        <f t="shared" si="1"/>
        <v>0</v>
      </c>
      <c r="V15" s="77">
        <f t="shared" si="1"/>
        <v>11.360541257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0.000101209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18.437188348</v>
      </c>
      <c r="AW15" s="77">
        <f t="shared" si="2"/>
        <v>34.881354265000006</v>
      </c>
      <c r="AX15" s="77">
        <f t="shared" si="2"/>
        <v>6.48907416</v>
      </c>
      <c r="AY15" s="77">
        <f t="shared" si="2"/>
        <v>0</v>
      </c>
      <c r="AZ15" s="77">
        <f t="shared" si="2"/>
        <v>103.399336964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4.404281234</v>
      </c>
      <c r="BG15" s="77">
        <f t="shared" si="2"/>
        <v>1.299188162</v>
      </c>
      <c r="BH15" s="77">
        <f t="shared" si="2"/>
        <v>0</v>
      </c>
      <c r="BI15" s="77">
        <f t="shared" si="2"/>
        <v>0</v>
      </c>
      <c r="BJ15" s="77">
        <f t="shared" si="2"/>
        <v>4.1424468789999995</v>
      </c>
      <c r="BK15" s="108">
        <f>SUM(BK13:BK14)</f>
        <v>480.988601207</v>
      </c>
      <c r="BL15" s="85"/>
    </row>
    <row r="16" spans="1:64" ht="12.75">
      <c r="A16" s="10" t="s">
        <v>69</v>
      </c>
      <c r="B16" s="17" t="s">
        <v>10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38"/>
      <c r="BL16" s="85"/>
    </row>
    <row r="17" spans="1:64" ht="12.75">
      <c r="A17" s="10"/>
      <c r="B17" s="104" t="s">
        <v>157</v>
      </c>
      <c r="C17" s="47">
        <v>0</v>
      </c>
      <c r="D17" s="45">
        <v>0.162655402</v>
      </c>
      <c r="E17" s="40">
        <v>0</v>
      </c>
      <c r="F17" s="40">
        <v>0</v>
      </c>
      <c r="G17" s="46">
        <v>0</v>
      </c>
      <c r="H17" s="63">
        <v>0.105217676</v>
      </c>
      <c r="I17" s="40">
        <v>92.631422143</v>
      </c>
      <c r="J17" s="40">
        <v>0</v>
      </c>
      <c r="K17" s="40">
        <v>0</v>
      </c>
      <c r="L17" s="46">
        <v>51.297447641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0.064452203</v>
      </c>
      <c r="S17" s="40">
        <v>30.497888015</v>
      </c>
      <c r="T17" s="40">
        <v>0</v>
      </c>
      <c r="U17" s="40">
        <v>0</v>
      </c>
      <c r="V17" s="46">
        <v>0.315144842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0.023020645</v>
      </c>
      <c r="AW17" s="40">
        <v>36.949320739</v>
      </c>
      <c r="AX17" s="40">
        <v>0</v>
      </c>
      <c r="AY17" s="40">
        <v>0</v>
      </c>
      <c r="AZ17" s="46">
        <v>2.78059099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0.01778637</v>
      </c>
      <c r="BG17" s="45">
        <v>2.173539785</v>
      </c>
      <c r="BH17" s="40">
        <v>0</v>
      </c>
      <c r="BI17" s="40">
        <v>0</v>
      </c>
      <c r="BJ17" s="48">
        <v>0.030490921</v>
      </c>
      <c r="BK17" s="106">
        <v>217.048977372</v>
      </c>
      <c r="BL17" s="85"/>
    </row>
    <row r="18" spans="1:64" ht="12.75">
      <c r="A18" s="10"/>
      <c r="B18" s="104" t="s">
        <v>160</v>
      </c>
      <c r="C18" s="47">
        <v>0</v>
      </c>
      <c r="D18" s="119">
        <v>0.120280708</v>
      </c>
      <c r="E18" s="47">
        <v>0</v>
      </c>
      <c r="F18" s="47">
        <v>0</v>
      </c>
      <c r="G18" s="38">
        <v>0</v>
      </c>
      <c r="H18" s="63">
        <v>0.537566653</v>
      </c>
      <c r="I18" s="47">
        <v>73.768287367</v>
      </c>
      <c r="J18" s="47">
        <v>0</v>
      </c>
      <c r="K18" s="47">
        <v>0</v>
      </c>
      <c r="L18" s="38">
        <v>39.933129518</v>
      </c>
      <c r="M18" s="63">
        <v>0</v>
      </c>
      <c r="N18" s="119">
        <v>0</v>
      </c>
      <c r="O18" s="47">
        <v>0</v>
      </c>
      <c r="P18" s="47">
        <v>0</v>
      </c>
      <c r="Q18" s="38">
        <v>0</v>
      </c>
      <c r="R18" s="63">
        <v>0.106480558</v>
      </c>
      <c r="S18" s="47">
        <v>10.02339238</v>
      </c>
      <c r="T18" s="47">
        <v>0</v>
      </c>
      <c r="U18" s="47">
        <v>0</v>
      </c>
      <c r="V18" s="38">
        <v>0.49235437</v>
      </c>
      <c r="W18" s="63">
        <v>0</v>
      </c>
      <c r="X18" s="47">
        <v>0</v>
      </c>
      <c r="Y18" s="47">
        <v>0</v>
      </c>
      <c r="Z18" s="47">
        <v>0</v>
      </c>
      <c r="AA18" s="38">
        <v>0</v>
      </c>
      <c r="AB18" s="63">
        <v>0</v>
      </c>
      <c r="AC18" s="47">
        <v>0</v>
      </c>
      <c r="AD18" s="47">
        <v>0</v>
      </c>
      <c r="AE18" s="47">
        <v>0</v>
      </c>
      <c r="AF18" s="38">
        <v>0</v>
      </c>
      <c r="AG18" s="63">
        <v>0</v>
      </c>
      <c r="AH18" s="47">
        <v>0</v>
      </c>
      <c r="AI18" s="47">
        <v>0</v>
      </c>
      <c r="AJ18" s="47">
        <v>0</v>
      </c>
      <c r="AK18" s="38">
        <v>0</v>
      </c>
      <c r="AL18" s="63">
        <v>0</v>
      </c>
      <c r="AM18" s="47">
        <v>0</v>
      </c>
      <c r="AN18" s="47">
        <v>0</v>
      </c>
      <c r="AO18" s="47">
        <v>0</v>
      </c>
      <c r="AP18" s="38">
        <v>0</v>
      </c>
      <c r="AQ18" s="63">
        <v>0</v>
      </c>
      <c r="AR18" s="119">
        <v>0</v>
      </c>
      <c r="AS18" s="47">
        <v>0</v>
      </c>
      <c r="AT18" s="47">
        <v>0</v>
      </c>
      <c r="AU18" s="38">
        <v>0</v>
      </c>
      <c r="AV18" s="63">
        <v>0.255592381</v>
      </c>
      <c r="AW18" s="47">
        <v>16.490524536</v>
      </c>
      <c r="AX18" s="47">
        <v>0</v>
      </c>
      <c r="AY18" s="47">
        <v>0</v>
      </c>
      <c r="AZ18" s="38">
        <v>15.213066943</v>
      </c>
      <c r="BA18" s="63">
        <v>0</v>
      </c>
      <c r="BB18" s="119">
        <v>0</v>
      </c>
      <c r="BC18" s="47">
        <v>0</v>
      </c>
      <c r="BD18" s="47">
        <v>0</v>
      </c>
      <c r="BE18" s="38">
        <v>0</v>
      </c>
      <c r="BF18" s="63">
        <v>0.054624465</v>
      </c>
      <c r="BG18" s="119">
        <v>0</v>
      </c>
      <c r="BH18" s="47">
        <v>0</v>
      </c>
      <c r="BI18" s="47">
        <v>0</v>
      </c>
      <c r="BJ18" s="38">
        <v>0.712695685</v>
      </c>
      <c r="BK18" s="120">
        <v>157.707995564</v>
      </c>
      <c r="BL18" s="85"/>
    </row>
    <row r="19" spans="1:64" ht="12.75">
      <c r="A19" s="10"/>
      <c r="B19" s="104" t="s">
        <v>155</v>
      </c>
      <c r="C19" s="47">
        <v>0</v>
      </c>
      <c r="D19" s="119">
        <v>0.418589071</v>
      </c>
      <c r="E19" s="47">
        <v>0</v>
      </c>
      <c r="F19" s="47">
        <v>0</v>
      </c>
      <c r="G19" s="38">
        <v>0</v>
      </c>
      <c r="H19" s="63">
        <v>0.877306417</v>
      </c>
      <c r="I19" s="47">
        <v>368.967555158</v>
      </c>
      <c r="J19" s="47">
        <v>0</v>
      </c>
      <c r="K19" s="47">
        <v>0</v>
      </c>
      <c r="L19" s="38">
        <v>65.306334981</v>
      </c>
      <c r="M19" s="63">
        <v>0</v>
      </c>
      <c r="N19" s="119">
        <v>0</v>
      </c>
      <c r="O19" s="47">
        <v>0</v>
      </c>
      <c r="P19" s="47">
        <v>0</v>
      </c>
      <c r="Q19" s="38">
        <v>0</v>
      </c>
      <c r="R19" s="63">
        <v>0.24962314</v>
      </c>
      <c r="S19" s="47">
        <v>5.462421092</v>
      </c>
      <c r="T19" s="47">
        <v>0</v>
      </c>
      <c r="U19" s="47">
        <v>0</v>
      </c>
      <c r="V19" s="38">
        <v>2.944056817</v>
      </c>
      <c r="W19" s="63">
        <v>0</v>
      </c>
      <c r="X19" s="47">
        <v>0</v>
      </c>
      <c r="Y19" s="47">
        <v>0</v>
      </c>
      <c r="Z19" s="47">
        <v>0</v>
      </c>
      <c r="AA19" s="38">
        <v>0</v>
      </c>
      <c r="AB19" s="63">
        <v>0</v>
      </c>
      <c r="AC19" s="47">
        <v>0</v>
      </c>
      <c r="AD19" s="47">
        <v>0</v>
      </c>
      <c r="AE19" s="47">
        <v>0</v>
      </c>
      <c r="AF19" s="38">
        <v>0</v>
      </c>
      <c r="AG19" s="63">
        <v>0</v>
      </c>
      <c r="AH19" s="47">
        <v>0</v>
      </c>
      <c r="AI19" s="47">
        <v>0</v>
      </c>
      <c r="AJ19" s="47">
        <v>0</v>
      </c>
      <c r="AK19" s="38">
        <v>0</v>
      </c>
      <c r="AL19" s="63">
        <v>0</v>
      </c>
      <c r="AM19" s="47">
        <v>0</v>
      </c>
      <c r="AN19" s="47">
        <v>0</v>
      </c>
      <c r="AO19" s="47">
        <v>0</v>
      </c>
      <c r="AP19" s="38">
        <v>0</v>
      </c>
      <c r="AQ19" s="63">
        <v>0</v>
      </c>
      <c r="AR19" s="119">
        <v>0</v>
      </c>
      <c r="AS19" s="47">
        <v>0</v>
      </c>
      <c r="AT19" s="47">
        <v>0</v>
      </c>
      <c r="AU19" s="38">
        <v>0</v>
      </c>
      <c r="AV19" s="63">
        <v>1.053500132</v>
      </c>
      <c r="AW19" s="47">
        <v>52.846761947</v>
      </c>
      <c r="AX19" s="47">
        <v>0</v>
      </c>
      <c r="AY19" s="47">
        <v>0</v>
      </c>
      <c r="AZ19" s="38">
        <v>64.284555384</v>
      </c>
      <c r="BA19" s="63">
        <v>0</v>
      </c>
      <c r="BB19" s="119">
        <v>0</v>
      </c>
      <c r="BC19" s="47">
        <v>0</v>
      </c>
      <c r="BD19" s="47">
        <v>0</v>
      </c>
      <c r="BE19" s="38">
        <v>0</v>
      </c>
      <c r="BF19" s="63">
        <v>0.327611868</v>
      </c>
      <c r="BG19" s="119">
        <v>6.099140657</v>
      </c>
      <c r="BH19" s="47">
        <v>0</v>
      </c>
      <c r="BI19" s="47">
        <v>0</v>
      </c>
      <c r="BJ19" s="38">
        <v>11.83412664</v>
      </c>
      <c r="BK19" s="120">
        <v>580.671583304</v>
      </c>
      <c r="BL19" s="85"/>
    </row>
    <row r="20" spans="1:64" ht="12.75">
      <c r="A20" s="10"/>
      <c r="B20" s="104" t="s">
        <v>156</v>
      </c>
      <c r="C20" s="47">
        <v>0</v>
      </c>
      <c r="D20" s="119">
        <v>0.091663262</v>
      </c>
      <c r="E20" s="47">
        <v>0</v>
      </c>
      <c r="F20" s="47">
        <v>0</v>
      </c>
      <c r="G20" s="38">
        <v>0</v>
      </c>
      <c r="H20" s="63">
        <v>0.319395543</v>
      </c>
      <c r="I20" s="47">
        <v>58.181286809</v>
      </c>
      <c r="J20" s="47">
        <v>0</v>
      </c>
      <c r="K20" s="47">
        <v>0</v>
      </c>
      <c r="L20" s="38">
        <v>11.51641222</v>
      </c>
      <c r="M20" s="63">
        <v>0</v>
      </c>
      <c r="N20" s="119">
        <v>0</v>
      </c>
      <c r="O20" s="47">
        <v>0</v>
      </c>
      <c r="P20" s="47">
        <v>0</v>
      </c>
      <c r="Q20" s="38">
        <v>0</v>
      </c>
      <c r="R20" s="63">
        <v>0.073420566</v>
      </c>
      <c r="S20" s="47">
        <v>2.036961378</v>
      </c>
      <c r="T20" s="47">
        <v>0</v>
      </c>
      <c r="U20" s="47">
        <v>0</v>
      </c>
      <c r="V20" s="38">
        <v>2.467134112</v>
      </c>
      <c r="W20" s="63">
        <v>0</v>
      </c>
      <c r="X20" s="47">
        <v>0</v>
      </c>
      <c r="Y20" s="47">
        <v>0</v>
      </c>
      <c r="Z20" s="47">
        <v>0</v>
      </c>
      <c r="AA20" s="38">
        <v>0</v>
      </c>
      <c r="AB20" s="63">
        <v>0</v>
      </c>
      <c r="AC20" s="47">
        <v>0</v>
      </c>
      <c r="AD20" s="47">
        <v>0</v>
      </c>
      <c r="AE20" s="47">
        <v>0</v>
      </c>
      <c r="AF20" s="38">
        <v>0</v>
      </c>
      <c r="AG20" s="63">
        <v>0</v>
      </c>
      <c r="AH20" s="47">
        <v>0</v>
      </c>
      <c r="AI20" s="47">
        <v>0</v>
      </c>
      <c r="AJ20" s="47">
        <v>0</v>
      </c>
      <c r="AK20" s="38">
        <v>0</v>
      </c>
      <c r="AL20" s="63">
        <v>0</v>
      </c>
      <c r="AM20" s="47">
        <v>0</v>
      </c>
      <c r="AN20" s="47">
        <v>0</v>
      </c>
      <c r="AO20" s="47">
        <v>0</v>
      </c>
      <c r="AP20" s="38">
        <v>0</v>
      </c>
      <c r="AQ20" s="63">
        <v>0</v>
      </c>
      <c r="AR20" s="119">
        <v>0</v>
      </c>
      <c r="AS20" s="47">
        <v>0</v>
      </c>
      <c r="AT20" s="47">
        <v>0</v>
      </c>
      <c r="AU20" s="38">
        <v>0</v>
      </c>
      <c r="AV20" s="63">
        <v>0.348140699</v>
      </c>
      <c r="AW20" s="47">
        <v>15.353639747</v>
      </c>
      <c r="AX20" s="47">
        <v>0</v>
      </c>
      <c r="AY20" s="47">
        <v>0</v>
      </c>
      <c r="AZ20" s="38">
        <v>15.700649208</v>
      </c>
      <c r="BA20" s="63">
        <v>0</v>
      </c>
      <c r="BB20" s="119">
        <v>0</v>
      </c>
      <c r="BC20" s="47">
        <v>0</v>
      </c>
      <c r="BD20" s="47">
        <v>0</v>
      </c>
      <c r="BE20" s="38">
        <v>0</v>
      </c>
      <c r="BF20" s="63">
        <v>0.138744513</v>
      </c>
      <c r="BG20" s="119">
        <v>0.050900616</v>
      </c>
      <c r="BH20" s="47">
        <v>0</v>
      </c>
      <c r="BI20" s="47">
        <v>0</v>
      </c>
      <c r="BJ20" s="38">
        <v>0.83553606</v>
      </c>
      <c r="BK20" s="120">
        <v>107.113884733</v>
      </c>
      <c r="BL20" s="85"/>
    </row>
    <row r="21" spans="1:64" ht="12.75">
      <c r="A21" s="10"/>
      <c r="B21" s="104" t="s">
        <v>145</v>
      </c>
      <c r="C21" s="47">
        <v>0</v>
      </c>
      <c r="D21" s="119">
        <v>0.523424957</v>
      </c>
      <c r="E21" s="47">
        <v>0</v>
      </c>
      <c r="F21" s="47">
        <v>0</v>
      </c>
      <c r="G21" s="38">
        <v>0</v>
      </c>
      <c r="H21" s="63">
        <v>0.50857589</v>
      </c>
      <c r="I21" s="47">
        <v>5.235296427</v>
      </c>
      <c r="J21" s="47">
        <v>0</v>
      </c>
      <c r="K21" s="47">
        <v>0</v>
      </c>
      <c r="L21" s="38">
        <v>7.980032321</v>
      </c>
      <c r="M21" s="63">
        <v>0</v>
      </c>
      <c r="N21" s="119">
        <v>0</v>
      </c>
      <c r="O21" s="47">
        <v>0</v>
      </c>
      <c r="P21" s="47">
        <v>0</v>
      </c>
      <c r="Q21" s="38">
        <v>0</v>
      </c>
      <c r="R21" s="63">
        <v>0.064014838</v>
      </c>
      <c r="S21" s="47">
        <v>0</v>
      </c>
      <c r="T21" s="47">
        <v>0</v>
      </c>
      <c r="U21" s="47">
        <v>0</v>
      </c>
      <c r="V21" s="38">
        <v>0.337504412</v>
      </c>
      <c r="W21" s="63">
        <v>0</v>
      </c>
      <c r="X21" s="47">
        <v>0</v>
      </c>
      <c r="Y21" s="47">
        <v>0</v>
      </c>
      <c r="Z21" s="47">
        <v>0</v>
      </c>
      <c r="AA21" s="38">
        <v>0</v>
      </c>
      <c r="AB21" s="63">
        <v>0</v>
      </c>
      <c r="AC21" s="47">
        <v>0</v>
      </c>
      <c r="AD21" s="47">
        <v>0</v>
      </c>
      <c r="AE21" s="47">
        <v>0</v>
      </c>
      <c r="AF21" s="38">
        <v>0</v>
      </c>
      <c r="AG21" s="63">
        <v>0</v>
      </c>
      <c r="AH21" s="47">
        <v>0</v>
      </c>
      <c r="AI21" s="47">
        <v>0</v>
      </c>
      <c r="AJ21" s="47">
        <v>0</v>
      </c>
      <c r="AK21" s="38">
        <v>0</v>
      </c>
      <c r="AL21" s="63">
        <v>0</v>
      </c>
      <c r="AM21" s="47">
        <v>0</v>
      </c>
      <c r="AN21" s="47">
        <v>0</v>
      </c>
      <c r="AO21" s="47">
        <v>0</v>
      </c>
      <c r="AP21" s="38">
        <v>0</v>
      </c>
      <c r="AQ21" s="63">
        <v>0</v>
      </c>
      <c r="AR21" s="119">
        <v>0</v>
      </c>
      <c r="AS21" s="47">
        <v>0</v>
      </c>
      <c r="AT21" s="47">
        <v>0</v>
      </c>
      <c r="AU21" s="38">
        <v>0</v>
      </c>
      <c r="AV21" s="63">
        <v>0.098704603</v>
      </c>
      <c r="AW21" s="47">
        <v>21.711312184</v>
      </c>
      <c r="AX21" s="47">
        <v>0</v>
      </c>
      <c r="AY21" s="47">
        <v>0</v>
      </c>
      <c r="AZ21" s="38">
        <v>6.405998604</v>
      </c>
      <c r="BA21" s="63">
        <v>0</v>
      </c>
      <c r="BB21" s="119">
        <v>0</v>
      </c>
      <c r="BC21" s="47">
        <v>0</v>
      </c>
      <c r="BD21" s="47">
        <v>0</v>
      </c>
      <c r="BE21" s="38">
        <v>0</v>
      </c>
      <c r="BF21" s="63">
        <v>0.029245811</v>
      </c>
      <c r="BG21" s="119">
        <v>0</v>
      </c>
      <c r="BH21" s="47">
        <v>0</v>
      </c>
      <c r="BI21" s="47">
        <v>0</v>
      </c>
      <c r="BJ21" s="38">
        <v>0.237622209</v>
      </c>
      <c r="BK21" s="120">
        <v>43.131732256</v>
      </c>
      <c r="BL21" s="85"/>
    </row>
    <row r="22" spans="1:64" ht="12.75">
      <c r="A22" s="31"/>
      <c r="B22" s="32" t="s">
        <v>98</v>
      </c>
      <c r="C22" s="93">
        <f>SUM(C17:C21)</f>
        <v>0</v>
      </c>
      <c r="D22" s="93">
        <f aca="true" t="shared" si="3" ref="D22:BK22">SUM(D17:D21)</f>
        <v>1.3166134</v>
      </c>
      <c r="E22" s="93">
        <f t="shared" si="3"/>
        <v>0</v>
      </c>
      <c r="F22" s="93">
        <f t="shared" si="3"/>
        <v>0</v>
      </c>
      <c r="G22" s="93">
        <f t="shared" si="3"/>
        <v>0</v>
      </c>
      <c r="H22" s="93">
        <f t="shared" si="3"/>
        <v>2.348062179</v>
      </c>
      <c r="I22" s="93">
        <f t="shared" si="3"/>
        <v>598.7838479039999</v>
      </c>
      <c r="J22" s="93">
        <f t="shared" si="3"/>
        <v>0</v>
      </c>
      <c r="K22" s="93">
        <f t="shared" si="3"/>
        <v>0</v>
      </c>
      <c r="L22" s="93">
        <f t="shared" si="3"/>
        <v>176.03335668100004</v>
      </c>
      <c r="M22" s="93">
        <f t="shared" si="3"/>
        <v>0</v>
      </c>
      <c r="N22" s="93">
        <f t="shared" si="3"/>
        <v>0</v>
      </c>
      <c r="O22" s="93">
        <f t="shared" si="3"/>
        <v>0</v>
      </c>
      <c r="P22" s="93">
        <f t="shared" si="3"/>
        <v>0</v>
      </c>
      <c r="Q22" s="93">
        <f t="shared" si="3"/>
        <v>0</v>
      </c>
      <c r="R22" s="93">
        <f t="shared" si="3"/>
        <v>0.5579913049999999</v>
      </c>
      <c r="S22" s="93">
        <f t="shared" si="3"/>
        <v>48.020662865000006</v>
      </c>
      <c r="T22" s="93">
        <f t="shared" si="3"/>
        <v>0</v>
      </c>
      <c r="U22" s="93">
        <f t="shared" si="3"/>
        <v>0</v>
      </c>
      <c r="V22" s="93">
        <f t="shared" si="3"/>
        <v>6.556194553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93">
        <f t="shared" si="3"/>
        <v>0</v>
      </c>
      <c r="AB22" s="93">
        <f t="shared" si="3"/>
        <v>0</v>
      </c>
      <c r="AC22" s="93">
        <f t="shared" si="3"/>
        <v>0</v>
      </c>
      <c r="AD22" s="93">
        <f t="shared" si="3"/>
        <v>0</v>
      </c>
      <c r="AE22" s="93">
        <f t="shared" si="3"/>
        <v>0</v>
      </c>
      <c r="AF22" s="93">
        <f t="shared" si="3"/>
        <v>0</v>
      </c>
      <c r="AG22" s="93">
        <f t="shared" si="3"/>
        <v>0</v>
      </c>
      <c r="AH22" s="93">
        <f t="shared" si="3"/>
        <v>0</v>
      </c>
      <c r="AI22" s="93">
        <f t="shared" si="3"/>
        <v>0</v>
      </c>
      <c r="AJ22" s="93">
        <f t="shared" si="3"/>
        <v>0</v>
      </c>
      <c r="AK22" s="93">
        <f t="shared" si="3"/>
        <v>0</v>
      </c>
      <c r="AL22" s="93">
        <f t="shared" si="3"/>
        <v>0</v>
      </c>
      <c r="AM22" s="93">
        <f t="shared" si="3"/>
        <v>0</v>
      </c>
      <c r="AN22" s="93">
        <f t="shared" si="3"/>
        <v>0</v>
      </c>
      <c r="AO22" s="93">
        <f t="shared" si="3"/>
        <v>0</v>
      </c>
      <c r="AP22" s="93">
        <f t="shared" si="3"/>
        <v>0</v>
      </c>
      <c r="AQ22" s="93">
        <f t="shared" si="3"/>
        <v>0</v>
      </c>
      <c r="AR22" s="93">
        <f t="shared" si="3"/>
        <v>0</v>
      </c>
      <c r="AS22" s="93">
        <f t="shared" si="3"/>
        <v>0</v>
      </c>
      <c r="AT22" s="93">
        <f t="shared" si="3"/>
        <v>0</v>
      </c>
      <c r="AU22" s="93">
        <f t="shared" si="3"/>
        <v>0</v>
      </c>
      <c r="AV22" s="93">
        <f t="shared" si="3"/>
        <v>1.77895846</v>
      </c>
      <c r="AW22" s="93">
        <f t="shared" si="3"/>
        <v>143.35155915299998</v>
      </c>
      <c r="AX22" s="93">
        <f t="shared" si="3"/>
        <v>0</v>
      </c>
      <c r="AY22" s="93">
        <f t="shared" si="3"/>
        <v>0</v>
      </c>
      <c r="AZ22" s="93">
        <f t="shared" si="3"/>
        <v>104.384861129</v>
      </c>
      <c r="BA22" s="93">
        <f t="shared" si="3"/>
        <v>0</v>
      </c>
      <c r="BB22" s="93">
        <f t="shared" si="3"/>
        <v>0</v>
      </c>
      <c r="BC22" s="93">
        <f t="shared" si="3"/>
        <v>0</v>
      </c>
      <c r="BD22" s="93">
        <f t="shared" si="3"/>
        <v>0</v>
      </c>
      <c r="BE22" s="93">
        <f t="shared" si="3"/>
        <v>0</v>
      </c>
      <c r="BF22" s="93">
        <f t="shared" si="3"/>
        <v>0.568013027</v>
      </c>
      <c r="BG22" s="93">
        <f t="shared" si="3"/>
        <v>8.323581058</v>
      </c>
      <c r="BH22" s="93">
        <f t="shared" si="3"/>
        <v>0</v>
      </c>
      <c r="BI22" s="93">
        <f t="shared" si="3"/>
        <v>0</v>
      </c>
      <c r="BJ22" s="93">
        <f t="shared" si="3"/>
        <v>13.650471515</v>
      </c>
      <c r="BK22" s="93">
        <f t="shared" si="3"/>
        <v>1105.6741732290002</v>
      </c>
      <c r="BL22" s="85"/>
    </row>
    <row r="23" spans="1:64" ht="12.75">
      <c r="A23" s="10" t="s">
        <v>70</v>
      </c>
      <c r="B23" s="17" t="s">
        <v>13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39"/>
      <c r="BL23" s="85"/>
    </row>
    <row r="24" spans="1:64" ht="12.75">
      <c r="A24" s="10"/>
      <c r="B24" s="18" t="s">
        <v>31</v>
      </c>
      <c r="C24" s="94"/>
      <c r="D24" s="50"/>
      <c r="E24" s="51"/>
      <c r="F24" s="51"/>
      <c r="G24" s="52"/>
      <c r="H24" s="49"/>
      <c r="I24" s="51"/>
      <c r="J24" s="51"/>
      <c r="K24" s="51"/>
      <c r="L24" s="52"/>
      <c r="M24" s="49"/>
      <c r="N24" s="50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0"/>
      <c r="AS24" s="51"/>
      <c r="AT24" s="51"/>
      <c r="AU24" s="52"/>
      <c r="AV24" s="49"/>
      <c r="AW24" s="51"/>
      <c r="AX24" s="51"/>
      <c r="AY24" s="51"/>
      <c r="AZ24" s="52"/>
      <c r="BA24" s="49"/>
      <c r="BB24" s="50"/>
      <c r="BC24" s="51"/>
      <c r="BD24" s="51"/>
      <c r="BE24" s="52"/>
      <c r="BF24" s="49"/>
      <c r="BG24" s="50"/>
      <c r="BH24" s="51"/>
      <c r="BI24" s="51"/>
      <c r="BJ24" s="52"/>
      <c r="BK24" s="53"/>
      <c r="BL24" s="85"/>
    </row>
    <row r="25" spans="1:64" ht="12.75">
      <c r="A25" s="31"/>
      <c r="B25" s="32" t="s">
        <v>83</v>
      </c>
      <c r="C25" s="95"/>
      <c r="D25" s="55"/>
      <c r="E25" s="55"/>
      <c r="F25" s="55"/>
      <c r="G25" s="56"/>
      <c r="H25" s="54"/>
      <c r="I25" s="55"/>
      <c r="J25" s="55"/>
      <c r="K25" s="55"/>
      <c r="L25" s="56"/>
      <c r="M25" s="54"/>
      <c r="N25" s="55"/>
      <c r="O25" s="55"/>
      <c r="P25" s="55"/>
      <c r="Q25" s="56"/>
      <c r="R25" s="54"/>
      <c r="S25" s="55"/>
      <c r="T25" s="55"/>
      <c r="U25" s="55"/>
      <c r="V25" s="56"/>
      <c r="W25" s="54"/>
      <c r="X25" s="55"/>
      <c r="Y25" s="55"/>
      <c r="Z25" s="55"/>
      <c r="AA25" s="56"/>
      <c r="AB25" s="54"/>
      <c r="AC25" s="55"/>
      <c r="AD25" s="55"/>
      <c r="AE25" s="55"/>
      <c r="AF25" s="56"/>
      <c r="AG25" s="54"/>
      <c r="AH25" s="55"/>
      <c r="AI25" s="55"/>
      <c r="AJ25" s="55"/>
      <c r="AK25" s="56"/>
      <c r="AL25" s="54"/>
      <c r="AM25" s="55"/>
      <c r="AN25" s="55"/>
      <c r="AO25" s="55"/>
      <c r="AP25" s="56"/>
      <c r="AQ25" s="54"/>
      <c r="AR25" s="55"/>
      <c r="AS25" s="55"/>
      <c r="AT25" s="55"/>
      <c r="AU25" s="56"/>
      <c r="AV25" s="54"/>
      <c r="AW25" s="55"/>
      <c r="AX25" s="55"/>
      <c r="AY25" s="55"/>
      <c r="AZ25" s="56"/>
      <c r="BA25" s="54"/>
      <c r="BB25" s="55"/>
      <c r="BC25" s="55"/>
      <c r="BD25" s="55"/>
      <c r="BE25" s="56"/>
      <c r="BF25" s="54"/>
      <c r="BG25" s="55"/>
      <c r="BH25" s="55"/>
      <c r="BI25" s="55"/>
      <c r="BJ25" s="56"/>
      <c r="BK25" s="57"/>
      <c r="BL25" s="85"/>
    </row>
    <row r="26" spans="1:64" ht="12.75">
      <c r="A26" s="10" t="s">
        <v>72</v>
      </c>
      <c r="B26" s="21" t="s">
        <v>87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2"/>
      <c r="BL26" s="85"/>
    </row>
    <row r="27" spans="1:64" ht="12.75">
      <c r="A27" s="10"/>
      <c r="B27" s="18" t="s">
        <v>31</v>
      </c>
      <c r="C27" s="94"/>
      <c r="D27" s="50"/>
      <c r="E27" s="51"/>
      <c r="F27" s="51"/>
      <c r="G27" s="52"/>
      <c r="H27" s="49"/>
      <c r="I27" s="51"/>
      <c r="J27" s="51"/>
      <c r="K27" s="51"/>
      <c r="L27" s="52"/>
      <c r="M27" s="49"/>
      <c r="N27" s="50"/>
      <c r="O27" s="51"/>
      <c r="P27" s="51"/>
      <c r="Q27" s="52"/>
      <c r="R27" s="49"/>
      <c r="S27" s="51"/>
      <c r="T27" s="51"/>
      <c r="U27" s="51"/>
      <c r="V27" s="52"/>
      <c r="W27" s="49"/>
      <c r="X27" s="51"/>
      <c r="Y27" s="51"/>
      <c r="Z27" s="51"/>
      <c r="AA27" s="52"/>
      <c r="AB27" s="49"/>
      <c r="AC27" s="51"/>
      <c r="AD27" s="51"/>
      <c r="AE27" s="51"/>
      <c r="AF27" s="52"/>
      <c r="AG27" s="49"/>
      <c r="AH27" s="51"/>
      <c r="AI27" s="51"/>
      <c r="AJ27" s="51"/>
      <c r="AK27" s="52"/>
      <c r="AL27" s="49"/>
      <c r="AM27" s="51"/>
      <c r="AN27" s="51"/>
      <c r="AO27" s="51"/>
      <c r="AP27" s="52"/>
      <c r="AQ27" s="49"/>
      <c r="AR27" s="50"/>
      <c r="AS27" s="51"/>
      <c r="AT27" s="51"/>
      <c r="AU27" s="52"/>
      <c r="AV27" s="49"/>
      <c r="AW27" s="51"/>
      <c r="AX27" s="51"/>
      <c r="AY27" s="51"/>
      <c r="AZ27" s="52"/>
      <c r="BA27" s="49"/>
      <c r="BB27" s="50"/>
      <c r="BC27" s="51"/>
      <c r="BD27" s="51"/>
      <c r="BE27" s="52"/>
      <c r="BF27" s="49"/>
      <c r="BG27" s="50"/>
      <c r="BH27" s="51"/>
      <c r="BI27" s="51"/>
      <c r="BJ27" s="52"/>
      <c r="BK27" s="53"/>
      <c r="BL27" s="85"/>
    </row>
    <row r="28" spans="1:64" ht="12.75">
      <c r="A28" s="31"/>
      <c r="B28" s="32" t="s">
        <v>82</v>
      </c>
      <c r="C28" s="95"/>
      <c r="D28" s="55"/>
      <c r="E28" s="55"/>
      <c r="F28" s="55"/>
      <c r="G28" s="56"/>
      <c r="H28" s="54"/>
      <c r="I28" s="55"/>
      <c r="J28" s="55"/>
      <c r="K28" s="55"/>
      <c r="L28" s="56"/>
      <c r="M28" s="54"/>
      <c r="N28" s="55"/>
      <c r="O28" s="55"/>
      <c r="P28" s="55"/>
      <c r="Q28" s="56"/>
      <c r="R28" s="54"/>
      <c r="S28" s="55"/>
      <c r="T28" s="55"/>
      <c r="U28" s="55"/>
      <c r="V28" s="56"/>
      <c r="W28" s="54"/>
      <c r="X28" s="55"/>
      <c r="Y28" s="55"/>
      <c r="Z28" s="55"/>
      <c r="AA28" s="56"/>
      <c r="AB28" s="54"/>
      <c r="AC28" s="55"/>
      <c r="AD28" s="55"/>
      <c r="AE28" s="55"/>
      <c r="AF28" s="56"/>
      <c r="AG28" s="54"/>
      <c r="AH28" s="55"/>
      <c r="AI28" s="55"/>
      <c r="AJ28" s="55"/>
      <c r="AK28" s="56"/>
      <c r="AL28" s="54"/>
      <c r="AM28" s="55"/>
      <c r="AN28" s="55"/>
      <c r="AO28" s="55"/>
      <c r="AP28" s="56"/>
      <c r="AQ28" s="54"/>
      <c r="AR28" s="55"/>
      <c r="AS28" s="55"/>
      <c r="AT28" s="55"/>
      <c r="AU28" s="56"/>
      <c r="AV28" s="54"/>
      <c r="AW28" s="55"/>
      <c r="AX28" s="55"/>
      <c r="AY28" s="55"/>
      <c r="AZ28" s="56"/>
      <c r="BA28" s="54"/>
      <c r="BB28" s="55"/>
      <c r="BC28" s="55"/>
      <c r="BD28" s="55"/>
      <c r="BE28" s="56"/>
      <c r="BF28" s="54"/>
      <c r="BG28" s="55"/>
      <c r="BH28" s="55"/>
      <c r="BI28" s="55"/>
      <c r="BJ28" s="56"/>
      <c r="BK28" s="57"/>
      <c r="BL28" s="85"/>
    </row>
    <row r="29" spans="1:64" ht="12.75">
      <c r="A29" s="10" t="s">
        <v>73</v>
      </c>
      <c r="B29" s="17" t="s">
        <v>14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2"/>
      <c r="BL29" s="85"/>
    </row>
    <row r="30" spans="1:64" ht="12.75">
      <c r="A30" s="10"/>
      <c r="B30" s="21" t="s">
        <v>140</v>
      </c>
      <c r="C30" s="47">
        <v>0</v>
      </c>
      <c r="D30" s="45">
        <v>130.355029003</v>
      </c>
      <c r="E30" s="40">
        <v>0</v>
      </c>
      <c r="F30" s="40">
        <v>0</v>
      </c>
      <c r="G30" s="46">
        <v>0</v>
      </c>
      <c r="H30" s="63">
        <v>8.963713298</v>
      </c>
      <c r="I30" s="40">
        <v>5.294590156</v>
      </c>
      <c r="J30" s="40">
        <v>0</v>
      </c>
      <c r="K30" s="40">
        <v>0</v>
      </c>
      <c r="L30" s="46">
        <v>97.161773265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3.50868834</v>
      </c>
      <c r="S30" s="40">
        <v>8.455721815</v>
      </c>
      <c r="T30" s="40">
        <v>0</v>
      </c>
      <c r="U30" s="40">
        <v>0</v>
      </c>
      <c r="V30" s="46">
        <v>2.575409017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0.000120174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6.975093138</v>
      </c>
      <c r="AW30" s="40">
        <v>16.980443293</v>
      </c>
      <c r="AX30" s="40">
        <v>4.230273142</v>
      </c>
      <c r="AY30" s="40">
        <v>0</v>
      </c>
      <c r="AZ30" s="46">
        <v>178.75251309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1.824473047</v>
      </c>
      <c r="BG30" s="45">
        <v>0.349952257</v>
      </c>
      <c r="BH30" s="40">
        <v>0.03401339</v>
      </c>
      <c r="BI30" s="40">
        <v>0</v>
      </c>
      <c r="BJ30" s="46">
        <v>14.235807181</v>
      </c>
      <c r="BK30" s="106">
        <v>479.697613606</v>
      </c>
      <c r="BL30" s="85"/>
    </row>
    <row r="31" spans="1:64" ht="25.5">
      <c r="A31" s="10"/>
      <c r="B31" s="21" t="s">
        <v>158</v>
      </c>
      <c r="C31" s="47">
        <v>0</v>
      </c>
      <c r="D31" s="45">
        <v>0</v>
      </c>
      <c r="E31" s="40">
        <v>0</v>
      </c>
      <c r="F31" s="40">
        <v>0</v>
      </c>
      <c r="G31" s="46">
        <v>0</v>
      </c>
      <c r="H31" s="63">
        <v>0.548989257</v>
      </c>
      <c r="I31" s="40">
        <v>26.88890492</v>
      </c>
      <c r="J31" s="40">
        <v>0</v>
      </c>
      <c r="K31" s="40">
        <v>0</v>
      </c>
      <c r="L31" s="46">
        <v>68.352878282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0.187727479</v>
      </c>
      <c r="S31" s="40">
        <v>5.292431204</v>
      </c>
      <c r="T31" s="40">
        <v>0</v>
      </c>
      <c r="U31" s="40">
        <v>0</v>
      </c>
      <c r="V31" s="46">
        <v>1.267708524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1.496868618</v>
      </c>
      <c r="AW31" s="40">
        <v>26.693982439</v>
      </c>
      <c r="AX31" s="40">
        <v>0</v>
      </c>
      <c r="AY31" s="40">
        <v>0</v>
      </c>
      <c r="AZ31" s="46">
        <v>22.946704316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0.191623226</v>
      </c>
      <c r="BG31" s="45">
        <v>5.542046802</v>
      </c>
      <c r="BH31" s="40">
        <v>0</v>
      </c>
      <c r="BI31" s="40">
        <v>0</v>
      </c>
      <c r="BJ31" s="46">
        <v>3.477044963</v>
      </c>
      <c r="BK31" s="106">
        <v>162.88691003</v>
      </c>
      <c r="BL31" s="85"/>
    </row>
    <row r="32" spans="1:64" ht="25.5">
      <c r="A32" s="10"/>
      <c r="B32" s="21" t="s">
        <v>150</v>
      </c>
      <c r="C32" s="47">
        <v>0</v>
      </c>
      <c r="D32" s="45">
        <v>26.412829673</v>
      </c>
      <c r="E32" s="40">
        <v>0</v>
      </c>
      <c r="F32" s="40">
        <v>0</v>
      </c>
      <c r="G32" s="46">
        <v>0</v>
      </c>
      <c r="H32" s="63">
        <v>4.107821597</v>
      </c>
      <c r="I32" s="40">
        <v>832.144575863</v>
      </c>
      <c r="J32" s="40">
        <v>5.17898621</v>
      </c>
      <c r="K32" s="40">
        <v>0</v>
      </c>
      <c r="L32" s="46">
        <v>330.429785521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0.397741551</v>
      </c>
      <c r="S32" s="40">
        <v>39.549385263</v>
      </c>
      <c r="T32" s="40">
        <v>1.035324744</v>
      </c>
      <c r="U32" s="40">
        <v>0</v>
      </c>
      <c r="V32" s="46">
        <v>12.399016271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1.591893915</v>
      </c>
      <c r="AW32" s="40">
        <v>160.759154002</v>
      </c>
      <c r="AX32" s="40">
        <v>0</v>
      </c>
      <c r="AY32" s="40">
        <v>0</v>
      </c>
      <c r="AZ32" s="46">
        <v>170.552434733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0.294792056</v>
      </c>
      <c r="BG32" s="45">
        <v>0</v>
      </c>
      <c r="BH32" s="40">
        <v>0</v>
      </c>
      <c r="BI32" s="40">
        <v>0</v>
      </c>
      <c r="BJ32" s="46">
        <v>4.221300368</v>
      </c>
      <c r="BK32" s="106">
        <v>1589.075041767</v>
      </c>
      <c r="BL32" s="85"/>
    </row>
    <row r="33" spans="1:64" ht="12.75">
      <c r="A33" s="10"/>
      <c r="B33" s="21" t="s">
        <v>144</v>
      </c>
      <c r="C33" s="47">
        <v>0</v>
      </c>
      <c r="D33" s="45">
        <v>256.265369836</v>
      </c>
      <c r="E33" s="40">
        <v>0</v>
      </c>
      <c r="F33" s="40">
        <v>0</v>
      </c>
      <c r="G33" s="46">
        <v>0</v>
      </c>
      <c r="H33" s="63">
        <v>1.884369672</v>
      </c>
      <c r="I33" s="40">
        <v>187.28625734</v>
      </c>
      <c r="J33" s="40">
        <v>0.522697055</v>
      </c>
      <c r="K33" s="40">
        <v>0</v>
      </c>
      <c r="L33" s="46">
        <v>229.987625714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0.87427818</v>
      </c>
      <c r="S33" s="40">
        <v>6.770003771</v>
      </c>
      <c r="T33" s="40">
        <v>0.315583532</v>
      </c>
      <c r="U33" s="40">
        <v>0</v>
      </c>
      <c r="V33" s="46">
        <v>28.218744874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</v>
      </c>
      <c r="AC33" s="40">
        <v>0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8.422064674</v>
      </c>
      <c r="AW33" s="40">
        <v>52.393555195</v>
      </c>
      <c r="AX33" s="40">
        <v>0</v>
      </c>
      <c r="AY33" s="40">
        <v>0</v>
      </c>
      <c r="AZ33" s="46">
        <v>110.095973305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4.615334381</v>
      </c>
      <c r="BG33" s="45">
        <v>1.56199644</v>
      </c>
      <c r="BH33" s="40">
        <v>0</v>
      </c>
      <c r="BI33" s="40">
        <v>0</v>
      </c>
      <c r="BJ33" s="46">
        <v>18.79363657</v>
      </c>
      <c r="BK33" s="106">
        <v>908.007490539</v>
      </c>
      <c r="BL33" s="85"/>
    </row>
    <row r="34" spans="1:64" ht="25.5">
      <c r="A34" s="10"/>
      <c r="B34" s="21" t="s">
        <v>161</v>
      </c>
      <c r="C34" s="47">
        <v>0</v>
      </c>
      <c r="D34" s="45">
        <v>1.762930724</v>
      </c>
      <c r="E34" s="40">
        <v>0</v>
      </c>
      <c r="F34" s="40">
        <v>0</v>
      </c>
      <c r="G34" s="46">
        <v>0</v>
      </c>
      <c r="H34" s="63">
        <v>0.306379484</v>
      </c>
      <c r="I34" s="40">
        <v>13.677668706</v>
      </c>
      <c r="J34" s="40">
        <v>0</v>
      </c>
      <c r="K34" s="40">
        <v>0</v>
      </c>
      <c r="L34" s="46">
        <v>15.172557094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0.184625485</v>
      </c>
      <c r="S34" s="40">
        <v>3.375717293</v>
      </c>
      <c r="T34" s="40">
        <v>0</v>
      </c>
      <c r="U34" s="40">
        <v>0</v>
      </c>
      <c r="V34" s="46">
        <v>0.291317099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0.556343219</v>
      </c>
      <c r="AW34" s="40">
        <v>5.851943243</v>
      </c>
      <c r="AX34" s="40">
        <v>0</v>
      </c>
      <c r="AY34" s="40">
        <v>0</v>
      </c>
      <c r="AZ34" s="46">
        <v>12.61402035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0.252531953</v>
      </c>
      <c r="BG34" s="45">
        <v>0</v>
      </c>
      <c r="BH34" s="40">
        <v>0</v>
      </c>
      <c r="BI34" s="40">
        <v>0</v>
      </c>
      <c r="BJ34" s="46">
        <v>1.295956257</v>
      </c>
      <c r="BK34" s="106">
        <v>55.341990907</v>
      </c>
      <c r="BL34" s="85"/>
    </row>
    <row r="35" spans="1:64" ht="12.75">
      <c r="A35" s="10"/>
      <c r="B35" s="21" t="s">
        <v>138</v>
      </c>
      <c r="C35" s="47">
        <v>0</v>
      </c>
      <c r="D35" s="45">
        <v>184.97009912</v>
      </c>
      <c r="E35" s="40">
        <v>0</v>
      </c>
      <c r="F35" s="40">
        <v>0</v>
      </c>
      <c r="G35" s="46">
        <v>0</v>
      </c>
      <c r="H35" s="63">
        <v>7.772413458</v>
      </c>
      <c r="I35" s="40">
        <v>991.226281013</v>
      </c>
      <c r="J35" s="40">
        <v>0.172349696</v>
      </c>
      <c r="K35" s="40">
        <v>0</v>
      </c>
      <c r="L35" s="46">
        <v>165.403000492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3.128609449</v>
      </c>
      <c r="S35" s="40">
        <v>6.918914653</v>
      </c>
      <c r="T35" s="40">
        <v>0</v>
      </c>
      <c r="U35" s="40">
        <v>0</v>
      </c>
      <c r="V35" s="46">
        <v>10.609766423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9.016354888</v>
      </c>
      <c r="AW35" s="40">
        <v>229.74457418</v>
      </c>
      <c r="AX35" s="40">
        <v>0</v>
      </c>
      <c r="AY35" s="40">
        <v>0</v>
      </c>
      <c r="AZ35" s="46">
        <v>448.950928923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3.162529893</v>
      </c>
      <c r="BG35" s="45">
        <v>12.623578897</v>
      </c>
      <c r="BH35" s="40">
        <v>0</v>
      </c>
      <c r="BI35" s="40">
        <v>0</v>
      </c>
      <c r="BJ35" s="46">
        <v>31.014326874</v>
      </c>
      <c r="BK35" s="106">
        <v>2104.713727959</v>
      </c>
      <c r="BL35" s="85"/>
    </row>
    <row r="36" spans="1:64" ht="12.75">
      <c r="A36" s="10"/>
      <c r="B36" s="21" t="s">
        <v>134</v>
      </c>
      <c r="C36" s="47">
        <v>0</v>
      </c>
      <c r="D36" s="45">
        <v>330.227767092</v>
      </c>
      <c r="E36" s="40">
        <v>0</v>
      </c>
      <c r="F36" s="40">
        <v>0</v>
      </c>
      <c r="G36" s="46">
        <v>0</v>
      </c>
      <c r="H36" s="63">
        <v>14.979345026</v>
      </c>
      <c r="I36" s="40">
        <v>1631.709257578</v>
      </c>
      <c r="J36" s="40">
        <v>0</v>
      </c>
      <c r="K36" s="40">
        <v>0</v>
      </c>
      <c r="L36" s="46">
        <v>176.905384361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5.747394794</v>
      </c>
      <c r="S36" s="40">
        <v>63.742084264</v>
      </c>
      <c r="T36" s="40">
        <v>0</v>
      </c>
      <c r="U36" s="40">
        <v>0</v>
      </c>
      <c r="V36" s="46">
        <v>28.762827847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0.009019809</v>
      </c>
      <c r="AC36" s="40">
        <v>0</v>
      </c>
      <c r="AD36" s="40">
        <v>0</v>
      </c>
      <c r="AE36" s="40">
        <v>0</v>
      </c>
      <c r="AF36" s="46">
        <v>0.001991752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39.052592496</v>
      </c>
      <c r="AW36" s="40">
        <v>568.258538163</v>
      </c>
      <c r="AX36" s="40">
        <v>3.514134562</v>
      </c>
      <c r="AY36" s="40">
        <v>0</v>
      </c>
      <c r="AZ36" s="46">
        <v>375.624396475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21.310317311</v>
      </c>
      <c r="BG36" s="45">
        <v>15.123505309</v>
      </c>
      <c r="BH36" s="40">
        <v>0</v>
      </c>
      <c r="BI36" s="40">
        <v>0</v>
      </c>
      <c r="BJ36" s="46">
        <v>53.061379634</v>
      </c>
      <c r="BK36" s="106">
        <v>3328.029936473</v>
      </c>
      <c r="BL36" s="85"/>
    </row>
    <row r="37" spans="1:64" ht="12.75">
      <c r="A37" s="10"/>
      <c r="B37" s="21" t="s">
        <v>136</v>
      </c>
      <c r="C37" s="47">
        <v>0</v>
      </c>
      <c r="D37" s="45">
        <v>0.893368715</v>
      </c>
      <c r="E37" s="40">
        <v>0</v>
      </c>
      <c r="F37" s="40">
        <v>0</v>
      </c>
      <c r="G37" s="46">
        <v>0</v>
      </c>
      <c r="H37" s="63">
        <v>2.816705154</v>
      </c>
      <c r="I37" s="40">
        <v>15.280404009</v>
      </c>
      <c r="J37" s="40">
        <v>0</v>
      </c>
      <c r="K37" s="40">
        <v>0</v>
      </c>
      <c r="L37" s="46">
        <v>6.536843956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0.998122275</v>
      </c>
      <c r="S37" s="40">
        <v>0</v>
      </c>
      <c r="T37" s="40">
        <v>0</v>
      </c>
      <c r="U37" s="40">
        <v>0</v>
      </c>
      <c r="V37" s="46">
        <v>0.540435623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</v>
      </c>
      <c r="AC37" s="40">
        <v>0</v>
      </c>
      <c r="AD37" s="40">
        <v>0</v>
      </c>
      <c r="AE37" s="40">
        <v>0</v>
      </c>
      <c r="AF37" s="46">
        <v>0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28.091692645</v>
      </c>
      <c r="AW37" s="40">
        <v>15.164716115</v>
      </c>
      <c r="AX37" s="40">
        <v>0</v>
      </c>
      <c r="AY37" s="40">
        <v>0</v>
      </c>
      <c r="AZ37" s="46">
        <v>95.996481672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6.527912091</v>
      </c>
      <c r="BG37" s="45">
        <v>1.43726715</v>
      </c>
      <c r="BH37" s="40">
        <v>0</v>
      </c>
      <c r="BI37" s="40">
        <v>0</v>
      </c>
      <c r="BJ37" s="46">
        <v>16.357095354</v>
      </c>
      <c r="BK37" s="106">
        <v>190.641044759</v>
      </c>
      <c r="BL37" s="85"/>
    </row>
    <row r="38" spans="1:64" ht="12.75">
      <c r="A38" s="10"/>
      <c r="B38" s="21" t="s">
        <v>139</v>
      </c>
      <c r="C38" s="47">
        <v>0</v>
      </c>
      <c r="D38" s="45">
        <v>188.892941235</v>
      </c>
      <c r="E38" s="40">
        <v>0</v>
      </c>
      <c r="F38" s="40">
        <v>0</v>
      </c>
      <c r="G38" s="46">
        <v>0</v>
      </c>
      <c r="H38" s="63">
        <v>15.155133293</v>
      </c>
      <c r="I38" s="40">
        <v>976.006815707</v>
      </c>
      <c r="J38" s="40">
        <v>0.012358243</v>
      </c>
      <c r="K38" s="40">
        <v>0</v>
      </c>
      <c r="L38" s="46">
        <v>312.322313225</v>
      </c>
      <c r="M38" s="63">
        <v>0</v>
      </c>
      <c r="N38" s="45">
        <v>0</v>
      </c>
      <c r="O38" s="40">
        <v>0</v>
      </c>
      <c r="P38" s="40">
        <v>0</v>
      </c>
      <c r="Q38" s="46">
        <v>0</v>
      </c>
      <c r="R38" s="63">
        <v>5.23110301</v>
      </c>
      <c r="S38" s="40">
        <v>9.135671446</v>
      </c>
      <c r="T38" s="40">
        <v>0.806379923</v>
      </c>
      <c r="U38" s="40">
        <v>0</v>
      </c>
      <c r="V38" s="46">
        <v>12.175172053</v>
      </c>
      <c r="W38" s="63">
        <v>0</v>
      </c>
      <c r="X38" s="40">
        <v>0</v>
      </c>
      <c r="Y38" s="40">
        <v>0</v>
      </c>
      <c r="Z38" s="40">
        <v>0</v>
      </c>
      <c r="AA38" s="46">
        <v>0</v>
      </c>
      <c r="AB38" s="63">
        <v>0</v>
      </c>
      <c r="AC38" s="40">
        <v>0</v>
      </c>
      <c r="AD38" s="40">
        <v>0</v>
      </c>
      <c r="AE38" s="40">
        <v>0</v>
      </c>
      <c r="AF38" s="46">
        <v>0.01361798</v>
      </c>
      <c r="AG38" s="63">
        <v>0</v>
      </c>
      <c r="AH38" s="40">
        <v>0</v>
      </c>
      <c r="AI38" s="40">
        <v>0</v>
      </c>
      <c r="AJ38" s="40">
        <v>0</v>
      </c>
      <c r="AK38" s="46">
        <v>0</v>
      </c>
      <c r="AL38" s="63">
        <v>0</v>
      </c>
      <c r="AM38" s="40">
        <v>0</v>
      </c>
      <c r="AN38" s="40">
        <v>0</v>
      </c>
      <c r="AO38" s="40">
        <v>0</v>
      </c>
      <c r="AP38" s="46">
        <v>0</v>
      </c>
      <c r="AQ38" s="63">
        <v>0</v>
      </c>
      <c r="AR38" s="45">
        <v>0</v>
      </c>
      <c r="AS38" s="40">
        <v>0</v>
      </c>
      <c r="AT38" s="40">
        <v>0</v>
      </c>
      <c r="AU38" s="46">
        <v>0</v>
      </c>
      <c r="AV38" s="63">
        <v>21.297853221</v>
      </c>
      <c r="AW38" s="40">
        <v>256.926642902</v>
      </c>
      <c r="AX38" s="40">
        <v>0</v>
      </c>
      <c r="AY38" s="40">
        <v>0</v>
      </c>
      <c r="AZ38" s="46">
        <v>588.006085211</v>
      </c>
      <c r="BA38" s="63">
        <v>0</v>
      </c>
      <c r="BB38" s="45">
        <v>0</v>
      </c>
      <c r="BC38" s="40">
        <v>0</v>
      </c>
      <c r="BD38" s="40">
        <v>0</v>
      </c>
      <c r="BE38" s="46">
        <v>0</v>
      </c>
      <c r="BF38" s="63">
        <v>5.535239231</v>
      </c>
      <c r="BG38" s="45">
        <v>21.647731719</v>
      </c>
      <c r="BH38" s="40">
        <v>0.427685764</v>
      </c>
      <c r="BI38" s="40">
        <v>0</v>
      </c>
      <c r="BJ38" s="46">
        <v>26.362736097</v>
      </c>
      <c r="BK38" s="106">
        <v>2439.95548026</v>
      </c>
      <c r="BL38" s="85"/>
    </row>
    <row r="39" spans="1:64" ht="12.75">
      <c r="A39" s="10"/>
      <c r="B39" s="21" t="s">
        <v>135</v>
      </c>
      <c r="C39" s="47">
        <v>0</v>
      </c>
      <c r="D39" s="45">
        <v>2.242322292</v>
      </c>
      <c r="E39" s="40">
        <v>0</v>
      </c>
      <c r="F39" s="40">
        <v>0</v>
      </c>
      <c r="G39" s="46">
        <v>0</v>
      </c>
      <c r="H39" s="63">
        <v>2.742238825</v>
      </c>
      <c r="I39" s="40">
        <v>2.106404284</v>
      </c>
      <c r="J39" s="40">
        <v>0</v>
      </c>
      <c r="K39" s="40">
        <v>0</v>
      </c>
      <c r="L39" s="46">
        <v>61.908612092</v>
      </c>
      <c r="M39" s="63">
        <v>0</v>
      </c>
      <c r="N39" s="45">
        <v>0</v>
      </c>
      <c r="O39" s="40">
        <v>0</v>
      </c>
      <c r="P39" s="40">
        <v>0</v>
      </c>
      <c r="Q39" s="46">
        <v>0</v>
      </c>
      <c r="R39" s="63">
        <v>0.981646164</v>
      </c>
      <c r="S39" s="40">
        <v>0</v>
      </c>
      <c r="T39" s="40">
        <v>0</v>
      </c>
      <c r="U39" s="40">
        <v>0</v>
      </c>
      <c r="V39" s="46">
        <v>0.700236848</v>
      </c>
      <c r="W39" s="63">
        <v>0</v>
      </c>
      <c r="X39" s="40">
        <v>0</v>
      </c>
      <c r="Y39" s="40">
        <v>0</v>
      </c>
      <c r="Z39" s="40">
        <v>0</v>
      </c>
      <c r="AA39" s="46">
        <v>0</v>
      </c>
      <c r="AB39" s="63">
        <v>0.002008355</v>
      </c>
      <c r="AC39" s="40">
        <v>0</v>
      </c>
      <c r="AD39" s="40">
        <v>0</v>
      </c>
      <c r="AE39" s="40">
        <v>0</v>
      </c>
      <c r="AF39" s="46">
        <v>0</v>
      </c>
      <c r="AG39" s="63">
        <v>0</v>
      </c>
      <c r="AH39" s="40">
        <v>0</v>
      </c>
      <c r="AI39" s="40">
        <v>0</v>
      </c>
      <c r="AJ39" s="40">
        <v>0</v>
      </c>
      <c r="AK39" s="46">
        <v>0</v>
      </c>
      <c r="AL39" s="63">
        <v>0.000131491</v>
      </c>
      <c r="AM39" s="40">
        <v>0</v>
      </c>
      <c r="AN39" s="40">
        <v>0</v>
      </c>
      <c r="AO39" s="40">
        <v>0</v>
      </c>
      <c r="AP39" s="46">
        <v>0</v>
      </c>
      <c r="AQ39" s="63">
        <v>0</v>
      </c>
      <c r="AR39" s="45">
        <v>0</v>
      </c>
      <c r="AS39" s="40">
        <v>0</v>
      </c>
      <c r="AT39" s="40">
        <v>0</v>
      </c>
      <c r="AU39" s="46">
        <v>0</v>
      </c>
      <c r="AV39" s="63">
        <v>19.940265363</v>
      </c>
      <c r="AW39" s="40">
        <v>21.25637672</v>
      </c>
      <c r="AX39" s="40">
        <v>0</v>
      </c>
      <c r="AY39" s="40">
        <v>0</v>
      </c>
      <c r="AZ39" s="46">
        <v>76.60814737</v>
      </c>
      <c r="BA39" s="63">
        <v>0</v>
      </c>
      <c r="BB39" s="45">
        <v>0</v>
      </c>
      <c r="BC39" s="40">
        <v>0</v>
      </c>
      <c r="BD39" s="40">
        <v>0</v>
      </c>
      <c r="BE39" s="46">
        <v>0</v>
      </c>
      <c r="BF39" s="63">
        <v>6.655155918</v>
      </c>
      <c r="BG39" s="45">
        <v>3.153685493</v>
      </c>
      <c r="BH39" s="40">
        <v>0</v>
      </c>
      <c r="BI39" s="40">
        <v>0</v>
      </c>
      <c r="BJ39" s="46">
        <v>7.115181088</v>
      </c>
      <c r="BK39" s="106">
        <v>205.412412303</v>
      </c>
      <c r="BL39" s="85"/>
    </row>
    <row r="40" spans="1:64" ht="12.75">
      <c r="A40" s="10"/>
      <c r="B40" s="21" t="s">
        <v>133</v>
      </c>
      <c r="C40" s="47">
        <v>0</v>
      </c>
      <c r="D40" s="45">
        <v>2.81383219</v>
      </c>
      <c r="E40" s="40">
        <v>0</v>
      </c>
      <c r="F40" s="40">
        <v>0</v>
      </c>
      <c r="G40" s="46">
        <v>0</v>
      </c>
      <c r="H40" s="63">
        <v>14.555404233</v>
      </c>
      <c r="I40" s="40">
        <v>394.814850029</v>
      </c>
      <c r="J40" s="40">
        <v>132.260834511</v>
      </c>
      <c r="K40" s="40">
        <v>8.949785589</v>
      </c>
      <c r="L40" s="46">
        <v>203.274217939</v>
      </c>
      <c r="M40" s="63">
        <v>0</v>
      </c>
      <c r="N40" s="45">
        <v>0</v>
      </c>
      <c r="O40" s="40">
        <v>0</v>
      </c>
      <c r="P40" s="40">
        <v>0</v>
      </c>
      <c r="Q40" s="46">
        <v>0</v>
      </c>
      <c r="R40" s="63">
        <v>6.051285128</v>
      </c>
      <c r="S40" s="40">
        <v>13.971172216</v>
      </c>
      <c r="T40" s="40">
        <v>1.173100314</v>
      </c>
      <c r="U40" s="40">
        <v>0</v>
      </c>
      <c r="V40" s="46">
        <v>10.463921855</v>
      </c>
      <c r="W40" s="63">
        <v>0</v>
      </c>
      <c r="X40" s="40">
        <v>0</v>
      </c>
      <c r="Y40" s="40">
        <v>0</v>
      </c>
      <c r="Z40" s="40">
        <v>0</v>
      </c>
      <c r="AA40" s="46">
        <v>0</v>
      </c>
      <c r="AB40" s="63">
        <v>0.03670889</v>
      </c>
      <c r="AC40" s="40">
        <v>0.002466411</v>
      </c>
      <c r="AD40" s="40">
        <v>0</v>
      </c>
      <c r="AE40" s="40">
        <v>0</v>
      </c>
      <c r="AF40" s="46">
        <v>0</v>
      </c>
      <c r="AG40" s="63">
        <v>0</v>
      </c>
      <c r="AH40" s="40">
        <v>0</v>
      </c>
      <c r="AI40" s="40">
        <v>0</v>
      </c>
      <c r="AJ40" s="40">
        <v>0</v>
      </c>
      <c r="AK40" s="46">
        <v>0</v>
      </c>
      <c r="AL40" s="63">
        <v>0</v>
      </c>
      <c r="AM40" s="40">
        <v>0</v>
      </c>
      <c r="AN40" s="40">
        <v>0</v>
      </c>
      <c r="AO40" s="40">
        <v>0</v>
      </c>
      <c r="AP40" s="46">
        <v>0</v>
      </c>
      <c r="AQ40" s="63">
        <v>0</v>
      </c>
      <c r="AR40" s="45">
        <v>0</v>
      </c>
      <c r="AS40" s="40">
        <v>0</v>
      </c>
      <c r="AT40" s="40">
        <v>0</v>
      </c>
      <c r="AU40" s="46">
        <v>0</v>
      </c>
      <c r="AV40" s="63">
        <v>109.490232047</v>
      </c>
      <c r="AW40" s="40">
        <v>729.855103059</v>
      </c>
      <c r="AX40" s="40">
        <v>3.783084273</v>
      </c>
      <c r="AY40" s="40">
        <v>0</v>
      </c>
      <c r="AZ40" s="46">
        <v>759.181242755</v>
      </c>
      <c r="BA40" s="63">
        <v>0</v>
      </c>
      <c r="BB40" s="45">
        <v>0</v>
      </c>
      <c r="BC40" s="40">
        <v>0</v>
      </c>
      <c r="BD40" s="40">
        <v>0</v>
      </c>
      <c r="BE40" s="46">
        <v>0</v>
      </c>
      <c r="BF40" s="63">
        <v>47.834132481</v>
      </c>
      <c r="BG40" s="45">
        <v>65.759609543</v>
      </c>
      <c r="BH40" s="40">
        <v>37.147544078</v>
      </c>
      <c r="BI40" s="40">
        <v>0</v>
      </c>
      <c r="BJ40" s="46">
        <v>109.046872994</v>
      </c>
      <c r="BK40" s="106">
        <v>2650.465400535</v>
      </c>
      <c r="BL40" s="85"/>
    </row>
    <row r="41" spans="1:64" ht="12.75">
      <c r="A41" s="10"/>
      <c r="B41" s="21" t="s">
        <v>132</v>
      </c>
      <c r="C41" s="47">
        <v>0</v>
      </c>
      <c r="D41" s="45">
        <v>63.084536036</v>
      </c>
      <c r="E41" s="40">
        <v>0</v>
      </c>
      <c r="F41" s="40">
        <v>0</v>
      </c>
      <c r="G41" s="46">
        <v>0</v>
      </c>
      <c r="H41" s="63">
        <v>2.119333418</v>
      </c>
      <c r="I41" s="40">
        <v>20.275906124</v>
      </c>
      <c r="J41" s="40">
        <v>0</v>
      </c>
      <c r="K41" s="40">
        <v>0</v>
      </c>
      <c r="L41" s="46">
        <v>40.064057878</v>
      </c>
      <c r="M41" s="63">
        <v>0</v>
      </c>
      <c r="N41" s="45">
        <v>0</v>
      </c>
      <c r="O41" s="40">
        <v>0</v>
      </c>
      <c r="P41" s="40">
        <v>0</v>
      </c>
      <c r="Q41" s="46">
        <v>0</v>
      </c>
      <c r="R41" s="63">
        <v>0.702678019</v>
      </c>
      <c r="S41" s="40">
        <v>14.214023259</v>
      </c>
      <c r="T41" s="40">
        <v>0</v>
      </c>
      <c r="U41" s="40">
        <v>0</v>
      </c>
      <c r="V41" s="46">
        <v>8.534643588</v>
      </c>
      <c r="W41" s="63">
        <v>0</v>
      </c>
      <c r="X41" s="40">
        <v>0</v>
      </c>
      <c r="Y41" s="40">
        <v>0</v>
      </c>
      <c r="Z41" s="40">
        <v>0</v>
      </c>
      <c r="AA41" s="46">
        <v>0</v>
      </c>
      <c r="AB41" s="63">
        <v>0</v>
      </c>
      <c r="AC41" s="40">
        <v>0</v>
      </c>
      <c r="AD41" s="40">
        <v>0</v>
      </c>
      <c r="AE41" s="40">
        <v>0</v>
      </c>
      <c r="AF41" s="46">
        <v>0</v>
      </c>
      <c r="AG41" s="63">
        <v>0</v>
      </c>
      <c r="AH41" s="40">
        <v>0</v>
      </c>
      <c r="AI41" s="40">
        <v>0</v>
      </c>
      <c r="AJ41" s="40">
        <v>0</v>
      </c>
      <c r="AK41" s="46">
        <v>0</v>
      </c>
      <c r="AL41" s="63">
        <v>0</v>
      </c>
      <c r="AM41" s="40">
        <v>0</v>
      </c>
      <c r="AN41" s="40">
        <v>0</v>
      </c>
      <c r="AO41" s="40">
        <v>0</v>
      </c>
      <c r="AP41" s="46">
        <v>0</v>
      </c>
      <c r="AQ41" s="63">
        <v>0</v>
      </c>
      <c r="AR41" s="45">
        <v>0</v>
      </c>
      <c r="AS41" s="40">
        <v>0</v>
      </c>
      <c r="AT41" s="40">
        <v>0</v>
      </c>
      <c r="AU41" s="46">
        <v>0</v>
      </c>
      <c r="AV41" s="63">
        <v>10.204763838</v>
      </c>
      <c r="AW41" s="40">
        <v>54.445418286</v>
      </c>
      <c r="AX41" s="40">
        <v>0</v>
      </c>
      <c r="AY41" s="40">
        <v>0</v>
      </c>
      <c r="AZ41" s="46">
        <v>110.770271088</v>
      </c>
      <c r="BA41" s="63">
        <v>0</v>
      </c>
      <c r="BB41" s="45">
        <v>0</v>
      </c>
      <c r="BC41" s="40">
        <v>0</v>
      </c>
      <c r="BD41" s="40">
        <v>0</v>
      </c>
      <c r="BE41" s="46">
        <v>0</v>
      </c>
      <c r="BF41" s="63">
        <v>2.762497713</v>
      </c>
      <c r="BG41" s="45">
        <v>5.836112552</v>
      </c>
      <c r="BH41" s="40">
        <v>0</v>
      </c>
      <c r="BI41" s="40">
        <v>0</v>
      </c>
      <c r="BJ41" s="46">
        <v>3.67569287</v>
      </c>
      <c r="BK41" s="106">
        <v>336.689934669</v>
      </c>
      <c r="BL41" s="85"/>
    </row>
    <row r="42" spans="1:64" ht="12.75">
      <c r="A42" s="10"/>
      <c r="B42" s="21" t="s">
        <v>137</v>
      </c>
      <c r="C42" s="47">
        <v>0</v>
      </c>
      <c r="D42" s="45">
        <v>263.414806838</v>
      </c>
      <c r="E42" s="40">
        <v>0</v>
      </c>
      <c r="F42" s="40">
        <v>0</v>
      </c>
      <c r="G42" s="46">
        <v>0</v>
      </c>
      <c r="H42" s="63">
        <v>15.357400313</v>
      </c>
      <c r="I42" s="40">
        <v>1322.815953807</v>
      </c>
      <c r="J42" s="40">
        <v>0.271923546</v>
      </c>
      <c r="K42" s="40">
        <v>0</v>
      </c>
      <c r="L42" s="46">
        <v>652.735476501</v>
      </c>
      <c r="M42" s="63">
        <v>0</v>
      </c>
      <c r="N42" s="45">
        <v>0</v>
      </c>
      <c r="O42" s="40">
        <v>0</v>
      </c>
      <c r="P42" s="40">
        <v>0</v>
      </c>
      <c r="Q42" s="46">
        <v>0</v>
      </c>
      <c r="R42" s="63">
        <v>4.54646892</v>
      </c>
      <c r="S42" s="40">
        <v>11.017667957</v>
      </c>
      <c r="T42" s="40">
        <v>0.799486711</v>
      </c>
      <c r="U42" s="40">
        <v>0</v>
      </c>
      <c r="V42" s="46">
        <v>18.708802027</v>
      </c>
      <c r="W42" s="63">
        <v>0</v>
      </c>
      <c r="X42" s="40">
        <v>0</v>
      </c>
      <c r="Y42" s="40">
        <v>0</v>
      </c>
      <c r="Z42" s="40">
        <v>0</v>
      </c>
      <c r="AA42" s="46">
        <v>0</v>
      </c>
      <c r="AB42" s="63">
        <v>0</v>
      </c>
      <c r="AC42" s="40">
        <v>0</v>
      </c>
      <c r="AD42" s="40">
        <v>0</v>
      </c>
      <c r="AE42" s="40">
        <v>0</v>
      </c>
      <c r="AF42" s="46">
        <v>0</v>
      </c>
      <c r="AG42" s="63">
        <v>0</v>
      </c>
      <c r="AH42" s="40">
        <v>0</v>
      </c>
      <c r="AI42" s="40">
        <v>0</v>
      </c>
      <c r="AJ42" s="40">
        <v>0</v>
      </c>
      <c r="AK42" s="46">
        <v>0</v>
      </c>
      <c r="AL42" s="63">
        <v>3.5E-08</v>
      </c>
      <c r="AM42" s="40">
        <v>0</v>
      </c>
      <c r="AN42" s="40">
        <v>0</v>
      </c>
      <c r="AO42" s="40">
        <v>0</v>
      </c>
      <c r="AP42" s="46">
        <v>0</v>
      </c>
      <c r="AQ42" s="63">
        <v>0</v>
      </c>
      <c r="AR42" s="45">
        <v>0</v>
      </c>
      <c r="AS42" s="40">
        <v>0</v>
      </c>
      <c r="AT42" s="40">
        <v>0</v>
      </c>
      <c r="AU42" s="46">
        <v>0</v>
      </c>
      <c r="AV42" s="63">
        <v>27.083563312</v>
      </c>
      <c r="AW42" s="40">
        <v>136.150899336</v>
      </c>
      <c r="AX42" s="40">
        <v>0.634847697</v>
      </c>
      <c r="AY42" s="40">
        <v>0</v>
      </c>
      <c r="AZ42" s="46">
        <v>436.420621511</v>
      </c>
      <c r="BA42" s="63">
        <v>0</v>
      </c>
      <c r="BB42" s="45">
        <v>0</v>
      </c>
      <c r="BC42" s="40">
        <v>0</v>
      </c>
      <c r="BD42" s="40">
        <v>0</v>
      </c>
      <c r="BE42" s="46">
        <v>0</v>
      </c>
      <c r="BF42" s="63">
        <v>9.446695378</v>
      </c>
      <c r="BG42" s="45">
        <v>21.843387066</v>
      </c>
      <c r="BH42" s="40">
        <v>0</v>
      </c>
      <c r="BI42" s="40">
        <v>0</v>
      </c>
      <c r="BJ42" s="46">
        <v>40.55359635255475</v>
      </c>
      <c r="BK42" s="106">
        <v>2961.8015973075544</v>
      </c>
      <c r="BL42" s="85"/>
    </row>
    <row r="43" spans="1:64" ht="12.75">
      <c r="A43" s="31"/>
      <c r="B43" s="32" t="s">
        <v>81</v>
      </c>
      <c r="C43" s="96">
        <f aca="true" t="shared" si="4" ref="C43:AH43">SUM(C30:C42)</f>
        <v>0</v>
      </c>
      <c r="D43" s="72">
        <f t="shared" si="4"/>
        <v>1451.335832754</v>
      </c>
      <c r="E43" s="72">
        <f t="shared" si="4"/>
        <v>0</v>
      </c>
      <c r="F43" s="72">
        <f t="shared" si="4"/>
        <v>0</v>
      </c>
      <c r="G43" s="72">
        <f t="shared" si="4"/>
        <v>0</v>
      </c>
      <c r="H43" s="72">
        <f t="shared" si="4"/>
        <v>91.309247028</v>
      </c>
      <c r="I43" s="72">
        <f t="shared" si="4"/>
        <v>6419.527869536001</v>
      </c>
      <c r="J43" s="72">
        <f t="shared" si="4"/>
        <v>138.41914926100003</v>
      </c>
      <c r="K43" s="72">
        <f t="shared" si="4"/>
        <v>8.949785589</v>
      </c>
      <c r="L43" s="72">
        <f t="shared" si="4"/>
        <v>2360.25452632</v>
      </c>
      <c r="M43" s="72">
        <f t="shared" si="4"/>
        <v>0</v>
      </c>
      <c r="N43" s="72">
        <f t="shared" si="4"/>
        <v>0</v>
      </c>
      <c r="O43" s="72">
        <f t="shared" si="4"/>
        <v>0</v>
      </c>
      <c r="P43" s="72">
        <f t="shared" si="4"/>
        <v>0</v>
      </c>
      <c r="Q43" s="72">
        <f t="shared" si="4"/>
        <v>0</v>
      </c>
      <c r="R43" s="72">
        <f t="shared" si="4"/>
        <v>32.540368794</v>
      </c>
      <c r="S43" s="72">
        <f t="shared" si="4"/>
        <v>182.44279314099998</v>
      </c>
      <c r="T43" s="72">
        <f t="shared" si="4"/>
        <v>4.129875224</v>
      </c>
      <c r="U43" s="72">
        <f t="shared" si="4"/>
        <v>0</v>
      </c>
      <c r="V43" s="72">
        <f t="shared" si="4"/>
        <v>135.24800204899998</v>
      </c>
      <c r="W43" s="72">
        <f t="shared" si="4"/>
        <v>0</v>
      </c>
      <c r="X43" s="72">
        <f t="shared" si="4"/>
        <v>0</v>
      </c>
      <c r="Y43" s="72">
        <f t="shared" si="4"/>
        <v>0</v>
      </c>
      <c r="Z43" s="72">
        <f t="shared" si="4"/>
        <v>0</v>
      </c>
      <c r="AA43" s="72">
        <f t="shared" si="4"/>
        <v>0</v>
      </c>
      <c r="AB43" s="72">
        <f t="shared" si="4"/>
        <v>0.047857228</v>
      </c>
      <c r="AC43" s="72">
        <f t="shared" si="4"/>
        <v>0.002466411</v>
      </c>
      <c r="AD43" s="72">
        <f t="shared" si="4"/>
        <v>0</v>
      </c>
      <c r="AE43" s="72">
        <f t="shared" si="4"/>
        <v>0</v>
      </c>
      <c r="AF43" s="72">
        <f t="shared" si="4"/>
        <v>0.015609732</v>
      </c>
      <c r="AG43" s="72">
        <f t="shared" si="4"/>
        <v>0</v>
      </c>
      <c r="AH43" s="72">
        <f t="shared" si="4"/>
        <v>0</v>
      </c>
      <c r="AI43" s="72">
        <f aca="true" t="shared" si="5" ref="AI43:BK43">SUM(AI30:AI42)</f>
        <v>0</v>
      </c>
      <c r="AJ43" s="72">
        <f t="shared" si="5"/>
        <v>0</v>
      </c>
      <c r="AK43" s="72">
        <f t="shared" si="5"/>
        <v>0</v>
      </c>
      <c r="AL43" s="72">
        <f t="shared" si="5"/>
        <v>0.000131526</v>
      </c>
      <c r="AM43" s="72">
        <f t="shared" si="5"/>
        <v>0</v>
      </c>
      <c r="AN43" s="72">
        <f t="shared" si="5"/>
        <v>0</v>
      </c>
      <c r="AO43" s="72">
        <f t="shared" si="5"/>
        <v>0</v>
      </c>
      <c r="AP43" s="72">
        <f t="shared" si="5"/>
        <v>0</v>
      </c>
      <c r="AQ43" s="72">
        <f t="shared" si="5"/>
        <v>0</v>
      </c>
      <c r="AR43" s="72">
        <f t="shared" si="5"/>
        <v>0</v>
      </c>
      <c r="AS43" s="72">
        <f t="shared" si="5"/>
        <v>0</v>
      </c>
      <c r="AT43" s="72">
        <f t="shared" si="5"/>
        <v>0</v>
      </c>
      <c r="AU43" s="72">
        <f t="shared" si="5"/>
        <v>0</v>
      </c>
      <c r="AV43" s="72">
        <f t="shared" si="5"/>
        <v>283.21958137400003</v>
      </c>
      <c r="AW43" s="72">
        <f t="shared" si="5"/>
        <v>2274.4813469329997</v>
      </c>
      <c r="AX43" s="72">
        <f t="shared" si="5"/>
        <v>12.162339674</v>
      </c>
      <c r="AY43" s="72">
        <f t="shared" si="5"/>
        <v>0</v>
      </c>
      <c r="AZ43" s="72">
        <f t="shared" si="5"/>
        <v>3386.5198207989997</v>
      </c>
      <c r="BA43" s="72">
        <f t="shared" si="5"/>
        <v>0</v>
      </c>
      <c r="BB43" s="72">
        <f t="shared" si="5"/>
        <v>0</v>
      </c>
      <c r="BC43" s="72">
        <f t="shared" si="5"/>
        <v>0</v>
      </c>
      <c r="BD43" s="72">
        <f t="shared" si="5"/>
        <v>0</v>
      </c>
      <c r="BE43" s="72">
        <f t="shared" si="5"/>
        <v>0</v>
      </c>
      <c r="BF43" s="72">
        <f t="shared" si="5"/>
        <v>110.413234679</v>
      </c>
      <c r="BG43" s="72">
        <f t="shared" si="5"/>
        <v>154.87887322799997</v>
      </c>
      <c r="BH43" s="72">
        <f t="shared" si="5"/>
        <v>37.609243232000004</v>
      </c>
      <c r="BI43" s="72">
        <f t="shared" si="5"/>
        <v>0</v>
      </c>
      <c r="BJ43" s="72">
        <f t="shared" si="5"/>
        <v>329.2106266025547</v>
      </c>
      <c r="BK43" s="109">
        <f t="shared" si="5"/>
        <v>17412.718581114554</v>
      </c>
      <c r="BL43" s="85"/>
    </row>
    <row r="44" spans="1:64" ht="12.75">
      <c r="A44" s="31"/>
      <c r="B44" s="33" t="s">
        <v>71</v>
      </c>
      <c r="C44" s="97">
        <f aca="true" t="shared" si="6" ref="C44:AH44">+C43+C22+C15+C11</f>
        <v>0</v>
      </c>
      <c r="D44" s="64">
        <f t="shared" si="6"/>
        <v>2620.6507887240004</v>
      </c>
      <c r="E44" s="64">
        <f t="shared" si="6"/>
        <v>0</v>
      </c>
      <c r="F44" s="64">
        <f t="shared" si="6"/>
        <v>0</v>
      </c>
      <c r="G44" s="65">
        <f t="shared" si="6"/>
        <v>0</v>
      </c>
      <c r="H44" s="58">
        <f t="shared" si="6"/>
        <v>216.973857319</v>
      </c>
      <c r="I44" s="64">
        <f t="shared" si="6"/>
        <v>18092.821955228</v>
      </c>
      <c r="J44" s="64">
        <f t="shared" si="6"/>
        <v>1768.6476455509999</v>
      </c>
      <c r="K44" s="64">
        <f t="shared" si="6"/>
        <v>8.949785589</v>
      </c>
      <c r="L44" s="65">
        <f t="shared" si="6"/>
        <v>3379.983873677</v>
      </c>
      <c r="M44" s="58">
        <f t="shared" si="6"/>
        <v>0</v>
      </c>
      <c r="N44" s="64">
        <f t="shared" si="6"/>
        <v>0</v>
      </c>
      <c r="O44" s="64">
        <f t="shared" si="6"/>
        <v>0</v>
      </c>
      <c r="P44" s="64">
        <f t="shared" si="6"/>
        <v>0</v>
      </c>
      <c r="Q44" s="65">
        <f t="shared" si="6"/>
        <v>0</v>
      </c>
      <c r="R44" s="58">
        <f t="shared" si="6"/>
        <v>83.048681817</v>
      </c>
      <c r="S44" s="64">
        <f t="shared" si="6"/>
        <v>498.03369867099997</v>
      </c>
      <c r="T44" s="64">
        <f t="shared" si="6"/>
        <v>19.947699102</v>
      </c>
      <c r="U44" s="64">
        <f t="shared" si="6"/>
        <v>0</v>
      </c>
      <c r="V44" s="65">
        <f t="shared" si="6"/>
        <v>224.89851308299998</v>
      </c>
      <c r="W44" s="58">
        <f t="shared" si="6"/>
        <v>0</v>
      </c>
      <c r="X44" s="58">
        <f t="shared" si="6"/>
        <v>0</v>
      </c>
      <c r="Y44" s="58">
        <f t="shared" si="6"/>
        <v>0</v>
      </c>
      <c r="Z44" s="58">
        <f t="shared" si="6"/>
        <v>0</v>
      </c>
      <c r="AA44" s="58">
        <f t="shared" si="6"/>
        <v>0</v>
      </c>
      <c r="AB44" s="58">
        <f t="shared" si="6"/>
        <v>0.054602013</v>
      </c>
      <c r="AC44" s="64">
        <f t="shared" si="6"/>
        <v>0.002466411</v>
      </c>
      <c r="AD44" s="64">
        <f t="shared" si="6"/>
        <v>0</v>
      </c>
      <c r="AE44" s="64">
        <f t="shared" si="6"/>
        <v>0</v>
      </c>
      <c r="AF44" s="65">
        <f t="shared" si="6"/>
        <v>0.015609732</v>
      </c>
      <c r="AG44" s="58">
        <f t="shared" si="6"/>
        <v>0</v>
      </c>
      <c r="AH44" s="64">
        <f t="shared" si="6"/>
        <v>0</v>
      </c>
      <c r="AI44" s="64">
        <f aca="true" t="shared" si="7" ref="AI44:BK44">+AI43+AI22+AI15+AI11</f>
        <v>0</v>
      </c>
      <c r="AJ44" s="64">
        <f t="shared" si="7"/>
        <v>0</v>
      </c>
      <c r="AK44" s="65">
        <f t="shared" si="7"/>
        <v>0</v>
      </c>
      <c r="AL44" s="58">
        <f t="shared" si="7"/>
        <v>0.008089342</v>
      </c>
      <c r="AM44" s="64">
        <f t="shared" si="7"/>
        <v>0</v>
      </c>
      <c r="AN44" s="64">
        <f t="shared" si="7"/>
        <v>0</v>
      </c>
      <c r="AO44" s="64">
        <f t="shared" si="7"/>
        <v>0</v>
      </c>
      <c r="AP44" s="65">
        <f t="shared" si="7"/>
        <v>0</v>
      </c>
      <c r="AQ44" s="58">
        <f t="shared" si="7"/>
        <v>0</v>
      </c>
      <c r="AR44" s="64">
        <f t="shared" si="7"/>
        <v>0.785407432</v>
      </c>
      <c r="AS44" s="64">
        <f t="shared" si="7"/>
        <v>0</v>
      </c>
      <c r="AT44" s="64">
        <f t="shared" si="7"/>
        <v>0</v>
      </c>
      <c r="AU44" s="65">
        <f t="shared" si="7"/>
        <v>0</v>
      </c>
      <c r="AV44" s="58">
        <f t="shared" si="7"/>
        <v>404.950571952</v>
      </c>
      <c r="AW44" s="64">
        <f t="shared" si="7"/>
        <v>5419.743302655999</v>
      </c>
      <c r="AX44" s="64">
        <f t="shared" si="7"/>
        <v>27.798088027</v>
      </c>
      <c r="AY44" s="64">
        <f t="shared" si="7"/>
        <v>0</v>
      </c>
      <c r="AZ44" s="65">
        <f t="shared" si="7"/>
        <v>4820.043847378</v>
      </c>
      <c r="BA44" s="58">
        <f t="shared" si="7"/>
        <v>0</v>
      </c>
      <c r="BB44" s="64">
        <f t="shared" si="7"/>
        <v>0</v>
      </c>
      <c r="BC44" s="64">
        <f t="shared" si="7"/>
        <v>0</v>
      </c>
      <c r="BD44" s="64">
        <f t="shared" si="7"/>
        <v>0</v>
      </c>
      <c r="BE44" s="65">
        <f t="shared" si="7"/>
        <v>0</v>
      </c>
      <c r="BF44" s="58">
        <f t="shared" si="7"/>
        <v>155.860601393</v>
      </c>
      <c r="BG44" s="64">
        <f t="shared" si="7"/>
        <v>240.58908168</v>
      </c>
      <c r="BH44" s="64">
        <f t="shared" si="7"/>
        <v>52.05696738500001</v>
      </c>
      <c r="BI44" s="64">
        <f t="shared" si="7"/>
        <v>0</v>
      </c>
      <c r="BJ44" s="65">
        <f t="shared" si="7"/>
        <v>466.6452338710028</v>
      </c>
      <c r="BK44" s="109">
        <f t="shared" si="7"/>
        <v>38502.51036803299</v>
      </c>
      <c r="BL44" s="85"/>
    </row>
    <row r="45" spans="1:64" ht="3.75" customHeight="1">
      <c r="A45" s="10"/>
      <c r="B45" s="19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8"/>
      <c r="BL45" s="85"/>
    </row>
    <row r="46" spans="1:64" ht="3.75" customHeight="1">
      <c r="A46" s="10"/>
      <c r="B46" s="19"/>
      <c r="C46" s="22"/>
      <c r="D46" s="28"/>
      <c r="E46" s="22"/>
      <c r="F46" s="22"/>
      <c r="G46" s="22"/>
      <c r="H46" s="22"/>
      <c r="I46" s="22"/>
      <c r="J46" s="22"/>
      <c r="K46" s="22"/>
      <c r="L46" s="22"/>
      <c r="M46" s="22"/>
      <c r="N46" s="28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8"/>
      <c r="AS46" s="22"/>
      <c r="AT46" s="22"/>
      <c r="AU46" s="22"/>
      <c r="AV46" s="22"/>
      <c r="AW46" s="22"/>
      <c r="AX46" s="22"/>
      <c r="AY46" s="22"/>
      <c r="AZ46" s="22"/>
      <c r="BA46" s="22"/>
      <c r="BB46" s="28"/>
      <c r="BC46" s="22"/>
      <c r="BD46" s="22"/>
      <c r="BE46" s="22"/>
      <c r="BF46" s="22"/>
      <c r="BG46" s="28"/>
      <c r="BH46" s="22"/>
      <c r="BI46" s="22"/>
      <c r="BJ46" s="22"/>
      <c r="BK46" s="24"/>
      <c r="BL46" s="85"/>
    </row>
    <row r="47" spans="1:64" ht="12.75">
      <c r="A47" s="10" t="s">
        <v>1</v>
      </c>
      <c r="B47" s="16" t="s">
        <v>7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8"/>
      <c r="BL47" s="85"/>
    </row>
    <row r="48" spans="1:64" s="3" customFormat="1" ht="12.75">
      <c r="A48" s="10" t="s">
        <v>67</v>
      </c>
      <c r="B48" s="21" t="s">
        <v>2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6"/>
      <c r="BL48" s="85"/>
    </row>
    <row r="49" spans="1:64" s="3" customFormat="1" ht="12.75">
      <c r="A49" s="10"/>
      <c r="B49" s="21" t="s">
        <v>141</v>
      </c>
      <c r="C49" s="98">
        <v>0</v>
      </c>
      <c r="D49" s="45">
        <v>13.645143799</v>
      </c>
      <c r="E49" s="68">
        <v>0</v>
      </c>
      <c r="F49" s="68">
        <v>0</v>
      </c>
      <c r="G49" s="69">
        <v>0</v>
      </c>
      <c r="H49" s="67">
        <v>1319.662305484</v>
      </c>
      <c r="I49" s="68">
        <v>0.778396615</v>
      </c>
      <c r="J49" s="68">
        <v>0</v>
      </c>
      <c r="K49" s="68">
        <v>0</v>
      </c>
      <c r="L49" s="69">
        <v>101.351398425</v>
      </c>
      <c r="M49" s="59">
        <v>0</v>
      </c>
      <c r="N49" s="60">
        <v>0</v>
      </c>
      <c r="O49" s="59">
        <v>0</v>
      </c>
      <c r="P49" s="59">
        <v>0</v>
      </c>
      <c r="Q49" s="59">
        <v>0</v>
      </c>
      <c r="R49" s="67">
        <v>884.819958</v>
      </c>
      <c r="S49" s="68">
        <v>0.021825187</v>
      </c>
      <c r="T49" s="68">
        <v>0</v>
      </c>
      <c r="U49" s="68">
        <v>0</v>
      </c>
      <c r="V49" s="69">
        <v>26.509722159</v>
      </c>
      <c r="W49" s="67">
        <v>0</v>
      </c>
      <c r="X49" s="68">
        <v>0</v>
      </c>
      <c r="Y49" s="68">
        <v>0</v>
      </c>
      <c r="Z49" s="68">
        <v>0</v>
      </c>
      <c r="AA49" s="69">
        <v>0</v>
      </c>
      <c r="AB49" s="67">
        <v>3.016718082</v>
      </c>
      <c r="AC49" s="68">
        <v>0</v>
      </c>
      <c r="AD49" s="68">
        <v>0</v>
      </c>
      <c r="AE49" s="68">
        <v>0</v>
      </c>
      <c r="AF49" s="69">
        <v>0.094962306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67">
        <v>1.278288523</v>
      </c>
      <c r="AM49" s="68">
        <v>0</v>
      </c>
      <c r="AN49" s="68">
        <v>0</v>
      </c>
      <c r="AO49" s="68">
        <v>0</v>
      </c>
      <c r="AP49" s="69">
        <v>0.012440125</v>
      </c>
      <c r="AQ49" s="67">
        <v>0</v>
      </c>
      <c r="AR49" s="70">
        <v>0</v>
      </c>
      <c r="AS49" s="68">
        <v>0</v>
      </c>
      <c r="AT49" s="68">
        <v>0</v>
      </c>
      <c r="AU49" s="69">
        <v>0</v>
      </c>
      <c r="AV49" s="67">
        <v>4721.593011645</v>
      </c>
      <c r="AW49" s="68">
        <v>7.792631184</v>
      </c>
      <c r="AX49" s="68">
        <v>0</v>
      </c>
      <c r="AY49" s="68">
        <v>0</v>
      </c>
      <c r="AZ49" s="69">
        <v>613.245661043</v>
      </c>
      <c r="BA49" s="67">
        <v>0</v>
      </c>
      <c r="BB49" s="70">
        <v>0</v>
      </c>
      <c r="BC49" s="68">
        <v>0</v>
      </c>
      <c r="BD49" s="68">
        <v>0</v>
      </c>
      <c r="BE49" s="69">
        <v>0</v>
      </c>
      <c r="BF49" s="67">
        <v>2276.224378411</v>
      </c>
      <c r="BG49" s="70">
        <v>1.937683412</v>
      </c>
      <c r="BH49" s="68">
        <v>0</v>
      </c>
      <c r="BI49" s="68">
        <v>0</v>
      </c>
      <c r="BJ49" s="69">
        <v>153.99759033285522</v>
      </c>
      <c r="BK49" s="106">
        <v>10125.982114732855</v>
      </c>
      <c r="BL49" s="85"/>
    </row>
    <row r="50" spans="1:64" s="3" customFormat="1" ht="12.75">
      <c r="A50" s="31"/>
      <c r="B50" s="32" t="s">
        <v>76</v>
      </c>
      <c r="C50" s="43">
        <f>SUM(C49)</f>
        <v>0</v>
      </c>
      <c r="D50" s="62">
        <f>SUM(D49)</f>
        <v>13.645143799</v>
      </c>
      <c r="E50" s="62">
        <f aca="true" t="shared" si="8" ref="E50:BJ50">SUM(E49)</f>
        <v>0</v>
      </c>
      <c r="F50" s="62">
        <f t="shared" si="8"/>
        <v>0</v>
      </c>
      <c r="G50" s="61">
        <f t="shared" si="8"/>
        <v>0</v>
      </c>
      <c r="H50" s="42">
        <f t="shared" si="8"/>
        <v>1319.662305484</v>
      </c>
      <c r="I50" s="62">
        <f t="shared" si="8"/>
        <v>0.778396615</v>
      </c>
      <c r="J50" s="62">
        <f t="shared" si="8"/>
        <v>0</v>
      </c>
      <c r="K50" s="62">
        <f t="shared" si="8"/>
        <v>0</v>
      </c>
      <c r="L50" s="61">
        <f t="shared" si="8"/>
        <v>101.351398425</v>
      </c>
      <c r="M50" s="43">
        <f t="shared" si="8"/>
        <v>0</v>
      </c>
      <c r="N50" s="43">
        <f t="shared" si="8"/>
        <v>0</v>
      </c>
      <c r="O50" s="43">
        <f t="shared" si="8"/>
        <v>0</v>
      </c>
      <c r="P50" s="43">
        <f t="shared" si="8"/>
        <v>0</v>
      </c>
      <c r="Q50" s="66">
        <f t="shared" si="8"/>
        <v>0</v>
      </c>
      <c r="R50" s="42">
        <f t="shared" si="8"/>
        <v>884.819958</v>
      </c>
      <c r="S50" s="62">
        <f t="shared" si="8"/>
        <v>0.021825187</v>
      </c>
      <c r="T50" s="62">
        <f t="shared" si="8"/>
        <v>0</v>
      </c>
      <c r="U50" s="62">
        <f t="shared" si="8"/>
        <v>0</v>
      </c>
      <c r="V50" s="61">
        <f t="shared" si="8"/>
        <v>26.509722159</v>
      </c>
      <c r="W50" s="42">
        <f t="shared" si="8"/>
        <v>0</v>
      </c>
      <c r="X50" s="62">
        <f t="shared" si="8"/>
        <v>0</v>
      </c>
      <c r="Y50" s="62">
        <f t="shared" si="8"/>
        <v>0</v>
      </c>
      <c r="Z50" s="62">
        <f t="shared" si="8"/>
        <v>0</v>
      </c>
      <c r="AA50" s="61">
        <f t="shared" si="8"/>
        <v>0</v>
      </c>
      <c r="AB50" s="42">
        <f t="shared" si="8"/>
        <v>3.016718082</v>
      </c>
      <c r="AC50" s="62">
        <f t="shared" si="8"/>
        <v>0</v>
      </c>
      <c r="AD50" s="62">
        <f t="shared" si="8"/>
        <v>0</v>
      </c>
      <c r="AE50" s="62">
        <f t="shared" si="8"/>
        <v>0</v>
      </c>
      <c r="AF50" s="61">
        <f t="shared" si="8"/>
        <v>0.094962306</v>
      </c>
      <c r="AG50" s="43">
        <f t="shared" si="8"/>
        <v>0</v>
      </c>
      <c r="AH50" s="43">
        <f t="shared" si="8"/>
        <v>0</v>
      </c>
      <c r="AI50" s="43">
        <f t="shared" si="8"/>
        <v>0</v>
      </c>
      <c r="AJ50" s="43">
        <f t="shared" si="8"/>
        <v>0</v>
      </c>
      <c r="AK50" s="66">
        <f t="shared" si="8"/>
        <v>0</v>
      </c>
      <c r="AL50" s="42">
        <f t="shared" si="8"/>
        <v>1.278288523</v>
      </c>
      <c r="AM50" s="62">
        <f t="shared" si="8"/>
        <v>0</v>
      </c>
      <c r="AN50" s="62">
        <f t="shared" si="8"/>
        <v>0</v>
      </c>
      <c r="AO50" s="62">
        <f t="shared" si="8"/>
        <v>0</v>
      </c>
      <c r="AP50" s="61">
        <f t="shared" si="8"/>
        <v>0.012440125</v>
      </c>
      <c r="AQ50" s="42">
        <f t="shared" si="8"/>
        <v>0</v>
      </c>
      <c r="AR50" s="62">
        <f t="shared" si="8"/>
        <v>0</v>
      </c>
      <c r="AS50" s="62">
        <f t="shared" si="8"/>
        <v>0</v>
      </c>
      <c r="AT50" s="62">
        <f t="shared" si="8"/>
        <v>0</v>
      </c>
      <c r="AU50" s="61">
        <f t="shared" si="8"/>
        <v>0</v>
      </c>
      <c r="AV50" s="42">
        <f t="shared" si="8"/>
        <v>4721.593011645</v>
      </c>
      <c r="AW50" s="62">
        <f t="shared" si="8"/>
        <v>7.792631184</v>
      </c>
      <c r="AX50" s="62">
        <f t="shared" si="8"/>
        <v>0</v>
      </c>
      <c r="AY50" s="62">
        <f t="shared" si="8"/>
        <v>0</v>
      </c>
      <c r="AZ50" s="61">
        <f t="shared" si="8"/>
        <v>613.245661043</v>
      </c>
      <c r="BA50" s="42">
        <f t="shared" si="8"/>
        <v>0</v>
      </c>
      <c r="BB50" s="62">
        <f t="shared" si="8"/>
        <v>0</v>
      </c>
      <c r="BC50" s="62">
        <f t="shared" si="8"/>
        <v>0</v>
      </c>
      <c r="BD50" s="62">
        <f t="shared" si="8"/>
        <v>0</v>
      </c>
      <c r="BE50" s="61">
        <f t="shared" si="8"/>
        <v>0</v>
      </c>
      <c r="BF50" s="42">
        <f t="shared" si="8"/>
        <v>2276.224378411</v>
      </c>
      <c r="BG50" s="62">
        <f t="shared" si="8"/>
        <v>1.937683412</v>
      </c>
      <c r="BH50" s="62">
        <f t="shared" si="8"/>
        <v>0</v>
      </c>
      <c r="BI50" s="62">
        <f t="shared" si="8"/>
        <v>0</v>
      </c>
      <c r="BJ50" s="61">
        <f t="shared" si="8"/>
        <v>153.99759033285522</v>
      </c>
      <c r="BK50" s="110">
        <f>SUM(BK49:BK49)</f>
        <v>10125.982114732855</v>
      </c>
      <c r="BL50" s="85"/>
    </row>
    <row r="51" spans="1:64" ht="12.75">
      <c r="A51" s="10" t="s">
        <v>68</v>
      </c>
      <c r="B51" s="17" t="s">
        <v>15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2"/>
      <c r="BL51" s="85"/>
    </row>
    <row r="52" spans="1:64" ht="12" customHeight="1">
      <c r="A52" s="10"/>
      <c r="B52" s="21" t="s">
        <v>113</v>
      </c>
      <c r="C52" s="47">
        <v>0</v>
      </c>
      <c r="D52" s="45">
        <v>54.967874952</v>
      </c>
      <c r="E52" s="40">
        <v>0</v>
      </c>
      <c r="F52" s="40">
        <v>0</v>
      </c>
      <c r="G52" s="46">
        <v>0</v>
      </c>
      <c r="H52" s="63">
        <v>958.249154011</v>
      </c>
      <c r="I52" s="40">
        <v>80.053385481</v>
      </c>
      <c r="J52" s="40">
        <v>0</v>
      </c>
      <c r="K52" s="40">
        <v>0</v>
      </c>
      <c r="L52" s="46">
        <v>493.956621582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344.828685034</v>
      </c>
      <c r="S52" s="40">
        <v>3.716780114</v>
      </c>
      <c r="T52" s="40">
        <v>0</v>
      </c>
      <c r="U52" s="40">
        <v>0</v>
      </c>
      <c r="V52" s="46">
        <v>68.800361951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2.764180815</v>
      </c>
      <c r="AC52" s="40">
        <v>0</v>
      </c>
      <c r="AD52" s="40">
        <v>0</v>
      </c>
      <c r="AE52" s="40">
        <v>0</v>
      </c>
      <c r="AF52" s="46">
        <v>0.065164878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2.247305066</v>
      </c>
      <c r="AM52" s="40">
        <v>0</v>
      </c>
      <c r="AN52" s="40">
        <v>0</v>
      </c>
      <c r="AO52" s="40">
        <v>0</v>
      </c>
      <c r="AP52" s="46">
        <v>0</v>
      </c>
      <c r="AQ52" s="63">
        <v>0.032446017</v>
      </c>
      <c r="AR52" s="45">
        <v>0.041089044</v>
      </c>
      <c r="AS52" s="40">
        <v>0</v>
      </c>
      <c r="AT52" s="40">
        <v>0</v>
      </c>
      <c r="AU52" s="46">
        <v>0</v>
      </c>
      <c r="AV52" s="63">
        <v>3837.943971067</v>
      </c>
      <c r="AW52" s="40">
        <v>117.315096068</v>
      </c>
      <c r="AX52" s="40">
        <v>0</v>
      </c>
      <c r="AY52" s="40">
        <v>0</v>
      </c>
      <c r="AZ52" s="46">
        <v>1292.818821209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1518.755648783</v>
      </c>
      <c r="BG52" s="45">
        <v>23.661677791</v>
      </c>
      <c r="BH52" s="40">
        <v>0.139144936</v>
      </c>
      <c r="BI52" s="40">
        <v>0</v>
      </c>
      <c r="BJ52" s="46">
        <v>196.603008104</v>
      </c>
      <c r="BK52" s="106">
        <v>8996.960416903</v>
      </c>
      <c r="BL52" s="85"/>
    </row>
    <row r="53" spans="1:64" ht="12" customHeight="1">
      <c r="A53" s="10"/>
      <c r="B53" s="21" t="s">
        <v>109</v>
      </c>
      <c r="C53" s="47">
        <v>0</v>
      </c>
      <c r="D53" s="45">
        <v>79.873222297</v>
      </c>
      <c r="E53" s="40">
        <v>0</v>
      </c>
      <c r="F53" s="40">
        <v>0</v>
      </c>
      <c r="G53" s="46">
        <v>0</v>
      </c>
      <c r="H53" s="63">
        <v>6.004670422</v>
      </c>
      <c r="I53" s="40">
        <v>24.653138745</v>
      </c>
      <c r="J53" s="40">
        <v>0</v>
      </c>
      <c r="K53" s="40">
        <v>0</v>
      </c>
      <c r="L53" s="46">
        <v>77.990176793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2.85601421</v>
      </c>
      <c r="S53" s="40">
        <v>1.607983658</v>
      </c>
      <c r="T53" s="40">
        <v>0</v>
      </c>
      <c r="U53" s="40">
        <v>0</v>
      </c>
      <c r="V53" s="46">
        <v>1.942475971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</v>
      </c>
      <c r="AC53" s="40">
        <v>0</v>
      </c>
      <c r="AD53" s="40">
        <v>0</v>
      </c>
      <c r="AE53" s="40">
        <v>0</v>
      </c>
      <c r="AF53" s="46">
        <v>0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0.004421949</v>
      </c>
      <c r="AM53" s="40">
        <v>0</v>
      </c>
      <c r="AN53" s="40">
        <v>0</v>
      </c>
      <c r="AO53" s="40">
        <v>0</v>
      </c>
      <c r="AP53" s="46">
        <v>0</v>
      </c>
      <c r="AQ53" s="63">
        <v>0</v>
      </c>
      <c r="AR53" s="45">
        <v>0</v>
      </c>
      <c r="AS53" s="40">
        <v>0</v>
      </c>
      <c r="AT53" s="40">
        <v>0</v>
      </c>
      <c r="AU53" s="46">
        <v>0</v>
      </c>
      <c r="AV53" s="63">
        <v>48.0875902</v>
      </c>
      <c r="AW53" s="40">
        <v>36.03023212</v>
      </c>
      <c r="AX53" s="40">
        <v>0</v>
      </c>
      <c r="AY53" s="40">
        <v>0</v>
      </c>
      <c r="AZ53" s="46">
        <v>208.053397308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14.638414103</v>
      </c>
      <c r="BG53" s="45">
        <v>3.305338446</v>
      </c>
      <c r="BH53" s="40">
        <v>0</v>
      </c>
      <c r="BI53" s="40">
        <v>0</v>
      </c>
      <c r="BJ53" s="46">
        <v>29.295808826</v>
      </c>
      <c r="BK53" s="106">
        <v>534.342885048</v>
      </c>
      <c r="BL53" s="85"/>
    </row>
    <row r="54" spans="1:64" ht="12.75">
      <c r="A54" s="10"/>
      <c r="B54" s="21" t="s">
        <v>115</v>
      </c>
      <c r="C54" s="47">
        <v>0</v>
      </c>
      <c r="D54" s="45">
        <v>3.668690789</v>
      </c>
      <c r="E54" s="40">
        <v>0</v>
      </c>
      <c r="F54" s="40">
        <v>0</v>
      </c>
      <c r="G54" s="46">
        <v>0</v>
      </c>
      <c r="H54" s="63">
        <v>134.402955844</v>
      </c>
      <c r="I54" s="40">
        <v>5.660415559</v>
      </c>
      <c r="J54" s="40">
        <v>0</v>
      </c>
      <c r="K54" s="40">
        <v>0</v>
      </c>
      <c r="L54" s="46">
        <v>75.278157886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42.954426248</v>
      </c>
      <c r="S54" s="40">
        <v>0.026009686</v>
      </c>
      <c r="T54" s="40">
        <v>0</v>
      </c>
      <c r="U54" s="40">
        <v>0</v>
      </c>
      <c r="V54" s="46">
        <v>8.041794276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0.795498464</v>
      </c>
      <c r="AC54" s="40">
        <v>0</v>
      </c>
      <c r="AD54" s="40">
        <v>0</v>
      </c>
      <c r="AE54" s="40">
        <v>0</v>
      </c>
      <c r="AF54" s="46">
        <v>0.001222372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0.28939267</v>
      </c>
      <c r="AM54" s="40">
        <v>0</v>
      </c>
      <c r="AN54" s="40">
        <v>0</v>
      </c>
      <c r="AO54" s="40">
        <v>0</v>
      </c>
      <c r="AP54" s="46">
        <v>0.0257362</v>
      </c>
      <c r="AQ54" s="63">
        <v>0.041676421</v>
      </c>
      <c r="AR54" s="45">
        <v>0</v>
      </c>
      <c r="AS54" s="40">
        <v>0</v>
      </c>
      <c r="AT54" s="40">
        <v>0</v>
      </c>
      <c r="AU54" s="46">
        <v>0</v>
      </c>
      <c r="AV54" s="63">
        <v>1244.878050899</v>
      </c>
      <c r="AW54" s="40">
        <v>77.731364576</v>
      </c>
      <c r="AX54" s="40">
        <v>0</v>
      </c>
      <c r="AY54" s="40">
        <v>0</v>
      </c>
      <c r="AZ54" s="46">
        <v>623.061083098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305.264052464</v>
      </c>
      <c r="BG54" s="45">
        <v>8.302852397</v>
      </c>
      <c r="BH54" s="40">
        <v>0</v>
      </c>
      <c r="BI54" s="40">
        <v>0</v>
      </c>
      <c r="BJ54" s="46">
        <v>61.489574867</v>
      </c>
      <c r="BK54" s="106">
        <v>2591.912954716</v>
      </c>
      <c r="BL54" s="85"/>
    </row>
    <row r="55" spans="1:64" ht="12.75">
      <c r="A55" s="10"/>
      <c r="B55" s="21" t="s">
        <v>111</v>
      </c>
      <c r="C55" s="47">
        <v>0</v>
      </c>
      <c r="D55" s="45">
        <v>72.62380576</v>
      </c>
      <c r="E55" s="40">
        <v>0</v>
      </c>
      <c r="F55" s="40">
        <v>0</v>
      </c>
      <c r="G55" s="46">
        <v>0</v>
      </c>
      <c r="H55" s="63">
        <v>748.465981498</v>
      </c>
      <c r="I55" s="40">
        <v>202.187640473</v>
      </c>
      <c r="J55" s="40">
        <v>0</v>
      </c>
      <c r="K55" s="40">
        <v>0</v>
      </c>
      <c r="L55" s="46">
        <v>785.496167673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310.193263364</v>
      </c>
      <c r="S55" s="40">
        <v>32.419192771</v>
      </c>
      <c r="T55" s="40">
        <v>0</v>
      </c>
      <c r="U55" s="40">
        <v>0</v>
      </c>
      <c r="V55" s="46">
        <v>75.639871802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2.391642893</v>
      </c>
      <c r="AC55" s="40">
        <v>0</v>
      </c>
      <c r="AD55" s="40">
        <v>0</v>
      </c>
      <c r="AE55" s="40">
        <v>0</v>
      </c>
      <c r="AF55" s="46">
        <v>0.247824081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1.835501952</v>
      </c>
      <c r="AM55" s="40">
        <v>0</v>
      </c>
      <c r="AN55" s="40">
        <v>0</v>
      </c>
      <c r="AO55" s="40">
        <v>0</v>
      </c>
      <c r="AP55" s="46">
        <v>0.025719581</v>
      </c>
      <c r="AQ55" s="63">
        <v>0</v>
      </c>
      <c r="AR55" s="45">
        <v>0</v>
      </c>
      <c r="AS55" s="40">
        <v>0</v>
      </c>
      <c r="AT55" s="40">
        <v>0</v>
      </c>
      <c r="AU55" s="46">
        <v>0</v>
      </c>
      <c r="AV55" s="63">
        <v>4453.56333621</v>
      </c>
      <c r="AW55" s="40">
        <v>568.439029924</v>
      </c>
      <c r="AX55" s="40">
        <v>0</v>
      </c>
      <c r="AY55" s="40">
        <v>0</v>
      </c>
      <c r="AZ55" s="46">
        <v>3592.188983293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1645.510178311</v>
      </c>
      <c r="BG55" s="45">
        <v>83.510761342</v>
      </c>
      <c r="BH55" s="40">
        <v>0.093004308</v>
      </c>
      <c r="BI55" s="40">
        <v>0</v>
      </c>
      <c r="BJ55" s="46">
        <v>421.985833192</v>
      </c>
      <c r="BK55" s="106">
        <v>12996.817738428</v>
      </c>
      <c r="BL55" s="85"/>
    </row>
    <row r="56" spans="1:64" ht="12.75">
      <c r="A56" s="10"/>
      <c r="B56" s="21" t="s">
        <v>142</v>
      </c>
      <c r="C56" s="47">
        <v>0</v>
      </c>
      <c r="D56" s="45">
        <v>52.587535886</v>
      </c>
      <c r="E56" s="40">
        <v>0</v>
      </c>
      <c r="F56" s="40">
        <v>0</v>
      </c>
      <c r="G56" s="46">
        <v>0</v>
      </c>
      <c r="H56" s="63">
        <v>22.691380345</v>
      </c>
      <c r="I56" s="40">
        <v>9.501447561</v>
      </c>
      <c r="J56" s="40">
        <v>0</v>
      </c>
      <c r="K56" s="40">
        <v>0</v>
      </c>
      <c r="L56" s="46">
        <v>72.79950232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10.446501213</v>
      </c>
      <c r="S56" s="40">
        <v>4.519557297</v>
      </c>
      <c r="T56" s="40">
        <v>0</v>
      </c>
      <c r="U56" s="40">
        <v>0</v>
      </c>
      <c r="V56" s="46">
        <v>6.16763749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0.021082518</v>
      </c>
      <c r="AC56" s="40">
        <v>0</v>
      </c>
      <c r="AD56" s="40">
        <v>0</v>
      </c>
      <c r="AE56" s="40">
        <v>0</v>
      </c>
      <c r="AF56" s="46">
        <v>0.018111507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0.033739267</v>
      </c>
      <c r="AM56" s="40">
        <v>0</v>
      </c>
      <c r="AN56" s="40">
        <v>0</v>
      </c>
      <c r="AO56" s="40">
        <v>0</v>
      </c>
      <c r="AP56" s="46">
        <v>0</v>
      </c>
      <c r="AQ56" s="63">
        <v>0</v>
      </c>
      <c r="AR56" s="45">
        <v>0.32028486</v>
      </c>
      <c r="AS56" s="40">
        <v>0</v>
      </c>
      <c r="AT56" s="40">
        <v>0</v>
      </c>
      <c r="AU56" s="46">
        <v>0</v>
      </c>
      <c r="AV56" s="63">
        <v>105.646195338</v>
      </c>
      <c r="AW56" s="40">
        <v>26.232720851</v>
      </c>
      <c r="AX56" s="40">
        <v>0</v>
      </c>
      <c r="AY56" s="40">
        <v>0</v>
      </c>
      <c r="AZ56" s="46">
        <v>195.31930928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39.934839645</v>
      </c>
      <c r="BG56" s="45">
        <v>5.239554144</v>
      </c>
      <c r="BH56" s="40">
        <v>0</v>
      </c>
      <c r="BI56" s="40">
        <v>0</v>
      </c>
      <c r="BJ56" s="46">
        <v>29.527150714</v>
      </c>
      <c r="BK56" s="106">
        <v>581.006550236</v>
      </c>
      <c r="BL56" s="85"/>
    </row>
    <row r="57" spans="1:64" ht="12.75">
      <c r="A57" s="10"/>
      <c r="B57" s="105" t="s">
        <v>127</v>
      </c>
      <c r="C57" s="47">
        <v>0</v>
      </c>
      <c r="D57" s="45">
        <v>21.522087954</v>
      </c>
      <c r="E57" s="40">
        <v>0</v>
      </c>
      <c r="F57" s="40">
        <v>0</v>
      </c>
      <c r="G57" s="46">
        <v>0</v>
      </c>
      <c r="H57" s="63">
        <v>83.729767085</v>
      </c>
      <c r="I57" s="40">
        <v>23.430888996</v>
      </c>
      <c r="J57" s="40">
        <v>0</v>
      </c>
      <c r="K57" s="40">
        <v>0</v>
      </c>
      <c r="L57" s="46">
        <v>126.508696284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41.262229715</v>
      </c>
      <c r="S57" s="40">
        <v>0.175297639</v>
      </c>
      <c r="T57" s="40">
        <v>0</v>
      </c>
      <c r="U57" s="40">
        <v>0</v>
      </c>
      <c r="V57" s="46">
        <v>10.438053856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0.030541551</v>
      </c>
      <c r="AC57" s="40">
        <v>0</v>
      </c>
      <c r="AD57" s="40">
        <v>0</v>
      </c>
      <c r="AE57" s="40">
        <v>0</v>
      </c>
      <c r="AF57" s="46">
        <v>0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0.034632323</v>
      </c>
      <c r="AM57" s="40">
        <v>0</v>
      </c>
      <c r="AN57" s="40">
        <v>0</v>
      </c>
      <c r="AO57" s="40">
        <v>0</v>
      </c>
      <c r="AP57" s="46">
        <v>0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253.67317622</v>
      </c>
      <c r="AW57" s="40">
        <v>96.143981675</v>
      </c>
      <c r="AX57" s="40">
        <v>0</v>
      </c>
      <c r="AY57" s="40">
        <v>0</v>
      </c>
      <c r="AZ57" s="46">
        <v>369.210767013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98.287319804</v>
      </c>
      <c r="BG57" s="45">
        <v>5.367400999</v>
      </c>
      <c r="BH57" s="40">
        <v>0</v>
      </c>
      <c r="BI57" s="40">
        <v>0</v>
      </c>
      <c r="BJ57" s="46">
        <v>64.235803282</v>
      </c>
      <c r="BK57" s="106">
        <v>1194.050644396</v>
      </c>
      <c r="BL57" s="85"/>
    </row>
    <row r="58" spans="1:64" ht="14.25" customHeight="1">
      <c r="A58" s="10"/>
      <c r="B58" s="21" t="s">
        <v>108</v>
      </c>
      <c r="C58" s="47">
        <v>0</v>
      </c>
      <c r="D58" s="45">
        <v>29.810997455</v>
      </c>
      <c r="E58" s="40">
        <v>0</v>
      </c>
      <c r="F58" s="40">
        <v>0</v>
      </c>
      <c r="G58" s="46">
        <v>0</v>
      </c>
      <c r="H58" s="63">
        <v>279.229068496</v>
      </c>
      <c r="I58" s="40">
        <v>95.359050055</v>
      </c>
      <c r="J58" s="40">
        <v>0</v>
      </c>
      <c r="K58" s="40">
        <v>0</v>
      </c>
      <c r="L58" s="46">
        <v>519.615029828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102.939540424</v>
      </c>
      <c r="S58" s="40">
        <v>70.021055614</v>
      </c>
      <c r="T58" s="40">
        <v>0</v>
      </c>
      <c r="U58" s="40">
        <v>0</v>
      </c>
      <c r="V58" s="46">
        <v>36.085020802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0.819496842</v>
      </c>
      <c r="AC58" s="40">
        <v>0</v>
      </c>
      <c r="AD58" s="40">
        <v>0</v>
      </c>
      <c r="AE58" s="40">
        <v>0</v>
      </c>
      <c r="AF58" s="46">
        <v>0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0.478710682</v>
      </c>
      <c r="AM58" s="40">
        <v>0</v>
      </c>
      <c r="AN58" s="40">
        <v>0</v>
      </c>
      <c r="AO58" s="40">
        <v>0</v>
      </c>
      <c r="AP58" s="46">
        <v>0.084710112</v>
      </c>
      <c r="AQ58" s="63">
        <v>0</v>
      </c>
      <c r="AR58" s="45">
        <v>0.348244685</v>
      </c>
      <c r="AS58" s="40">
        <v>0</v>
      </c>
      <c r="AT58" s="40">
        <v>0</v>
      </c>
      <c r="AU58" s="46">
        <v>0</v>
      </c>
      <c r="AV58" s="63">
        <v>2110.686351026</v>
      </c>
      <c r="AW58" s="40">
        <v>348.152732307</v>
      </c>
      <c r="AX58" s="40">
        <v>0</v>
      </c>
      <c r="AY58" s="40">
        <v>0</v>
      </c>
      <c r="AZ58" s="46">
        <v>2351.441441833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777.270056432</v>
      </c>
      <c r="BG58" s="45">
        <v>45.467628724</v>
      </c>
      <c r="BH58" s="40">
        <v>0</v>
      </c>
      <c r="BI58" s="40">
        <v>0</v>
      </c>
      <c r="BJ58" s="46">
        <v>278.687021131</v>
      </c>
      <c r="BK58" s="106">
        <v>7046.496156448</v>
      </c>
      <c r="BL58" s="85"/>
    </row>
    <row r="59" spans="1:64" ht="12.75">
      <c r="A59" s="10"/>
      <c r="B59" s="21" t="s">
        <v>151</v>
      </c>
      <c r="C59" s="47">
        <v>0</v>
      </c>
      <c r="D59" s="45">
        <v>0.800984194</v>
      </c>
      <c r="E59" s="40">
        <v>0</v>
      </c>
      <c r="F59" s="40">
        <v>0</v>
      </c>
      <c r="G59" s="46">
        <v>0</v>
      </c>
      <c r="H59" s="63">
        <v>87.57259813</v>
      </c>
      <c r="I59" s="40">
        <v>51.584889106</v>
      </c>
      <c r="J59" s="40">
        <v>0</v>
      </c>
      <c r="K59" s="40">
        <v>0</v>
      </c>
      <c r="L59" s="46">
        <v>105.441988012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35.167954188</v>
      </c>
      <c r="S59" s="40">
        <v>4.177633668</v>
      </c>
      <c r="T59" s="40">
        <v>0</v>
      </c>
      <c r="U59" s="40">
        <v>0</v>
      </c>
      <c r="V59" s="46">
        <v>11.236173258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0.017431485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0.084478292</v>
      </c>
      <c r="AM59" s="40">
        <v>0</v>
      </c>
      <c r="AN59" s="40">
        <v>0</v>
      </c>
      <c r="AO59" s="40">
        <v>0</v>
      </c>
      <c r="AP59" s="46">
        <v>0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50.511445965</v>
      </c>
      <c r="AW59" s="40">
        <v>32.728306337</v>
      </c>
      <c r="AX59" s="40">
        <v>0</v>
      </c>
      <c r="AY59" s="40">
        <v>0</v>
      </c>
      <c r="AZ59" s="46">
        <v>96.880701549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18.548890316</v>
      </c>
      <c r="BG59" s="45">
        <v>2.470411206</v>
      </c>
      <c r="BH59" s="40">
        <v>0</v>
      </c>
      <c r="BI59" s="40">
        <v>0</v>
      </c>
      <c r="BJ59" s="46">
        <v>10.628334253</v>
      </c>
      <c r="BK59" s="106">
        <v>507.852219959</v>
      </c>
      <c r="BL59" s="85"/>
    </row>
    <row r="60" spans="1:64" ht="12.75">
      <c r="A60" s="10"/>
      <c r="B60" s="21" t="s">
        <v>107</v>
      </c>
      <c r="C60" s="47">
        <v>0</v>
      </c>
      <c r="D60" s="45">
        <v>11.102334208</v>
      </c>
      <c r="E60" s="40">
        <v>0</v>
      </c>
      <c r="F60" s="40">
        <v>0</v>
      </c>
      <c r="G60" s="46">
        <v>0</v>
      </c>
      <c r="H60" s="63">
        <v>47.385327945</v>
      </c>
      <c r="I60" s="40">
        <v>80.378771179</v>
      </c>
      <c r="J60" s="40">
        <v>0</v>
      </c>
      <c r="K60" s="40">
        <v>0</v>
      </c>
      <c r="L60" s="46">
        <v>227.903604912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16.405176654</v>
      </c>
      <c r="S60" s="40">
        <v>49.948328183</v>
      </c>
      <c r="T60" s="40">
        <v>0</v>
      </c>
      <c r="U60" s="40">
        <v>0</v>
      </c>
      <c r="V60" s="46">
        <v>39.343933456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0.000810709</v>
      </c>
      <c r="AC60" s="40">
        <v>0</v>
      </c>
      <c r="AD60" s="40">
        <v>0</v>
      </c>
      <c r="AE60" s="40">
        <v>0</v>
      </c>
      <c r="AF60" s="46">
        <v>0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0.013182582</v>
      </c>
      <c r="AM60" s="40">
        <v>0</v>
      </c>
      <c r="AN60" s="40">
        <v>0</v>
      </c>
      <c r="AO60" s="40">
        <v>0</v>
      </c>
      <c r="AP60" s="46">
        <v>0</v>
      </c>
      <c r="AQ60" s="63">
        <v>0</v>
      </c>
      <c r="AR60" s="45">
        <v>0</v>
      </c>
      <c r="AS60" s="40">
        <v>0</v>
      </c>
      <c r="AT60" s="40">
        <v>0</v>
      </c>
      <c r="AU60" s="46">
        <v>0</v>
      </c>
      <c r="AV60" s="63">
        <v>409.750371261</v>
      </c>
      <c r="AW60" s="40">
        <v>380.232821285</v>
      </c>
      <c r="AX60" s="40">
        <v>0</v>
      </c>
      <c r="AY60" s="40">
        <v>0</v>
      </c>
      <c r="AZ60" s="46">
        <v>1877.667430486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139.048695902</v>
      </c>
      <c r="BG60" s="45">
        <v>55.640206092</v>
      </c>
      <c r="BH60" s="40">
        <v>0</v>
      </c>
      <c r="BI60" s="40">
        <v>0</v>
      </c>
      <c r="BJ60" s="46">
        <v>339.775925582</v>
      </c>
      <c r="BK60" s="106">
        <v>3674.596920436</v>
      </c>
      <c r="BL60" s="85"/>
    </row>
    <row r="61" spans="1:64" ht="12.75">
      <c r="A61" s="10"/>
      <c r="B61" s="21" t="s">
        <v>126</v>
      </c>
      <c r="C61" s="47">
        <v>0</v>
      </c>
      <c r="D61" s="45">
        <v>0.736790968</v>
      </c>
      <c r="E61" s="40">
        <v>0</v>
      </c>
      <c r="F61" s="40">
        <v>0</v>
      </c>
      <c r="G61" s="46">
        <v>0</v>
      </c>
      <c r="H61" s="63">
        <v>37.38687946</v>
      </c>
      <c r="I61" s="40">
        <v>9.061192221</v>
      </c>
      <c r="J61" s="40">
        <v>0</v>
      </c>
      <c r="K61" s="40">
        <v>0</v>
      </c>
      <c r="L61" s="46">
        <v>72.509206629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15.80814301</v>
      </c>
      <c r="S61" s="40">
        <v>0.0053018</v>
      </c>
      <c r="T61" s="40">
        <v>0</v>
      </c>
      <c r="U61" s="40">
        <v>0</v>
      </c>
      <c r="V61" s="46">
        <v>4.873250896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0.00017899</v>
      </c>
      <c r="AC61" s="40">
        <v>0</v>
      </c>
      <c r="AD61" s="40">
        <v>0</v>
      </c>
      <c r="AE61" s="40">
        <v>0</v>
      </c>
      <c r="AF61" s="46">
        <v>0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0.007078752</v>
      </c>
      <c r="AM61" s="40">
        <v>0</v>
      </c>
      <c r="AN61" s="40">
        <v>0</v>
      </c>
      <c r="AO61" s="40">
        <v>0</v>
      </c>
      <c r="AP61" s="46">
        <v>0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19.139619473</v>
      </c>
      <c r="AW61" s="40">
        <v>20.958210947</v>
      </c>
      <c r="AX61" s="40">
        <v>0</v>
      </c>
      <c r="AY61" s="40">
        <v>0</v>
      </c>
      <c r="AZ61" s="46">
        <v>43.08155463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5.806600255</v>
      </c>
      <c r="BG61" s="45">
        <v>0.335407577</v>
      </c>
      <c r="BH61" s="40">
        <v>0</v>
      </c>
      <c r="BI61" s="40">
        <v>0</v>
      </c>
      <c r="BJ61" s="46">
        <v>5.305652074</v>
      </c>
      <c r="BK61" s="106">
        <v>235.015067682</v>
      </c>
      <c r="BL61" s="85"/>
    </row>
    <row r="62" spans="1:64" ht="12.75">
      <c r="A62" s="10"/>
      <c r="B62" s="21" t="s">
        <v>128</v>
      </c>
      <c r="C62" s="47">
        <v>0</v>
      </c>
      <c r="D62" s="45">
        <v>44.839003762</v>
      </c>
      <c r="E62" s="40">
        <v>0</v>
      </c>
      <c r="F62" s="40">
        <v>0</v>
      </c>
      <c r="G62" s="46">
        <v>0</v>
      </c>
      <c r="H62" s="63">
        <v>58.270245734</v>
      </c>
      <c r="I62" s="40">
        <v>211.136555167</v>
      </c>
      <c r="J62" s="40">
        <v>0</v>
      </c>
      <c r="K62" s="40">
        <v>0</v>
      </c>
      <c r="L62" s="46">
        <v>297.020213354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18.369562582</v>
      </c>
      <c r="S62" s="40">
        <v>5.906826308</v>
      </c>
      <c r="T62" s="40">
        <v>0</v>
      </c>
      <c r="U62" s="40">
        <v>0</v>
      </c>
      <c r="V62" s="46">
        <v>12.209490188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0.000561561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0.008736487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122.643684073</v>
      </c>
      <c r="AW62" s="40">
        <v>77.426189651</v>
      </c>
      <c r="AX62" s="40">
        <v>0</v>
      </c>
      <c r="AY62" s="40">
        <v>0</v>
      </c>
      <c r="AZ62" s="46">
        <v>296.903982095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33.073354704</v>
      </c>
      <c r="BG62" s="45">
        <v>3.828803007</v>
      </c>
      <c r="BH62" s="40">
        <v>0</v>
      </c>
      <c r="BI62" s="40">
        <v>0</v>
      </c>
      <c r="BJ62" s="46">
        <v>25.385835176</v>
      </c>
      <c r="BK62" s="106">
        <v>1207.023043849</v>
      </c>
      <c r="BL62" s="85"/>
    </row>
    <row r="63" spans="1:64" ht="25.5">
      <c r="A63" s="10"/>
      <c r="B63" s="21" t="s">
        <v>153</v>
      </c>
      <c r="C63" s="47">
        <v>0</v>
      </c>
      <c r="D63" s="45">
        <v>32.520057877</v>
      </c>
      <c r="E63" s="40">
        <v>0</v>
      </c>
      <c r="F63" s="40">
        <v>0</v>
      </c>
      <c r="G63" s="46">
        <v>0</v>
      </c>
      <c r="H63" s="63">
        <v>5.358632846</v>
      </c>
      <c r="I63" s="40">
        <v>16.589043007</v>
      </c>
      <c r="J63" s="40">
        <v>0</v>
      </c>
      <c r="K63" s="40">
        <v>0</v>
      </c>
      <c r="L63" s="46">
        <v>43.617019042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3.055527065</v>
      </c>
      <c r="S63" s="40">
        <v>1.559260806</v>
      </c>
      <c r="T63" s="40">
        <v>0</v>
      </c>
      <c r="U63" s="40">
        <v>0</v>
      </c>
      <c r="V63" s="46">
        <v>2.781115514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</v>
      </c>
      <c r="AC63" s="40">
        <v>0</v>
      </c>
      <c r="AD63" s="40">
        <v>0</v>
      </c>
      <c r="AE63" s="40">
        <v>0</v>
      </c>
      <c r="AF63" s="46">
        <v>0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0.004623703</v>
      </c>
      <c r="AM63" s="40">
        <v>0</v>
      </c>
      <c r="AN63" s="40">
        <v>0</v>
      </c>
      <c r="AO63" s="40">
        <v>0</v>
      </c>
      <c r="AP63" s="46">
        <v>0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7.326879452</v>
      </c>
      <c r="AW63" s="40">
        <v>13.515814942</v>
      </c>
      <c r="AX63" s="40">
        <v>0</v>
      </c>
      <c r="AY63" s="40">
        <v>0</v>
      </c>
      <c r="AZ63" s="46">
        <v>18.031575726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2.875635668</v>
      </c>
      <c r="BG63" s="45">
        <v>0.608820452</v>
      </c>
      <c r="BH63" s="40">
        <v>0</v>
      </c>
      <c r="BI63" s="40">
        <v>0</v>
      </c>
      <c r="BJ63" s="46">
        <v>4.314182415</v>
      </c>
      <c r="BK63" s="106">
        <v>152.158188515</v>
      </c>
      <c r="BL63" s="85"/>
    </row>
    <row r="64" spans="1:64" ht="12.75">
      <c r="A64" s="10"/>
      <c r="B64" s="21" t="s">
        <v>125</v>
      </c>
      <c r="C64" s="47">
        <v>0</v>
      </c>
      <c r="D64" s="45">
        <v>0.822115484</v>
      </c>
      <c r="E64" s="40">
        <v>0</v>
      </c>
      <c r="F64" s="40">
        <v>0</v>
      </c>
      <c r="G64" s="46">
        <v>0</v>
      </c>
      <c r="H64" s="63">
        <v>48.032741913</v>
      </c>
      <c r="I64" s="40">
        <v>31.120179592</v>
      </c>
      <c r="J64" s="40">
        <v>0</v>
      </c>
      <c r="K64" s="40">
        <v>0</v>
      </c>
      <c r="L64" s="46">
        <v>75.180640957</v>
      </c>
      <c r="M64" s="63">
        <v>0</v>
      </c>
      <c r="N64" s="45">
        <v>0</v>
      </c>
      <c r="O64" s="40">
        <v>0</v>
      </c>
      <c r="P64" s="40">
        <v>0</v>
      </c>
      <c r="Q64" s="46">
        <v>0</v>
      </c>
      <c r="R64" s="63">
        <v>21.941083511</v>
      </c>
      <c r="S64" s="40">
        <v>0.123362989</v>
      </c>
      <c r="T64" s="40">
        <v>0</v>
      </c>
      <c r="U64" s="40">
        <v>0</v>
      </c>
      <c r="V64" s="46">
        <v>10.504390597</v>
      </c>
      <c r="W64" s="63">
        <v>0</v>
      </c>
      <c r="X64" s="40">
        <v>0</v>
      </c>
      <c r="Y64" s="40">
        <v>0</v>
      </c>
      <c r="Z64" s="40">
        <v>0</v>
      </c>
      <c r="AA64" s="46">
        <v>0</v>
      </c>
      <c r="AB64" s="63">
        <v>0</v>
      </c>
      <c r="AC64" s="40">
        <v>0</v>
      </c>
      <c r="AD64" s="40">
        <v>0</v>
      </c>
      <c r="AE64" s="40">
        <v>0</v>
      </c>
      <c r="AF64" s="46">
        <v>0</v>
      </c>
      <c r="AG64" s="63">
        <v>0</v>
      </c>
      <c r="AH64" s="40">
        <v>0</v>
      </c>
      <c r="AI64" s="40">
        <v>0</v>
      </c>
      <c r="AJ64" s="40">
        <v>0</v>
      </c>
      <c r="AK64" s="46">
        <v>0</v>
      </c>
      <c r="AL64" s="63">
        <v>8.6154E-05</v>
      </c>
      <c r="AM64" s="40">
        <v>0</v>
      </c>
      <c r="AN64" s="40">
        <v>0</v>
      </c>
      <c r="AO64" s="40">
        <v>0</v>
      </c>
      <c r="AP64" s="46">
        <v>0</v>
      </c>
      <c r="AQ64" s="63">
        <v>0</v>
      </c>
      <c r="AR64" s="45">
        <v>0</v>
      </c>
      <c r="AS64" s="40">
        <v>0</v>
      </c>
      <c r="AT64" s="40">
        <v>0</v>
      </c>
      <c r="AU64" s="46">
        <v>0</v>
      </c>
      <c r="AV64" s="63">
        <v>24.749017112</v>
      </c>
      <c r="AW64" s="40">
        <v>17.812451699</v>
      </c>
      <c r="AX64" s="40">
        <v>0</v>
      </c>
      <c r="AY64" s="40">
        <v>0</v>
      </c>
      <c r="AZ64" s="46">
        <v>42.011155231</v>
      </c>
      <c r="BA64" s="63">
        <v>0</v>
      </c>
      <c r="BB64" s="45">
        <v>0</v>
      </c>
      <c r="BC64" s="40">
        <v>0</v>
      </c>
      <c r="BD64" s="40">
        <v>0</v>
      </c>
      <c r="BE64" s="46">
        <v>0</v>
      </c>
      <c r="BF64" s="63">
        <v>9.305424374</v>
      </c>
      <c r="BG64" s="45">
        <v>0.641568674</v>
      </c>
      <c r="BH64" s="40">
        <v>0</v>
      </c>
      <c r="BI64" s="40">
        <v>0</v>
      </c>
      <c r="BJ64" s="46">
        <v>3.889698731</v>
      </c>
      <c r="BK64" s="106">
        <v>286.133917018</v>
      </c>
      <c r="BL64" s="85"/>
    </row>
    <row r="65" spans="1:64" ht="12" customHeight="1">
      <c r="A65" s="10"/>
      <c r="B65" s="21" t="s">
        <v>106</v>
      </c>
      <c r="C65" s="47">
        <v>0</v>
      </c>
      <c r="D65" s="45">
        <v>289.691387139</v>
      </c>
      <c r="E65" s="40">
        <v>0</v>
      </c>
      <c r="F65" s="40">
        <v>0</v>
      </c>
      <c r="G65" s="46">
        <v>0</v>
      </c>
      <c r="H65" s="63">
        <v>6.983843822</v>
      </c>
      <c r="I65" s="40">
        <v>62.581828338</v>
      </c>
      <c r="J65" s="40">
        <v>0</v>
      </c>
      <c r="K65" s="40">
        <v>0</v>
      </c>
      <c r="L65" s="46">
        <v>444.502871865</v>
      </c>
      <c r="M65" s="63">
        <v>0</v>
      </c>
      <c r="N65" s="45">
        <v>0</v>
      </c>
      <c r="O65" s="40">
        <v>0</v>
      </c>
      <c r="P65" s="40">
        <v>0</v>
      </c>
      <c r="Q65" s="46">
        <v>0</v>
      </c>
      <c r="R65" s="63">
        <v>1.955678749</v>
      </c>
      <c r="S65" s="40">
        <v>21.949249368</v>
      </c>
      <c r="T65" s="40">
        <v>0</v>
      </c>
      <c r="U65" s="40">
        <v>0</v>
      </c>
      <c r="V65" s="46">
        <v>29.276482871</v>
      </c>
      <c r="W65" s="63">
        <v>0</v>
      </c>
      <c r="X65" s="40">
        <v>0</v>
      </c>
      <c r="Y65" s="40">
        <v>0</v>
      </c>
      <c r="Z65" s="40">
        <v>0</v>
      </c>
      <c r="AA65" s="46">
        <v>0</v>
      </c>
      <c r="AB65" s="63">
        <v>0</v>
      </c>
      <c r="AC65" s="40">
        <v>0</v>
      </c>
      <c r="AD65" s="40">
        <v>0</v>
      </c>
      <c r="AE65" s="40">
        <v>0</v>
      </c>
      <c r="AF65" s="46">
        <v>0</v>
      </c>
      <c r="AG65" s="63">
        <v>0</v>
      </c>
      <c r="AH65" s="40">
        <v>0</v>
      </c>
      <c r="AI65" s="40">
        <v>0</v>
      </c>
      <c r="AJ65" s="40">
        <v>0</v>
      </c>
      <c r="AK65" s="46">
        <v>0</v>
      </c>
      <c r="AL65" s="63">
        <v>0</v>
      </c>
      <c r="AM65" s="40">
        <v>0</v>
      </c>
      <c r="AN65" s="40">
        <v>0</v>
      </c>
      <c r="AO65" s="40">
        <v>0</v>
      </c>
      <c r="AP65" s="46">
        <v>0</v>
      </c>
      <c r="AQ65" s="63">
        <v>0</v>
      </c>
      <c r="AR65" s="45">
        <v>0</v>
      </c>
      <c r="AS65" s="40">
        <v>0</v>
      </c>
      <c r="AT65" s="40">
        <v>0</v>
      </c>
      <c r="AU65" s="46">
        <v>0</v>
      </c>
      <c r="AV65" s="63">
        <v>16.433385927</v>
      </c>
      <c r="AW65" s="40">
        <v>54.347283739</v>
      </c>
      <c r="AX65" s="40">
        <v>0</v>
      </c>
      <c r="AY65" s="40">
        <v>0</v>
      </c>
      <c r="AZ65" s="46">
        <v>180.354554098</v>
      </c>
      <c r="BA65" s="63">
        <v>0</v>
      </c>
      <c r="BB65" s="45">
        <v>0</v>
      </c>
      <c r="BC65" s="40">
        <v>0</v>
      </c>
      <c r="BD65" s="40">
        <v>0</v>
      </c>
      <c r="BE65" s="46">
        <v>0</v>
      </c>
      <c r="BF65" s="63">
        <v>4.06983953</v>
      </c>
      <c r="BG65" s="45">
        <v>32.075627369</v>
      </c>
      <c r="BH65" s="40">
        <v>0</v>
      </c>
      <c r="BI65" s="40">
        <v>0</v>
      </c>
      <c r="BJ65" s="46">
        <v>48.587045583</v>
      </c>
      <c r="BK65" s="106">
        <v>1192.809078398</v>
      </c>
      <c r="BL65" s="85"/>
    </row>
    <row r="66" spans="1:64" ht="12" customHeight="1">
      <c r="A66" s="10"/>
      <c r="B66" s="21" t="s">
        <v>143</v>
      </c>
      <c r="C66" s="47">
        <v>0</v>
      </c>
      <c r="D66" s="45">
        <v>30.065006481</v>
      </c>
      <c r="E66" s="40">
        <v>0</v>
      </c>
      <c r="F66" s="40">
        <v>0</v>
      </c>
      <c r="G66" s="46">
        <v>0</v>
      </c>
      <c r="H66" s="63">
        <v>324.035096137</v>
      </c>
      <c r="I66" s="40">
        <v>86.960391145</v>
      </c>
      <c r="J66" s="40">
        <v>0</v>
      </c>
      <c r="K66" s="40">
        <v>0</v>
      </c>
      <c r="L66" s="46">
        <v>436.695880222</v>
      </c>
      <c r="M66" s="63">
        <v>0</v>
      </c>
      <c r="N66" s="45">
        <v>0</v>
      </c>
      <c r="O66" s="40">
        <v>0</v>
      </c>
      <c r="P66" s="40">
        <v>0</v>
      </c>
      <c r="Q66" s="46">
        <v>0</v>
      </c>
      <c r="R66" s="63">
        <v>117.396958017</v>
      </c>
      <c r="S66" s="40">
        <v>38.309571078</v>
      </c>
      <c r="T66" s="40">
        <v>0</v>
      </c>
      <c r="U66" s="40">
        <v>0</v>
      </c>
      <c r="V66" s="46">
        <v>39.129400489</v>
      </c>
      <c r="W66" s="63">
        <v>0</v>
      </c>
      <c r="X66" s="40">
        <v>0</v>
      </c>
      <c r="Y66" s="40">
        <v>0</v>
      </c>
      <c r="Z66" s="40">
        <v>0</v>
      </c>
      <c r="AA66" s="46">
        <v>0</v>
      </c>
      <c r="AB66" s="63">
        <v>0.552786273</v>
      </c>
      <c r="AC66" s="40">
        <v>0</v>
      </c>
      <c r="AD66" s="40">
        <v>0</v>
      </c>
      <c r="AE66" s="40">
        <v>0</v>
      </c>
      <c r="AF66" s="46">
        <v>0.007829887</v>
      </c>
      <c r="AG66" s="63">
        <v>0</v>
      </c>
      <c r="AH66" s="40">
        <v>0</v>
      </c>
      <c r="AI66" s="40">
        <v>0</v>
      </c>
      <c r="AJ66" s="40">
        <v>0</v>
      </c>
      <c r="AK66" s="46">
        <v>0</v>
      </c>
      <c r="AL66" s="63">
        <v>0.341209446</v>
      </c>
      <c r="AM66" s="40">
        <v>0</v>
      </c>
      <c r="AN66" s="40">
        <v>0</v>
      </c>
      <c r="AO66" s="40">
        <v>0</v>
      </c>
      <c r="AP66" s="46">
        <v>0.001163293</v>
      </c>
      <c r="AQ66" s="63">
        <v>0</v>
      </c>
      <c r="AR66" s="45">
        <v>0.233063226</v>
      </c>
      <c r="AS66" s="40">
        <v>0</v>
      </c>
      <c r="AT66" s="40">
        <v>0</v>
      </c>
      <c r="AU66" s="46">
        <v>0</v>
      </c>
      <c r="AV66" s="63">
        <v>2159.174491109</v>
      </c>
      <c r="AW66" s="40">
        <v>381.339467476</v>
      </c>
      <c r="AX66" s="40">
        <v>0</v>
      </c>
      <c r="AY66" s="40">
        <v>0</v>
      </c>
      <c r="AZ66" s="46">
        <v>2675.788800979</v>
      </c>
      <c r="BA66" s="63">
        <v>0</v>
      </c>
      <c r="BB66" s="45">
        <v>0</v>
      </c>
      <c r="BC66" s="40">
        <v>0</v>
      </c>
      <c r="BD66" s="40">
        <v>0</v>
      </c>
      <c r="BE66" s="46">
        <v>0</v>
      </c>
      <c r="BF66" s="63">
        <v>730.556727894</v>
      </c>
      <c r="BG66" s="45">
        <v>91.924770488</v>
      </c>
      <c r="BH66" s="40">
        <v>0</v>
      </c>
      <c r="BI66" s="40">
        <v>0</v>
      </c>
      <c r="BJ66" s="46">
        <v>471.054780782</v>
      </c>
      <c r="BK66" s="106">
        <v>7583.567394422</v>
      </c>
      <c r="BL66" s="85"/>
    </row>
    <row r="67" spans="1:64" ht="12" customHeight="1">
      <c r="A67" s="10"/>
      <c r="B67" s="21" t="s">
        <v>114</v>
      </c>
      <c r="C67" s="47">
        <v>0</v>
      </c>
      <c r="D67" s="45">
        <v>5.285123382</v>
      </c>
      <c r="E67" s="40">
        <v>0</v>
      </c>
      <c r="F67" s="40">
        <v>0</v>
      </c>
      <c r="G67" s="46">
        <v>0</v>
      </c>
      <c r="H67" s="63">
        <v>57.241697963</v>
      </c>
      <c r="I67" s="40">
        <v>17.672875759</v>
      </c>
      <c r="J67" s="40">
        <v>0</v>
      </c>
      <c r="K67" s="40">
        <v>0</v>
      </c>
      <c r="L67" s="46">
        <v>105.004667417</v>
      </c>
      <c r="M67" s="63">
        <v>0</v>
      </c>
      <c r="N67" s="45">
        <v>0</v>
      </c>
      <c r="O67" s="40">
        <v>0</v>
      </c>
      <c r="P67" s="40">
        <v>0</v>
      </c>
      <c r="Q67" s="46">
        <v>0</v>
      </c>
      <c r="R67" s="63">
        <v>13.894308624</v>
      </c>
      <c r="S67" s="40">
        <v>3.970025545</v>
      </c>
      <c r="T67" s="40">
        <v>0</v>
      </c>
      <c r="U67" s="40">
        <v>0</v>
      </c>
      <c r="V67" s="46">
        <v>7.692884937</v>
      </c>
      <c r="W67" s="63">
        <v>0</v>
      </c>
      <c r="X67" s="40">
        <v>0</v>
      </c>
      <c r="Y67" s="40">
        <v>0</v>
      </c>
      <c r="Z67" s="40">
        <v>0</v>
      </c>
      <c r="AA67" s="46">
        <v>0</v>
      </c>
      <c r="AB67" s="63">
        <v>0.968050972</v>
      </c>
      <c r="AC67" s="40">
        <v>0</v>
      </c>
      <c r="AD67" s="40">
        <v>0</v>
      </c>
      <c r="AE67" s="40">
        <v>0</v>
      </c>
      <c r="AF67" s="46">
        <v>0</v>
      </c>
      <c r="AG67" s="63">
        <v>0</v>
      </c>
      <c r="AH67" s="40">
        <v>0</v>
      </c>
      <c r="AI67" s="40">
        <v>0</v>
      </c>
      <c r="AJ67" s="40">
        <v>0</v>
      </c>
      <c r="AK67" s="46">
        <v>0</v>
      </c>
      <c r="AL67" s="63">
        <v>0.277543514</v>
      </c>
      <c r="AM67" s="40">
        <v>0</v>
      </c>
      <c r="AN67" s="40">
        <v>0</v>
      </c>
      <c r="AO67" s="40">
        <v>0</v>
      </c>
      <c r="AP67" s="46">
        <v>0</v>
      </c>
      <c r="AQ67" s="63">
        <v>0</v>
      </c>
      <c r="AR67" s="45">
        <v>0.46585495</v>
      </c>
      <c r="AS67" s="40">
        <v>0</v>
      </c>
      <c r="AT67" s="40">
        <v>0</v>
      </c>
      <c r="AU67" s="46">
        <v>0</v>
      </c>
      <c r="AV67" s="63">
        <v>767.324626301</v>
      </c>
      <c r="AW67" s="40">
        <v>79.3167605</v>
      </c>
      <c r="AX67" s="40">
        <v>0</v>
      </c>
      <c r="AY67" s="40">
        <v>0</v>
      </c>
      <c r="AZ67" s="46">
        <v>489.008810312</v>
      </c>
      <c r="BA67" s="63">
        <v>0</v>
      </c>
      <c r="BB67" s="45">
        <v>0</v>
      </c>
      <c r="BC67" s="40">
        <v>0</v>
      </c>
      <c r="BD67" s="40">
        <v>0</v>
      </c>
      <c r="BE67" s="46">
        <v>0</v>
      </c>
      <c r="BF67" s="63">
        <v>177.136554995</v>
      </c>
      <c r="BG67" s="45">
        <v>10.067627287</v>
      </c>
      <c r="BH67" s="40">
        <v>0</v>
      </c>
      <c r="BI67" s="40">
        <v>0</v>
      </c>
      <c r="BJ67" s="46">
        <v>88.451816815</v>
      </c>
      <c r="BK67" s="106">
        <v>1823.779229273</v>
      </c>
      <c r="BL67" s="85"/>
    </row>
    <row r="68" spans="1:64" ht="11.25" customHeight="1">
      <c r="A68" s="10"/>
      <c r="B68" s="21" t="s">
        <v>110</v>
      </c>
      <c r="C68" s="47">
        <v>0</v>
      </c>
      <c r="D68" s="45">
        <v>65.470636326</v>
      </c>
      <c r="E68" s="40">
        <v>0</v>
      </c>
      <c r="F68" s="40">
        <v>0</v>
      </c>
      <c r="G68" s="46">
        <v>0</v>
      </c>
      <c r="H68" s="63">
        <v>70.639569013</v>
      </c>
      <c r="I68" s="40">
        <v>41.960246081</v>
      </c>
      <c r="J68" s="40">
        <v>0</v>
      </c>
      <c r="K68" s="40">
        <v>0</v>
      </c>
      <c r="L68" s="46">
        <v>135.532061287</v>
      </c>
      <c r="M68" s="63">
        <v>0</v>
      </c>
      <c r="N68" s="45">
        <v>0</v>
      </c>
      <c r="O68" s="40">
        <v>0</v>
      </c>
      <c r="P68" s="40">
        <v>0</v>
      </c>
      <c r="Q68" s="46">
        <v>0</v>
      </c>
      <c r="R68" s="63">
        <v>21.673576076</v>
      </c>
      <c r="S68" s="40">
        <v>0</v>
      </c>
      <c r="T68" s="40">
        <v>0</v>
      </c>
      <c r="U68" s="40">
        <v>0</v>
      </c>
      <c r="V68" s="46">
        <v>5.665232989</v>
      </c>
      <c r="W68" s="63">
        <v>0</v>
      </c>
      <c r="X68" s="40">
        <v>0</v>
      </c>
      <c r="Y68" s="40">
        <v>0</v>
      </c>
      <c r="Z68" s="40">
        <v>0</v>
      </c>
      <c r="AA68" s="46">
        <v>0</v>
      </c>
      <c r="AB68" s="63">
        <v>0.131850851</v>
      </c>
      <c r="AC68" s="40">
        <v>0</v>
      </c>
      <c r="AD68" s="40">
        <v>0</v>
      </c>
      <c r="AE68" s="40">
        <v>0</v>
      </c>
      <c r="AF68" s="46">
        <v>0</v>
      </c>
      <c r="AG68" s="63">
        <v>0</v>
      </c>
      <c r="AH68" s="40">
        <v>0</v>
      </c>
      <c r="AI68" s="40">
        <v>0</v>
      </c>
      <c r="AJ68" s="40">
        <v>0</v>
      </c>
      <c r="AK68" s="46">
        <v>0</v>
      </c>
      <c r="AL68" s="63">
        <v>0.139050638</v>
      </c>
      <c r="AM68" s="40">
        <v>0</v>
      </c>
      <c r="AN68" s="40">
        <v>0</v>
      </c>
      <c r="AO68" s="40">
        <v>0</v>
      </c>
      <c r="AP68" s="46">
        <v>0.00439037</v>
      </c>
      <c r="AQ68" s="63">
        <v>0</v>
      </c>
      <c r="AR68" s="45">
        <v>0</v>
      </c>
      <c r="AS68" s="40">
        <v>0</v>
      </c>
      <c r="AT68" s="40">
        <v>0</v>
      </c>
      <c r="AU68" s="46">
        <v>0</v>
      </c>
      <c r="AV68" s="63">
        <v>552.706996145</v>
      </c>
      <c r="AW68" s="40">
        <v>67.163614905</v>
      </c>
      <c r="AX68" s="40">
        <v>0</v>
      </c>
      <c r="AY68" s="40">
        <v>0</v>
      </c>
      <c r="AZ68" s="46">
        <v>565.887870586</v>
      </c>
      <c r="BA68" s="63">
        <v>0</v>
      </c>
      <c r="BB68" s="45">
        <v>0</v>
      </c>
      <c r="BC68" s="40">
        <v>0</v>
      </c>
      <c r="BD68" s="40">
        <v>0</v>
      </c>
      <c r="BE68" s="46">
        <v>0</v>
      </c>
      <c r="BF68" s="63">
        <v>147.944831027</v>
      </c>
      <c r="BG68" s="45">
        <v>4.766407084</v>
      </c>
      <c r="BH68" s="40">
        <v>0</v>
      </c>
      <c r="BI68" s="40">
        <v>0</v>
      </c>
      <c r="BJ68" s="46">
        <v>60.293353409</v>
      </c>
      <c r="BK68" s="106">
        <v>1739.979686787</v>
      </c>
      <c r="BL68" s="85"/>
    </row>
    <row r="69" spans="1:64" ht="14.25" customHeight="1">
      <c r="A69" s="10"/>
      <c r="B69" s="21" t="s">
        <v>112</v>
      </c>
      <c r="C69" s="47">
        <v>0</v>
      </c>
      <c r="D69" s="45">
        <v>1.610027564</v>
      </c>
      <c r="E69" s="40">
        <v>0</v>
      </c>
      <c r="F69" s="40">
        <v>0</v>
      </c>
      <c r="G69" s="46">
        <v>0</v>
      </c>
      <c r="H69" s="63">
        <v>133.898222384</v>
      </c>
      <c r="I69" s="40">
        <v>3.554780881</v>
      </c>
      <c r="J69" s="40">
        <v>0</v>
      </c>
      <c r="K69" s="40">
        <v>0</v>
      </c>
      <c r="L69" s="46">
        <v>60.795679487</v>
      </c>
      <c r="M69" s="63">
        <v>0</v>
      </c>
      <c r="N69" s="45">
        <v>0</v>
      </c>
      <c r="O69" s="40">
        <v>0</v>
      </c>
      <c r="P69" s="40">
        <v>0</v>
      </c>
      <c r="Q69" s="46">
        <v>0</v>
      </c>
      <c r="R69" s="63">
        <v>67.917488009</v>
      </c>
      <c r="S69" s="40">
        <v>0.504177595</v>
      </c>
      <c r="T69" s="40">
        <v>0</v>
      </c>
      <c r="U69" s="40">
        <v>0</v>
      </c>
      <c r="V69" s="46">
        <v>7.88176906</v>
      </c>
      <c r="W69" s="63">
        <v>0</v>
      </c>
      <c r="X69" s="40">
        <v>0</v>
      </c>
      <c r="Y69" s="40">
        <v>0</v>
      </c>
      <c r="Z69" s="40">
        <v>0</v>
      </c>
      <c r="AA69" s="46">
        <v>0</v>
      </c>
      <c r="AB69" s="63">
        <v>0.115633403</v>
      </c>
      <c r="AC69" s="40">
        <v>0</v>
      </c>
      <c r="AD69" s="40">
        <v>0</v>
      </c>
      <c r="AE69" s="40">
        <v>0</v>
      </c>
      <c r="AF69" s="46">
        <v>0</v>
      </c>
      <c r="AG69" s="63">
        <v>0</v>
      </c>
      <c r="AH69" s="40">
        <v>0</v>
      </c>
      <c r="AI69" s="40">
        <v>0</v>
      </c>
      <c r="AJ69" s="40">
        <v>0</v>
      </c>
      <c r="AK69" s="46">
        <v>0</v>
      </c>
      <c r="AL69" s="63">
        <v>0.063100769</v>
      </c>
      <c r="AM69" s="40">
        <v>0</v>
      </c>
      <c r="AN69" s="40">
        <v>0</v>
      </c>
      <c r="AO69" s="40">
        <v>0</v>
      </c>
      <c r="AP69" s="46">
        <v>0</v>
      </c>
      <c r="AQ69" s="63">
        <v>0</v>
      </c>
      <c r="AR69" s="45">
        <v>0</v>
      </c>
      <c r="AS69" s="40">
        <v>0</v>
      </c>
      <c r="AT69" s="40">
        <v>0</v>
      </c>
      <c r="AU69" s="46">
        <v>0</v>
      </c>
      <c r="AV69" s="63">
        <v>171.806389049</v>
      </c>
      <c r="AW69" s="40">
        <v>22.093083741</v>
      </c>
      <c r="AX69" s="40">
        <v>0</v>
      </c>
      <c r="AY69" s="40">
        <v>0</v>
      </c>
      <c r="AZ69" s="46">
        <v>117.657891621</v>
      </c>
      <c r="BA69" s="63">
        <v>0</v>
      </c>
      <c r="BB69" s="45">
        <v>0</v>
      </c>
      <c r="BC69" s="40">
        <v>0</v>
      </c>
      <c r="BD69" s="40">
        <v>0</v>
      </c>
      <c r="BE69" s="46">
        <v>0</v>
      </c>
      <c r="BF69" s="63">
        <v>68.676806015</v>
      </c>
      <c r="BG69" s="45">
        <v>2.785478165</v>
      </c>
      <c r="BH69" s="40">
        <v>0</v>
      </c>
      <c r="BI69" s="40">
        <v>0</v>
      </c>
      <c r="BJ69" s="46">
        <v>19.309099113454028</v>
      </c>
      <c r="BK69" s="106">
        <v>678.669626856454</v>
      </c>
      <c r="BL69" s="85"/>
    </row>
    <row r="70" spans="1:64" ht="12.75">
      <c r="A70" s="31"/>
      <c r="B70" s="32" t="s">
        <v>77</v>
      </c>
      <c r="C70" s="99">
        <f aca="true" t="shared" si="9" ref="C70:AH70">SUM(C52:C69)</f>
        <v>0</v>
      </c>
      <c r="D70" s="71">
        <f t="shared" si="9"/>
        <v>797.9976824780001</v>
      </c>
      <c r="E70" s="71">
        <f t="shared" si="9"/>
        <v>0</v>
      </c>
      <c r="F70" s="71">
        <f t="shared" si="9"/>
        <v>0</v>
      </c>
      <c r="G70" s="71">
        <f t="shared" si="9"/>
        <v>0</v>
      </c>
      <c r="H70" s="71">
        <f t="shared" si="9"/>
        <v>3109.577833048</v>
      </c>
      <c r="I70" s="71">
        <f t="shared" si="9"/>
        <v>1053.446719346</v>
      </c>
      <c r="J70" s="71">
        <f t="shared" si="9"/>
        <v>0</v>
      </c>
      <c r="K70" s="71">
        <f t="shared" si="9"/>
        <v>0</v>
      </c>
      <c r="L70" s="71">
        <f t="shared" si="9"/>
        <v>4155.8481855499995</v>
      </c>
      <c r="M70" s="71">
        <f t="shared" si="9"/>
        <v>0</v>
      </c>
      <c r="N70" s="71">
        <f t="shared" si="9"/>
        <v>0</v>
      </c>
      <c r="O70" s="71">
        <f t="shared" si="9"/>
        <v>0</v>
      </c>
      <c r="P70" s="71">
        <f t="shared" si="9"/>
        <v>0</v>
      </c>
      <c r="Q70" s="71">
        <f t="shared" si="9"/>
        <v>0</v>
      </c>
      <c r="R70" s="71">
        <f t="shared" si="9"/>
        <v>1189.066116693</v>
      </c>
      <c r="S70" s="71">
        <f t="shared" si="9"/>
        <v>238.939614119</v>
      </c>
      <c r="T70" s="71">
        <f t="shared" si="9"/>
        <v>0</v>
      </c>
      <c r="U70" s="71">
        <f t="shared" si="9"/>
        <v>0</v>
      </c>
      <c r="V70" s="71">
        <f t="shared" si="9"/>
        <v>377.709340403</v>
      </c>
      <c r="W70" s="71">
        <f t="shared" si="9"/>
        <v>0</v>
      </c>
      <c r="X70" s="71">
        <f t="shared" si="9"/>
        <v>0</v>
      </c>
      <c r="Y70" s="71">
        <f t="shared" si="9"/>
        <v>0</v>
      </c>
      <c r="Z70" s="71">
        <f t="shared" si="9"/>
        <v>0</v>
      </c>
      <c r="AA70" s="71">
        <f t="shared" si="9"/>
        <v>0</v>
      </c>
      <c r="AB70" s="71">
        <f t="shared" si="9"/>
        <v>8.609747327</v>
      </c>
      <c r="AC70" s="71">
        <f t="shared" si="9"/>
        <v>0</v>
      </c>
      <c r="AD70" s="71">
        <f t="shared" si="9"/>
        <v>0</v>
      </c>
      <c r="AE70" s="71">
        <f t="shared" si="9"/>
        <v>0</v>
      </c>
      <c r="AF70" s="71">
        <f t="shared" si="9"/>
        <v>0.34015272499999993</v>
      </c>
      <c r="AG70" s="71">
        <f t="shared" si="9"/>
        <v>0</v>
      </c>
      <c r="AH70" s="71">
        <f t="shared" si="9"/>
        <v>0</v>
      </c>
      <c r="AI70" s="71">
        <f aca="true" t="shared" si="10" ref="AI70:BJ70">SUM(AI52:AI69)</f>
        <v>0</v>
      </c>
      <c r="AJ70" s="71">
        <f t="shared" si="10"/>
        <v>0</v>
      </c>
      <c r="AK70" s="71">
        <f t="shared" si="10"/>
        <v>0</v>
      </c>
      <c r="AL70" s="71">
        <f t="shared" si="10"/>
        <v>5.862794245999999</v>
      </c>
      <c r="AM70" s="71">
        <f t="shared" si="10"/>
        <v>0</v>
      </c>
      <c r="AN70" s="71">
        <f t="shared" si="10"/>
        <v>0</v>
      </c>
      <c r="AO70" s="71">
        <f t="shared" si="10"/>
        <v>0</v>
      </c>
      <c r="AP70" s="71">
        <f t="shared" si="10"/>
        <v>0.14171955600000002</v>
      </c>
      <c r="AQ70" s="71">
        <f t="shared" si="10"/>
        <v>0.074122438</v>
      </c>
      <c r="AR70" s="71">
        <f t="shared" si="10"/>
        <v>1.408536765</v>
      </c>
      <c r="AS70" s="71">
        <f t="shared" si="10"/>
        <v>0</v>
      </c>
      <c r="AT70" s="71">
        <f t="shared" si="10"/>
        <v>0</v>
      </c>
      <c r="AU70" s="71">
        <f t="shared" si="10"/>
        <v>0</v>
      </c>
      <c r="AV70" s="71">
        <f t="shared" si="10"/>
        <v>16356.045576826999</v>
      </c>
      <c r="AW70" s="71">
        <f t="shared" si="10"/>
        <v>2416.979162743</v>
      </c>
      <c r="AX70" s="71">
        <f t="shared" si="10"/>
        <v>0</v>
      </c>
      <c r="AY70" s="71">
        <f t="shared" si="10"/>
        <v>0</v>
      </c>
      <c r="AZ70" s="71">
        <f t="shared" si="10"/>
        <v>15035.368130347002</v>
      </c>
      <c r="BA70" s="71">
        <f t="shared" si="10"/>
        <v>0</v>
      </c>
      <c r="BB70" s="71">
        <f t="shared" si="10"/>
        <v>0</v>
      </c>
      <c r="BC70" s="71">
        <f t="shared" si="10"/>
        <v>0</v>
      </c>
      <c r="BD70" s="71">
        <f t="shared" si="10"/>
        <v>0</v>
      </c>
      <c r="BE70" s="71">
        <f t="shared" si="10"/>
        <v>0</v>
      </c>
      <c r="BF70" s="71">
        <f t="shared" si="10"/>
        <v>5736.703870221999</v>
      </c>
      <c r="BG70" s="71">
        <f t="shared" si="10"/>
        <v>380.00034124399997</v>
      </c>
      <c r="BH70" s="71">
        <f t="shared" si="10"/>
        <v>0.23214924399999998</v>
      </c>
      <c r="BI70" s="71">
        <f t="shared" si="10"/>
        <v>0</v>
      </c>
      <c r="BJ70" s="71">
        <f t="shared" si="10"/>
        <v>2158.8199240494537</v>
      </c>
      <c r="BK70" s="82">
        <f>SUM(C70:BJ70)</f>
        <v>53023.17171937045</v>
      </c>
      <c r="BL70" s="85"/>
    </row>
    <row r="71" spans="1:64" ht="12.75">
      <c r="A71" s="31"/>
      <c r="B71" s="33" t="s">
        <v>75</v>
      </c>
      <c r="C71" s="43">
        <f aca="true" t="shared" si="11" ref="C71:AH71">+C70+C50</f>
        <v>0</v>
      </c>
      <c r="D71" s="62">
        <f t="shared" si="11"/>
        <v>811.6428262770002</v>
      </c>
      <c r="E71" s="62">
        <f t="shared" si="11"/>
        <v>0</v>
      </c>
      <c r="F71" s="62">
        <f t="shared" si="11"/>
        <v>0</v>
      </c>
      <c r="G71" s="61">
        <f t="shared" si="11"/>
        <v>0</v>
      </c>
      <c r="H71" s="42">
        <f t="shared" si="11"/>
        <v>4429.240138532</v>
      </c>
      <c r="I71" s="62">
        <f t="shared" si="11"/>
        <v>1054.225115961</v>
      </c>
      <c r="J71" s="62">
        <f t="shared" si="11"/>
        <v>0</v>
      </c>
      <c r="K71" s="62">
        <f t="shared" si="11"/>
        <v>0</v>
      </c>
      <c r="L71" s="61">
        <f t="shared" si="11"/>
        <v>4257.199583975</v>
      </c>
      <c r="M71" s="42">
        <f t="shared" si="11"/>
        <v>0</v>
      </c>
      <c r="N71" s="62">
        <f t="shared" si="11"/>
        <v>0</v>
      </c>
      <c r="O71" s="62">
        <f t="shared" si="11"/>
        <v>0</v>
      </c>
      <c r="P71" s="62">
        <f t="shared" si="11"/>
        <v>0</v>
      </c>
      <c r="Q71" s="61">
        <f t="shared" si="11"/>
        <v>0</v>
      </c>
      <c r="R71" s="42">
        <f t="shared" si="11"/>
        <v>2073.886074693</v>
      </c>
      <c r="S71" s="62">
        <f t="shared" si="11"/>
        <v>238.961439306</v>
      </c>
      <c r="T71" s="62">
        <f t="shared" si="11"/>
        <v>0</v>
      </c>
      <c r="U71" s="62">
        <f t="shared" si="11"/>
        <v>0</v>
      </c>
      <c r="V71" s="61">
        <f t="shared" si="11"/>
        <v>404.219062562</v>
      </c>
      <c r="W71" s="42">
        <f t="shared" si="11"/>
        <v>0</v>
      </c>
      <c r="X71" s="62">
        <f t="shared" si="11"/>
        <v>0</v>
      </c>
      <c r="Y71" s="62">
        <f t="shared" si="11"/>
        <v>0</v>
      </c>
      <c r="Z71" s="62">
        <f t="shared" si="11"/>
        <v>0</v>
      </c>
      <c r="AA71" s="61">
        <f t="shared" si="11"/>
        <v>0</v>
      </c>
      <c r="AB71" s="42">
        <f t="shared" si="11"/>
        <v>11.626465409</v>
      </c>
      <c r="AC71" s="62">
        <f t="shared" si="11"/>
        <v>0</v>
      </c>
      <c r="AD71" s="62">
        <f t="shared" si="11"/>
        <v>0</v>
      </c>
      <c r="AE71" s="62">
        <f t="shared" si="11"/>
        <v>0</v>
      </c>
      <c r="AF71" s="61">
        <f t="shared" si="11"/>
        <v>0.43511503099999993</v>
      </c>
      <c r="AG71" s="42">
        <f t="shared" si="11"/>
        <v>0</v>
      </c>
      <c r="AH71" s="62">
        <f t="shared" si="11"/>
        <v>0</v>
      </c>
      <c r="AI71" s="62">
        <f aca="true" t="shared" si="12" ref="AI71:BK71">+AI70+AI50</f>
        <v>0</v>
      </c>
      <c r="AJ71" s="62">
        <f t="shared" si="12"/>
        <v>0</v>
      </c>
      <c r="AK71" s="61">
        <f t="shared" si="12"/>
        <v>0</v>
      </c>
      <c r="AL71" s="42">
        <f t="shared" si="12"/>
        <v>7.141082768999999</v>
      </c>
      <c r="AM71" s="62">
        <f t="shared" si="12"/>
        <v>0</v>
      </c>
      <c r="AN71" s="62">
        <f t="shared" si="12"/>
        <v>0</v>
      </c>
      <c r="AO71" s="62">
        <f t="shared" si="12"/>
        <v>0</v>
      </c>
      <c r="AP71" s="61">
        <f t="shared" si="12"/>
        <v>0.15415968100000002</v>
      </c>
      <c r="AQ71" s="42">
        <f t="shared" si="12"/>
        <v>0.074122438</v>
      </c>
      <c r="AR71" s="62">
        <f t="shared" si="12"/>
        <v>1.408536765</v>
      </c>
      <c r="AS71" s="62">
        <f t="shared" si="12"/>
        <v>0</v>
      </c>
      <c r="AT71" s="62">
        <f t="shared" si="12"/>
        <v>0</v>
      </c>
      <c r="AU71" s="61">
        <f t="shared" si="12"/>
        <v>0</v>
      </c>
      <c r="AV71" s="42">
        <f t="shared" si="12"/>
        <v>21077.638588472</v>
      </c>
      <c r="AW71" s="62">
        <f t="shared" si="12"/>
        <v>2424.771793927</v>
      </c>
      <c r="AX71" s="62">
        <f t="shared" si="12"/>
        <v>0</v>
      </c>
      <c r="AY71" s="62">
        <f t="shared" si="12"/>
        <v>0</v>
      </c>
      <c r="AZ71" s="61">
        <f t="shared" si="12"/>
        <v>15648.613791390002</v>
      </c>
      <c r="BA71" s="42">
        <f t="shared" si="12"/>
        <v>0</v>
      </c>
      <c r="BB71" s="62">
        <f t="shared" si="12"/>
        <v>0</v>
      </c>
      <c r="BC71" s="62">
        <f t="shared" si="12"/>
        <v>0</v>
      </c>
      <c r="BD71" s="62">
        <f t="shared" si="12"/>
        <v>0</v>
      </c>
      <c r="BE71" s="61">
        <f t="shared" si="12"/>
        <v>0</v>
      </c>
      <c r="BF71" s="42">
        <f t="shared" si="12"/>
        <v>8012.928248632999</v>
      </c>
      <c r="BG71" s="62">
        <f t="shared" si="12"/>
        <v>381.938024656</v>
      </c>
      <c r="BH71" s="62">
        <f t="shared" si="12"/>
        <v>0.23214924399999998</v>
      </c>
      <c r="BI71" s="62">
        <f t="shared" si="12"/>
        <v>0</v>
      </c>
      <c r="BJ71" s="61">
        <f t="shared" si="12"/>
        <v>2312.817514382309</v>
      </c>
      <c r="BK71" s="110">
        <f t="shared" si="12"/>
        <v>63149.15383410331</v>
      </c>
      <c r="BL71" s="85"/>
    </row>
    <row r="72" spans="1:64" ht="3" customHeight="1">
      <c r="A72" s="10"/>
      <c r="B72" s="17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2"/>
      <c r="BL72" s="85"/>
    </row>
    <row r="73" spans="1:64" ht="12.75">
      <c r="A73" s="10" t="s">
        <v>16</v>
      </c>
      <c r="B73" s="16" t="s">
        <v>8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2"/>
      <c r="BL73" s="85"/>
    </row>
    <row r="74" spans="1:64" ht="12.75">
      <c r="A74" s="10" t="s">
        <v>67</v>
      </c>
      <c r="B74" s="17" t="s">
        <v>17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2"/>
      <c r="BL74" s="85"/>
    </row>
    <row r="75" spans="1:64" ht="12.75">
      <c r="A75" s="10"/>
      <c r="B75" s="21" t="s">
        <v>122</v>
      </c>
      <c r="C75" s="47">
        <v>0</v>
      </c>
      <c r="D75" s="45">
        <v>18.034179408</v>
      </c>
      <c r="E75" s="40">
        <v>0</v>
      </c>
      <c r="F75" s="40">
        <v>0</v>
      </c>
      <c r="G75" s="46">
        <v>0</v>
      </c>
      <c r="H75" s="63">
        <v>125.836019088</v>
      </c>
      <c r="I75" s="40">
        <v>113.717024376</v>
      </c>
      <c r="J75" s="40">
        <v>0.033690166</v>
      </c>
      <c r="K75" s="40">
        <v>0</v>
      </c>
      <c r="L75" s="46">
        <v>219.020426482</v>
      </c>
      <c r="M75" s="63">
        <v>0</v>
      </c>
      <c r="N75" s="45">
        <v>0</v>
      </c>
      <c r="O75" s="40">
        <v>0</v>
      </c>
      <c r="P75" s="40">
        <v>0</v>
      </c>
      <c r="Q75" s="46">
        <v>0</v>
      </c>
      <c r="R75" s="63">
        <v>45.443926212</v>
      </c>
      <c r="S75" s="40">
        <v>4.385247185</v>
      </c>
      <c r="T75" s="40">
        <v>0</v>
      </c>
      <c r="U75" s="40">
        <v>0</v>
      </c>
      <c r="V75" s="46">
        <v>29.472171154</v>
      </c>
      <c r="W75" s="63">
        <v>0</v>
      </c>
      <c r="X75" s="40">
        <v>0</v>
      </c>
      <c r="Y75" s="40">
        <v>0</v>
      </c>
      <c r="Z75" s="40">
        <v>0</v>
      </c>
      <c r="AA75" s="46">
        <v>0</v>
      </c>
      <c r="AB75" s="63">
        <v>0.115197192</v>
      </c>
      <c r="AC75" s="40">
        <v>0</v>
      </c>
      <c r="AD75" s="40">
        <v>0</v>
      </c>
      <c r="AE75" s="40">
        <v>0</v>
      </c>
      <c r="AF75" s="46">
        <v>0.521809793</v>
      </c>
      <c r="AG75" s="63">
        <v>0</v>
      </c>
      <c r="AH75" s="40">
        <v>0</v>
      </c>
      <c r="AI75" s="40">
        <v>0</v>
      </c>
      <c r="AJ75" s="40">
        <v>0</v>
      </c>
      <c r="AK75" s="46">
        <v>0</v>
      </c>
      <c r="AL75" s="63">
        <v>0.05291152</v>
      </c>
      <c r="AM75" s="40">
        <v>0</v>
      </c>
      <c r="AN75" s="40">
        <v>0</v>
      </c>
      <c r="AO75" s="40">
        <v>0</v>
      </c>
      <c r="AP75" s="46">
        <v>0</v>
      </c>
      <c r="AQ75" s="63">
        <v>0</v>
      </c>
      <c r="AR75" s="45">
        <v>0.334830323</v>
      </c>
      <c r="AS75" s="40">
        <v>0</v>
      </c>
      <c r="AT75" s="40">
        <v>0</v>
      </c>
      <c r="AU75" s="46">
        <v>0</v>
      </c>
      <c r="AV75" s="63">
        <v>1217.124422601</v>
      </c>
      <c r="AW75" s="40">
        <v>368.565077533</v>
      </c>
      <c r="AX75" s="40">
        <v>0</v>
      </c>
      <c r="AY75" s="40">
        <v>0</v>
      </c>
      <c r="AZ75" s="46">
        <v>3878.728047942</v>
      </c>
      <c r="BA75" s="63">
        <v>0</v>
      </c>
      <c r="BB75" s="45">
        <v>0</v>
      </c>
      <c r="BC75" s="40">
        <v>0</v>
      </c>
      <c r="BD75" s="40">
        <v>0</v>
      </c>
      <c r="BE75" s="46">
        <v>0</v>
      </c>
      <c r="BF75" s="63">
        <v>452.552042974</v>
      </c>
      <c r="BG75" s="45">
        <v>35.434384488</v>
      </c>
      <c r="BH75" s="40">
        <v>0</v>
      </c>
      <c r="BI75" s="40">
        <v>0</v>
      </c>
      <c r="BJ75" s="46">
        <v>724.1924696817598</v>
      </c>
      <c r="BK75" s="106">
        <v>7233.56387811876</v>
      </c>
      <c r="BL75" s="85"/>
    </row>
    <row r="76" spans="1:64" ht="12.75">
      <c r="A76" s="31"/>
      <c r="B76" s="33" t="s">
        <v>74</v>
      </c>
      <c r="C76" s="43">
        <f aca="true" t="shared" si="13" ref="C76:AH76">SUM(C75:C75)</f>
        <v>0</v>
      </c>
      <c r="D76" s="62">
        <f t="shared" si="13"/>
        <v>18.034179408</v>
      </c>
      <c r="E76" s="62">
        <f t="shared" si="13"/>
        <v>0</v>
      </c>
      <c r="F76" s="62">
        <f t="shared" si="13"/>
        <v>0</v>
      </c>
      <c r="G76" s="61">
        <f t="shared" si="13"/>
        <v>0</v>
      </c>
      <c r="H76" s="42">
        <f t="shared" si="13"/>
        <v>125.836019088</v>
      </c>
      <c r="I76" s="62">
        <f t="shared" si="13"/>
        <v>113.717024376</v>
      </c>
      <c r="J76" s="62">
        <f t="shared" si="13"/>
        <v>0.033690166</v>
      </c>
      <c r="K76" s="62">
        <f t="shared" si="13"/>
        <v>0</v>
      </c>
      <c r="L76" s="61">
        <f t="shared" si="13"/>
        <v>219.020426482</v>
      </c>
      <c r="M76" s="42">
        <f t="shared" si="13"/>
        <v>0</v>
      </c>
      <c r="N76" s="62">
        <f t="shared" si="13"/>
        <v>0</v>
      </c>
      <c r="O76" s="62">
        <f t="shared" si="13"/>
        <v>0</v>
      </c>
      <c r="P76" s="62">
        <f t="shared" si="13"/>
        <v>0</v>
      </c>
      <c r="Q76" s="61">
        <f t="shared" si="13"/>
        <v>0</v>
      </c>
      <c r="R76" s="42">
        <f t="shared" si="13"/>
        <v>45.443926212</v>
      </c>
      <c r="S76" s="62">
        <f t="shared" si="13"/>
        <v>4.385247185</v>
      </c>
      <c r="T76" s="62">
        <f t="shared" si="13"/>
        <v>0</v>
      </c>
      <c r="U76" s="62">
        <f t="shared" si="13"/>
        <v>0</v>
      </c>
      <c r="V76" s="61">
        <f t="shared" si="13"/>
        <v>29.472171154</v>
      </c>
      <c r="W76" s="42">
        <f t="shared" si="13"/>
        <v>0</v>
      </c>
      <c r="X76" s="62">
        <f t="shared" si="13"/>
        <v>0</v>
      </c>
      <c r="Y76" s="62">
        <f t="shared" si="13"/>
        <v>0</v>
      </c>
      <c r="Z76" s="62">
        <f t="shared" si="13"/>
        <v>0</v>
      </c>
      <c r="AA76" s="61">
        <f t="shared" si="13"/>
        <v>0</v>
      </c>
      <c r="AB76" s="42">
        <f t="shared" si="13"/>
        <v>0.115197192</v>
      </c>
      <c r="AC76" s="62">
        <f t="shared" si="13"/>
        <v>0</v>
      </c>
      <c r="AD76" s="62">
        <f t="shared" si="13"/>
        <v>0</v>
      </c>
      <c r="AE76" s="62">
        <f t="shared" si="13"/>
        <v>0</v>
      </c>
      <c r="AF76" s="61">
        <f t="shared" si="13"/>
        <v>0.521809793</v>
      </c>
      <c r="AG76" s="42">
        <f t="shared" si="13"/>
        <v>0</v>
      </c>
      <c r="AH76" s="62">
        <f t="shared" si="13"/>
        <v>0</v>
      </c>
      <c r="AI76" s="62">
        <f aca="true" t="shared" si="14" ref="AI76:BJ76">SUM(AI75:AI75)</f>
        <v>0</v>
      </c>
      <c r="AJ76" s="62">
        <f t="shared" si="14"/>
        <v>0</v>
      </c>
      <c r="AK76" s="61">
        <f t="shared" si="14"/>
        <v>0</v>
      </c>
      <c r="AL76" s="42">
        <f t="shared" si="14"/>
        <v>0.05291152</v>
      </c>
      <c r="AM76" s="62">
        <f t="shared" si="14"/>
        <v>0</v>
      </c>
      <c r="AN76" s="62">
        <f t="shared" si="14"/>
        <v>0</v>
      </c>
      <c r="AO76" s="62">
        <f t="shared" si="14"/>
        <v>0</v>
      </c>
      <c r="AP76" s="61">
        <f t="shared" si="14"/>
        <v>0</v>
      </c>
      <c r="AQ76" s="42">
        <f t="shared" si="14"/>
        <v>0</v>
      </c>
      <c r="AR76" s="62">
        <f>SUM(AR75:AR75)</f>
        <v>0.334830323</v>
      </c>
      <c r="AS76" s="62">
        <f t="shared" si="14"/>
        <v>0</v>
      </c>
      <c r="AT76" s="62">
        <f t="shared" si="14"/>
        <v>0</v>
      </c>
      <c r="AU76" s="61">
        <f t="shared" si="14"/>
        <v>0</v>
      </c>
      <c r="AV76" s="42">
        <f t="shared" si="14"/>
        <v>1217.124422601</v>
      </c>
      <c r="AW76" s="62">
        <f t="shared" si="14"/>
        <v>368.565077533</v>
      </c>
      <c r="AX76" s="62">
        <f t="shared" si="14"/>
        <v>0</v>
      </c>
      <c r="AY76" s="62">
        <f t="shared" si="14"/>
        <v>0</v>
      </c>
      <c r="AZ76" s="61">
        <f t="shared" si="14"/>
        <v>3878.728047942</v>
      </c>
      <c r="BA76" s="42">
        <f t="shared" si="14"/>
        <v>0</v>
      </c>
      <c r="BB76" s="62">
        <f t="shared" si="14"/>
        <v>0</v>
      </c>
      <c r="BC76" s="62">
        <f t="shared" si="14"/>
        <v>0</v>
      </c>
      <c r="BD76" s="62">
        <f t="shared" si="14"/>
        <v>0</v>
      </c>
      <c r="BE76" s="61">
        <f t="shared" si="14"/>
        <v>0</v>
      </c>
      <c r="BF76" s="42">
        <f t="shared" si="14"/>
        <v>452.552042974</v>
      </c>
      <c r="BG76" s="62">
        <f t="shared" si="14"/>
        <v>35.434384488</v>
      </c>
      <c r="BH76" s="62">
        <f t="shared" si="14"/>
        <v>0</v>
      </c>
      <c r="BI76" s="62">
        <f t="shared" si="14"/>
        <v>0</v>
      </c>
      <c r="BJ76" s="61">
        <f t="shared" si="14"/>
        <v>724.1924696817598</v>
      </c>
      <c r="BK76" s="80">
        <f>SUM(BK75:BK75)</f>
        <v>7233.56387811876</v>
      </c>
      <c r="BL76" s="85"/>
    </row>
    <row r="77" spans="1:64" ht="2.25" customHeight="1">
      <c r="A77" s="10"/>
      <c r="B77" s="17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2"/>
      <c r="BL77" s="85"/>
    </row>
    <row r="78" spans="1:64" ht="12.75">
      <c r="A78" s="10" t="s">
        <v>4</v>
      </c>
      <c r="B78" s="16" t="s">
        <v>9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2"/>
      <c r="BL78" s="85"/>
    </row>
    <row r="79" spans="1:64" ht="12.75">
      <c r="A79" s="10" t="s">
        <v>67</v>
      </c>
      <c r="B79" s="17" t="s">
        <v>18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2"/>
      <c r="BL79" s="85"/>
    </row>
    <row r="80" spans="1:64" ht="12.75">
      <c r="A80" s="10"/>
      <c r="B80" s="18" t="s">
        <v>31</v>
      </c>
      <c r="C80" s="94"/>
      <c r="D80" s="50"/>
      <c r="E80" s="51"/>
      <c r="F80" s="51"/>
      <c r="G80" s="52"/>
      <c r="H80" s="49"/>
      <c r="I80" s="51"/>
      <c r="J80" s="51"/>
      <c r="K80" s="51"/>
      <c r="L80" s="52"/>
      <c r="M80" s="49"/>
      <c r="N80" s="50"/>
      <c r="O80" s="51"/>
      <c r="P80" s="51"/>
      <c r="Q80" s="52"/>
      <c r="R80" s="49"/>
      <c r="S80" s="51"/>
      <c r="T80" s="51"/>
      <c r="U80" s="51"/>
      <c r="V80" s="52"/>
      <c r="W80" s="49"/>
      <c r="X80" s="51"/>
      <c r="Y80" s="51"/>
      <c r="Z80" s="51"/>
      <c r="AA80" s="52"/>
      <c r="AB80" s="49"/>
      <c r="AC80" s="51"/>
      <c r="AD80" s="51"/>
      <c r="AE80" s="51"/>
      <c r="AF80" s="52"/>
      <c r="AG80" s="49"/>
      <c r="AH80" s="51"/>
      <c r="AI80" s="51"/>
      <c r="AJ80" s="51"/>
      <c r="AK80" s="52"/>
      <c r="AL80" s="49"/>
      <c r="AM80" s="51"/>
      <c r="AN80" s="51"/>
      <c r="AO80" s="51"/>
      <c r="AP80" s="52"/>
      <c r="AQ80" s="49"/>
      <c r="AR80" s="50"/>
      <c r="AS80" s="51"/>
      <c r="AT80" s="51"/>
      <c r="AU80" s="52"/>
      <c r="AV80" s="49"/>
      <c r="AW80" s="51"/>
      <c r="AX80" s="51"/>
      <c r="AY80" s="51"/>
      <c r="AZ80" s="52"/>
      <c r="BA80" s="49"/>
      <c r="BB80" s="50"/>
      <c r="BC80" s="51"/>
      <c r="BD80" s="51"/>
      <c r="BE80" s="52"/>
      <c r="BF80" s="49"/>
      <c r="BG80" s="50"/>
      <c r="BH80" s="51"/>
      <c r="BI80" s="51"/>
      <c r="BJ80" s="52"/>
      <c r="BK80" s="53"/>
      <c r="BL80" s="85"/>
    </row>
    <row r="81" spans="1:64" s="34" customFormat="1" ht="12.75">
      <c r="A81" s="31"/>
      <c r="B81" s="32" t="s">
        <v>76</v>
      </c>
      <c r="C81" s="95"/>
      <c r="D81" s="55"/>
      <c r="E81" s="55"/>
      <c r="F81" s="55"/>
      <c r="G81" s="56"/>
      <c r="H81" s="54"/>
      <c r="I81" s="55"/>
      <c r="J81" s="55"/>
      <c r="K81" s="55"/>
      <c r="L81" s="56"/>
      <c r="M81" s="54"/>
      <c r="N81" s="55"/>
      <c r="O81" s="55"/>
      <c r="P81" s="55"/>
      <c r="Q81" s="56"/>
      <c r="R81" s="54"/>
      <c r="S81" s="55"/>
      <c r="T81" s="55"/>
      <c r="U81" s="55"/>
      <c r="V81" s="56"/>
      <c r="W81" s="54"/>
      <c r="X81" s="55"/>
      <c r="Y81" s="55"/>
      <c r="Z81" s="55"/>
      <c r="AA81" s="56"/>
      <c r="AB81" s="54"/>
      <c r="AC81" s="55"/>
      <c r="AD81" s="55"/>
      <c r="AE81" s="55"/>
      <c r="AF81" s="56"/>
      <c r="AG81" s="54"/>
      <c r="AH81" s="55"/>
      <c r="AI81" s="55"/>
      <c r="AJ81" s="55"/>
      <c r="AK81" s="56"/>
      <c r="AL81" s="54"/>
      <c r="AM81" s="55"/>
      <c r="AN81" s="55"/>
      <c r="AO81" s="55"/>
      <c r="AP81" s="56"/>
      <c r="AQ81" s="54"/>
      <c r="AR81" s="55"/>
      <c r="AS81" s="55"/>
      <c r="AT81" s="55"/>
      <c r="AU81" s="56"/>
      <c r="AV81" s="54"/>
      <c r="AW81" s="55"/>
      <c r="AX81" s="55"/>
      <c r="AY81" s="55"/>
      <c r="AZ81" s="56"/>
      <c r="BA81" s="54"/>
      <c r="BB81" s="55"/>
      <c r="BC81" s="55"/>
      <c r="BD81" s="55"/>
      <c r="BE81" s="56"/>
      <c r="BF81" s="54"/>
      <c r="BG81" s="55"/>
      <c r="BH81" s="55"/>
      <c r="BI81" s="55"/>
      <c r="BJ81" s="56"/>
      <c r="BK81" s="57"/>
      <c r="BL81" s="85"/>
    </row>
    <row r="82" spans="1:64" ht="12.75">
      <c r="A82" s="10" t="s">
        <v>68</v>
      </c>
      <c r="B82" s="17" t="s">
        <v>19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2"/>
      <c r="BL82" s="85"/>
    </row>
    <row r="83" spans="1:64" ht="12.75">
      <c r="A83" s="10"/>
      <c r="B83" s="17" t="s">
        <v>148</v>
      </c>
      <c r="C83" s="94">
        <v>0</v>
      </c>
      <c r="D83" s="50">
        <v>0.511325396</v>
      </c>
      <c r="E83" s="51">
        <v>0</v>
      </c>
      <c r="F83" s="51">
        <v>0</v>
      </c>
      <c r="G83" s="52">
        <v>0</v>
      </c>
      <c r="H83" s="49">
        <v>0</v>
      </c>
      <c r="I83" s="51">
        <v>0</v>
      </c>
      <c r="J83" s="51">
        <v>0</v>
      </c>
      <c r="K83" s="51">
        <v>0</v>
      </c>
      <c r="L83" s="52">
        <v>9.825252358</v>
      </c>
      <c r="M83" s="49">
        <v>0</v>
      </c>
      <c r="N83" s="50">
        <v>0</v>
      </c>
      <c r="O83" s="51">
        <v>0</v>
      </c>
      <c r="P83" s="51">
        <v>0</v>
      </c>
      <c r="Q83" s="52">
        <v>0</v>
      </c>
      <c r="R83" s="49">
        <v>0</v>
      </c>
      <c r="S83" s="51">
        <v>0</v>
      </c>
      <c r="T83" s="51">
        <v>0</v>
      </c>
      <c r="U83" s="51">
        <v>0</v>
      </c>
      <c r="V83" s="52">
        <v>0</v>
      </c>
      <c r="W83" s="49">
        <v>0</v>
      </c>
      <c r="X83" s="51">
        <v>0</v>
      </c>
      <c r="Y83" s="51">
        <v>0</v>
      </c>
      <c r="Z83" s="51">
        <v>0</v>
      </c>
      <c r="AA83" s="52">
        <v>0</v>
      </c>
      <c r="AB83" s="49">
        <v>0</v>
      </c>
      <c r="AC83" s="51">
        <v>0</v>
      </c>
      <c r="AD83" s="51">
        <v>0</v>
      </c>
      <c r="AE83" s="51">
        <v>0</v>
      </c>
      <c r="AF83" s="52">
        <v>0</v>
      </c>
      <c r="AG83" s="49">
        <v>0</v>
      </c>
      <c r="AH83" s="51">
        <v>0</v>
      </c>
      <c r="AI83" s="51">
        <v>0</v>
      </c>
      <c r="AJ83" s="51">
        <v>0</v>
      </c>
      <c r="AK83" s="52">
        <v>0</v>
      </c>
      <c r="AL83" s="49">
        <v>0</v>
      </c>
      <c r="AM83" s="51">
        <v>0</v>
      </c>
      <c r="AN83" s="51">
        <v>0</v>
      </c>
      <c r="AO83" s="51">
        <v>0</v>
      </c>
      <c r="AP83" s="52">
        <v>0</v>
      </c>
      <c r="AQ83" s="49">
        <v>0</v>
      </c>
      <c r="AR83" s="50">
        <v>0</v>
      </c>
      <c r="AS83" s="51">
        <v>0</v>
      </c>
      <c r="AT83" s="51">
        <v>0</v>
      </c>
      <c r="AU83" s="52">
        <v>0</v>
      </c>
      <c r="AV83" s="49">
        <v>0</v>
      </c>
      <c r="AW83" s="51">
        <v>0</v>
      </c>
      <c r="AX83" s="51">
        <v>0</v>
      </c>
      <c r="AY83" s="51">
        <v>0</v>
      </c>
      <c r="AZ83" s="52">
        <v>0</v>
      </c>
      <c r="BA83" s="49">
        <v>0</v>
      </c>
      <c r="BB83" s="50">
        <v>0</v>
      </c>
      <c r="BC83" s="51">
        <v>0</v>
      </c>
      <c r="BD83" s="51">
        <v>0</v>
      </c>
      <c r="BE83" s="52">
        <v>0</v>
      </c>
      <c r="BF83" s="49">
        <v>0</v>
      </c>
      <c r="BG83" s="50">
        <v>0</v>
      </c>
      <c r="BH83" s="51">
        <v>0</v>
      </c>
      <c r="BI83" s="51">
        <v>0</v>
      </c>
      <c r="BJ83" s="52">
        <v>0</v>
      </c>
      <c r="BK83" s="106">
        <v>10.336577754</v>
      </c>
      <c r="BL83" s="85"/>
    </row>
    <row r="84" spans="1:64" ht="12.75">
      <c r="A84" s="10"/>
      <c r="B84" s="17" t="s">
        <v>147</v>
      </c>
      <c r="C84" s="94">
        <v>0</v>
      </c>
      <c r="D84" s="50">
        <v>0.450633257</v>
      </c>
      <c r="E84" s="51">
        <v>0</v>
      </c>
      <c r="F84" s="51">
        <v>0</v>
      </c>
      <c r="G84" s="52">
        <v>0</v>
      </c>
      <c r="H84" s="49">
        <v>0</v>
      </c>
      <c r="I84" s="51">
        <v>1.467389508</v>
      </c>
      <c r="J84" s="51">
        <v>0</v>
      </c>
      <c r="K84" s="51">
        <v>0</v>
      </c>
      <c r="L84" s="52">
        <v>65.414178139</v>
      </c>
      <c r="M84" s="49">
        <v>0</v>
      </c>
      <c r="N84" s="50">
        <v>0</v>
      </c>
      <c r="O84" s="51">
        <v>0</v>
      </c>
      <c r="P84" s="51">
        <v>0</v>
      </c>
      <c r="Q84" s="52">
        <v>0</v>
      </c>
      <c r="R84" s="49">
        <v>0</v>
      </c>
      <c r="S84" s="51">
        <v>0</v>
      </c>
      <c r="T84" s="51">
        <v>0</v>
      </c>
      <c r="U84" s="51">
        <v>0</v>
      </c>
      <c r="V84" s="52">
        <v>0</v>
      </c>
      <c r="W84" s="49">
        <v>0</v>
      </c>
      <c r="X84" s="51">
        <v>0</v>
      </c>
      <c r="Y84" s="51">
        <v>0</v>
      </c>
      <c r="Z84" s="51">
        <v>0</v>
      </c>
      <c r="AA84" s="52">
        <v>0</v>
      </c>
      <c r="AB84" s="49">
        <v>0</v>
      </c>
      <c r="AC84" s="51">
        <v>0</v>
      </c>
      <c r="AD84" s="51">
        <v>0</v>
      </c>
      <c r="AE84" s="51">
        <v>0</v>
      </c>
      <c r="AF84" s="52">
        <v>0</v>
      </c>
      <c r="AG84" s="49">
        <v>0</v>
      </c>
      <c r="AH84" s="51">
        <v>0</v>
      </c>
      <c r="AI84" s="51">
        <v>0</v>
      </c>
      <c r="AJ84" s="51">
        <v>0</v>
      </c>
      <c r="AK84" s="52">
        <v>0</v>
      </c>
      <c r="AL84" s="49">
        <v>0</v>
      </c>
      <c r="AM84" s="51">
        <v>0</v>
      </c>
      <c r="AN84" s="51">
        <v>0</v>
      </c>
      <c r="AO84" s="51">
        <v>0</v>
      </c>
      <c r="AP84" s="52">
        <v>0</v>
      </c>
      <c r="AQ84" s="49">
        <v>0</v>
      </c>
      <c r="AR84" s="50">
        <v>0</v>
      </c>
      <c r="AS84" s="51">
        <v>0</v>
      </c>
      <c r="AT84" s="51">
        <v>0</v>
      </c>
      <c r="AU84" s="52">
        <v>0</v>
      </c>
      <c r="AV84" s="49">
        <v>0</v>
      </c>
      <c r="AW84" s="51">
        <v>0</v>
      </c>
      <c r="AX84" s="51">
        <v>0</v>
      </c>
      <c r="AY84" s="51">
        <v>0</v>
      </c>
      <c r="AZ84" s="52">
        <v>0</v>
      </c>
      <c r="BA84" s="49">
        <v>0</v>
      </c>
      <c r="BB84" s="50">
        <v>0</v>
      </c>
      <c r="BC84" s="51">
        <v>0</v>
      </c>
      <c r="BD84" s="51">
        <v>0</v>
      </c>
      <c r="BE84" s="52">
        <v>0</v>
      </c>
      <c r="BF84" s="49">
        <v>0</v>
      </c>
      <c r="BG84" s="50">
        <v>0</v>
      </c>
      <c r="BH84" s="51">
        <v>0</v>
      </c>
      <c r="BI84" s="51">
        <v>0</v>
      </c>
      <c r="BJ84" s="52">
        <v>0</v>
      </c>
      <c r="BK84" s="106">
        <v>67.332200904</v>
      </c>
      <c r="BL84" s="85"/>
    </row>
    <row r="85" spans="1:64" ht="12.75">
      <c r="A85" s="10"/>
      <c r="B85" s="17" t="s">
        <v>159</v>
      </c>
      <c r="C85" s="94">
        <v>0</v>
      </c>
      <c r="D85" s="50">
        <v>0</v>
      </c>
      <c r="E85" s="51">
        <v>0</v>
      </c>
      <c r="F85" s="51">
        <v>0</v>
      </c>
      <c r="G85" s="52">
        <v>0</v>
      </c>
      <c r="H85" s="49">
        <v>0</v>
      </c>
      <c r="I85" s="51">
        <v>17.641168935</v>
      </c>
      <c r="J85" s="51">
        <v>0</v>
      </c>
      <c r="K85" s="51">
        <v>0</v>
      </c>
      <c r="L85" s="52">
        <v>8.370411468</v>
      </c>
      <c r="M85" s="49">
        <v>0</v>
      </c>
      <c r="N85" s="50">
        <v>0</v>
      </c>
      <c r="O85" s="51">
        <v>0</v>
      </c>
      <c r="P85" s="51">
        <v>0</v>
      </c>
      <c r="Q85" s="52">
        <v>0</v>
      </c>
      <c r="R85" s="49">
        <v>0</v>
      </c>
      <c r="S85" s="51">
        <v>0</v>
      </c>
      <c r="T85" s="51">
        <v>0</v>
      </c>
      <c r="U85" s="51">
        <v>0</v>
      </c>
      <c r="V85" s="52">
        <v>0</v>
      </c>
      <c r="W85" s="49">
        <v>0</v>
      </c>
      <c r="X85" s="51">
        <v>0</v>
      </c>
      <c r="Y85" s="51">
        <v>0</v>
      </c>
      <c r="Z85" s="51">
        <v>0</v>
      </c>
      <c r="AA85" s="52">
        <v>0</v>
      </c>
      <c r="AB85" s="49">
        <v>0</v>
      </c>
      <c r="AC85" s="51">
        <v>0</v>
      </c>
      <c r="AD85" s="51">
        <v>0</v>
      </c>
      <c r="AE85" s="51">
        <v>0</v>
      </c>
      <c r="AF85" s="52">
        <v>0</v>
      </c>
      <c r="AG85" s="49">
        <v>0</v>
      </c>
      <c r="AH85" s="51">
        <v>0</v>
      </c>
      <c r="AI85" s="51">
        <v>0</v>
      </c>
      <c r="AJ85" s="51">
        <v>0</v>
      </c>
      <c r="AK85" s="52">
        <v>0</v>
      </c>
      <c r="AL85" s="49">
        <v>0</v>
      </c>
      <c r="AM85" s="51">
        <v>0</v>
      </c>
      <c r="AN85" s="51">
        <v>0</v>
      </c>
      <c r="AO85" s="51">
        <v>0</v>
      </c>
      <c r="AP85" s="52">
        <v>0</v>
      </c>
      <c r="AQ85" s="49">
        <v>0</v>
      </c>
      <c r="AR85" s="50">
        <v>0</v>
      </c>
      <c r="AS85" s="51">
        <v>0</v>
      </c>
      <c r="AT85" s="51">
        <v>0</v>
      </c>
      <c r="AU85" s="52">
        <v>0</v>
      </c>
      <c r="AV85" s="49">
        <v>0</v>
      </c>
      <c r="AW85" s="51">
        <v>0</v>
      </c>
      <c r="AX85" s="51">
        <v>0</v>
      </c>
      <c r="AY85" s="51">
        <v>0</v>
      </c>
      <c r="AZ85" s="52">
        <v>0</v>
      </c>
      <c r="BA85" s="49">
        <v>0</v>
      </c>
      <c r="BB85" s="50">
        <v>0</v>
      </c>
      <c r="BC85" s="51">
        <v>0</v>
      </c>
      <c r="BD85" s="51">
        <v>0</v>
      </c>
      <c r="BE85" s="52">
        <v>0</v>
      </c>
      <c r="BF85" s="49">
        <v>0</v>
      </c>
      <c r="BG85" s="50">
        <v>0</v>
      </c>
      <c r="BH85" s="51">
        <v>0</v>
      </c>
      <c r="BI85" s="51">
        <v>0</v>
      </c>
      <c r="BJ85" s="52">
        <v>0</v>
      </c>
      <c r="BK85" s="106">
        <v>26.011580403</v>
      </c>
      <c r="BL85" s="85"/>
    </row>
    <row r="86" spans="1:64" ht="12.75">
      <c r="A86" s="10"/>
      <c r="B86" s="17" t="s">
        <v>154</v>
      </c>
      <c r="C86" s="94">
        <v>0</v>
      </c>
      <c r="D86" s="50">
        <v>0</v>
      </c>
      <c r="E86" s="51">
        <v>0</v>
      </c>
      <c r="F86" s="51">
        <v>0</v>
      </c>
      <c r="G86" s="52">
        <v>0</v>
      </c>
      <c r="H86" s="49">
        <v>0</v>
      </c>
      <c r="I86" s="51">
        <v>0.777958454</v>
      </c>
      <c r="J86" s="51">
        <v>0</v>
      </c>
      <c r="K86" s="51">
        <v>0</v>
      </c>
      <c r="L86" s="52">
        <v>24.299080225</v>
      </c>
      <c r="M86" s="49">
        <v>0</v>
      </c>
      <c r="N86" s="50">
        <v>0</v>
      </c>
      <c r="O86" s="51">
        <v>0</v>
      </c>
      <c r="P86" s="51">
        <v>0</v>
      </c>
      <c r="Q86" s="52">
        <v>0</v>
      </c>
      <c r="R86" s="49">
        <v>0</v>
      </c>
      <c r="S86" s="51">
        <v>0</v>
      </c>
      <c r="T86" s="51">
        <v>0</v>
      </c>
      <c r="U86" s="51">
        <v>0</v>
      </c>
      <c r="V86" s="52">
        <v>0</v>
      </c>
      <c r="W86" s="49">
        <v>0</v>
      </c>
      <c r="X86" s="51">
        <v>0</v>
      </c>
      <c r="Y86" s="51">
        <v>0</v>
      </c>
      <c r="Z86" s="51">
        <v>0</v>
      </c>
      <c r="AA86" s="52">
        <v>0</v>
      </c>
      <c r="AB86" s="49">
        <v>0</v>
      </c>
      <c r="AC86" s="51">
        <v>0</v>
      </c>
      <c r="AD86" s="51">
        <v>0</v>
      </c>
      <c r="AE86" s="51">
        <v>0</v>
      </c>
      <c r="AF86" s="52">
        <v>0</v>
      </c>
      <c r="AG86" s="49">
        <v>0</v>
      </c>
      <c r="AH86" s="51">
        <v>0</v>
      </c>
      <c r="AI86" s="51">
        <v>0</v>
      </c>
      <c r="AJ86" s="51">
        <v>0</v>
      </c>
      <c r="AK86" s="52">
        <v>0</v>
      </c>
      <c r="AL86" s="49">
        <v>0</v>
      </c>
      <c r="AM86" s="51">
        <v>0</v>
      </c>
      <c r="AN86" s="51">
        <v>0</v>
      </c>
      <c r="AO86" s="51">
        <v>0</v>
      </c>
      <c r="AP86" s="52">
        <v>0</v>
      </c>
      <c r="AQ86" s="49">
        <v>0</v>
      </c>
      <c r="AR86" s="50">
        <v>0</v>
      </c>
      <c r="AS86" s="51">
        <v>0</v>
      </c>
      <c r="AT86" s="51">
        <v>0</v>
      </c>
      <c r="AU86" s="52">
        <v>0</v>
      </c>
      <c r="AV86" s="49">
        <v>0</v>
      </c>
      <c r="AW86" s="51">
        <v>0</v>
      </c>
      <c r="AX86" s="51">
        <v>0</v>
      </c>
      <c r="AY86" s="51">
        <v>0</v>
      </c>
      <c r="AZ86" s="52">
        <v>0</v>
      </c>
      <c r="BA86" s="49">
        <v>0</v>
      </c>
      <c r="BB86" s="50">
        <v>0</v>
      </c>
      <c r="BC86" s="51">
        <v>0</v>
      </c>
      <c r="BD86" s="51">
        <v>0</v>
      </c>
      <c r="BE86" s="52">
        <v>0</v>
      </c>
      <c r="BF86" s="49">
        <v>0</v>
      </c>
      <c r="BG86" s="50">
        <v>0</v>
      </c>
      <c r="BH86" s="51">
        <v>0</v>
      </c>
      <c r="BI86" s="51">
        <v>0</v>
      </c>
      <c r="BJ86" s="52">
        <v>0</v>
      </c>
      <c r="BK86" s="106">
        <v>25.077038679</v>
      </c>
      <c r="BL86" s="85"/>
    </row>
    <row r="87" spans="1:64" ht="12.75">
      <c r="A87" s="10"/>
      <c r="B87" s="17" t="s">
        <v>146</v>
      </c>
      <c r="C87" s="94">
        <v>0</v>
      </c>
      <c r="D87" s="50">
        <v>0.490253202</v>
      </c>
      <c r="E87" s="51">
        <v>0</v>
      </c>
      <c r="F87" s="51">
        <v>0</v>
      </c>
      <c r="G87" s="52">
        <v>0</v>
      </c>
      <c r="H87" s="49">
        <v>0</v>
      </c>
      <c r="I87" s="51">
        <v>0.301517806</v>
      </c>
      <c r="J87" s="51">
        <v>0</v>
      </c>
      <c r="K87" s="51">
        <v>0</v>
      </c>
      <c r="L87" s="52">
        <v>48.741801141</v>
      </c>
      <c r="M87" s="49">
        <v>0</v>
      </c>
      <c r="N87" s="50">
        <v>0</v>
      </c>
      <c r="O87" s="51">
        <v>0</v>
      </c>
      <c r="P87" s="51">
        <v>0</v>
      </c>
      <c r="Q87" s="52">
        <v>0</v>
      </c>
      <c r="R87" s="49">
        <v>0</v>
      </c>
      <c r="S87" s="51">
        <v>0</v>
      </c>
      <c r="T87" s="51">
        <v>0</v>
      </c>
      <c r="U87" s="51">
        <v>0</v>
      </c>
      <c r="V87" s="52">
        <v>0</v>
      </c>
      <c r="W87" s="49">
        <v>0</v>
      </c>
      <c r="X87" s="51">
        <v>0</v>
      </c>
      <c r="Y87" s="51">
        <v>0</v>
      </c>
      <c r="Z87" s="51">
        <v>0</v>
      </c>
      <c r="AA87" s="52">
        <v>0</v>
      </c>
      <c r="AB87" s="49">
        <v>0</v>
      </c>
      <c r="AC87" s="51">
        <v>0</v>
      </c>
      <c r="AD87" s="51">
        <v>0</v>
      </c>
      <c r="AE87" s="51">
        <v>0</v>
      </c>
      <c r="AF87" s="52">
        <v>0</v>
      </c>
      <c r="AG87" s="49">
        <v>0</v>
      </c>
      <c r="AH87" s="51">
        <v>0</v>
      </c>
      <c r="AI87" s="51">
        <v>0</v>
      </c>
      <c r="AJ87" s="51">
        <v>0</v>
      </c>
      <c r="AK87" s="52">
        <v>0</v>
      </c>
      <c r="AL87" s="49">
        <v>0</v>
      </c>
      <c r="AM87" s="51">
        <v>0</v>
      </c>
      <c r="AN87" s="51">
        <v>0</v>
      </c>
      <c r="AO87" s="51">
        <v>0</v>
      </c>
      <c r="AP87" s="52">
        <v>0</v>
      </c>
      <c r="AQ87" s="49">
        <v>0</v>
      </c>
      <c r="AR87" s="50">
        <v>0</v>
      </c>
      <c r="AS87" s="51">
        <v>0</v>
      </c>
      <c r="AT87" s="51">
        <v>0</v>
      </c>
      <c r="AU87" s="52">
        <v>0</v>
      </c>
      <c r="AV87" s="49">
        <v>0</v>
      </c>
      <c r="AW87" s="51">
        <v>0</v>
      </c>
      <c r="AX87" s="51">
        <v>0</v>
      </c>
      <c r="AY87" s="51">
        <v>0</v>
      </c>
      <c r="AZ87" s="52">
        <v>0</v>
      </c>
      <c r="BA87" s="49">
        <v>0</v>
      </c>
      <c r="BB87" s="50">
        <v>0</v>
      </c>
      <c r="BC87" s="51">
        <v>0</v>
      </c>
      <c r="BD87" s="51">
        <v>0</v>
      </c>
      <c r="BE87" s="52">
        <v>0</v>
      </c>
      <c r="BF87" s="49">
        <v>0</v>
      </c>
      <c r="BG87" s="50">
        <v>0</v>
      </c>
      <c r="BH87" s="51">
        <v>0</v>
      </c>
      <c r="BI87" s="51">
        <v>0</v>
      </c>
      <c r="BJ87" s="52">
        <v>0</v>
      </c>
      <c r="BK87" s="106">
        <v>49.533572149</v>
      </c>
      <c r="BL87" s="85"/>
    </row>
    <row r="88" spans="1:64" ht="12.75">
      <c r="A88" s="10"/>
      <c r="B88" s="90" t="s">
        <v>152</v>
      </c>
      <c r="C88" s="94">
        <v>0</v>
      </c>
      <c r="D88" s="50">
        <v>0</v>
      </c>
      <c r="E88" s="51">
        <v>0</v>
      </c>
      <c r="F88" s="51">
        <v>0</v>
      </c>
      <c r="G88" s="52">
        <v>0</v>
      </c>
      <c r="H88" s="49">
        <v>0</v>
      </c>
      <c r="I88" s="51">
        <v>95.710601216</v>
      </c>
      <c r="J88" s="51">
        <v>0</v>
      </c>
      <c r="K88" s="51">
        <v>0</v>
      </c>
      <c r="L88" s="52">
        <v>149.401794451</v>
      </c>
      <c r="M88" s="49">
        <v>0</v>
      </c>
      <c r="N88" s="50">
        <v>0</v>
      </c>
      <c r="O88" s="51">
        <v>0</v>
      </c>
      <c r="P88" s="51">
        <v>0</v>
      </c>
      <c r="Q88" s="52">
        <v>0</v>
      </c>
      <c r="R88" s="49">
        <v>0</v>
      </c>
      <c r="S88" s="51">
        <v>0</v>
      </c>
      <c r="T88" s="51">
        <v>0</v>
      </c>
      <c r="U88" s="51">
        <v>0</v>
      </c>
      <c r="V88" s="52">
        <v>4.307E-06</v>
      </c>
      <c r="W88" s="49">
        <v>0</v>
      </c>
      <c r="X88" s="51">
        <v>0</v>
      </c>
      <c r="Y88" s="51">
        <v>0</v>
      </c>
      <c r="Z88" s="51">
        <v>0</v>
      </c>
      <c r="AA88" s="52">
        <v>0</v>
      </c>
      <c r="AB88" s="49">
        <v>0</v>
      </c>
      <c r="AC88" s="51">
        <v>0</v>
      </c>
      <c r="AD88" s="51">
        <v>0</v>
      </c>
      <c r="AE88" s="51">
        <v>0</v>
      </c>
      <c r="AF88" s="52">
        <v>0</v>
      </c>
      <c r="AG88" s="49">
        <v>0</v>
      </c>
      <c r="AH88" s="51">
        <v>0</v>
      </c>
      <c r="AI88" s="51">
        <v>0</v>
      </c>
      <c r="AJ88" s="51">
        <v>0</v>
      </c>
      <c r="AK88" s="52">
        <v>0</v>
      </c>
      <c r="AL88" s="49">
        <v>0</v>
      </c>
      <c r="AM88" s="51">
        <v>0</v>
      </c>
      <c r="AN88" s="51">
        <v>0</v>
      </c>
      <c r="AO88" s="51">
        <v>0</v>
      </c>
      <c r="AP88" s="52">
        <v>0</v>
      </c>
      <c r="AQ88" s="49">
        <v>0</v>
      </c>
      <c r="AR88" s="50">
        <v>0</v>
      </c>
      <c r="AS88" s="51">
        <v>0</v>
      </c>
      <c r="AT88" s="51">
        <v>0</v>
      </c>
      <c r="AU88" s="52">
        <v>0</v>
      </c>
      <c r="AV88" s="49">
        <v>0</v>
      </c>
      <c r="AW88" s="51">
        <v>0</v>
      </c>
      <c r="AX88" s="51">
        <v>0</v>
      </c>
      <c r="AY88" s="51">
        <v>0</v>
      </c>
      <c r="AZ88" s="52">
        <v>0</v>
      </c>
      <c r="BA88" s="49">
        <v>0</v>
      </c>
      <c r="BB88" s="50">
        <v>0</v>
      </c>
      <c r="BC88" s="51">
        <v>0</v>
      </c>
      <c r="BD88" s="51">
        <v>0</v>
      </c>
      <c r="BE88" s="52">
        <v>0</v>
      </c>
      <c r="BF88" s="49">
        <v>0</v>
      </c>
      <c r="BG88" s="50">
        <v>0</v>
      </c>
      <c r="BH88" s="51">
        <v>0</v>
      </c>
      <c r="BI88" s="51">
        <v>0</v>
      </c>
      <c r="BJ88" s="52">
        <v>0</v>
      </c>
      <c r="BK88" s="106">
        <v>245.112399974</v>
      </c>
      <c r="BL88" s="85"/>
    </row>
    <row r="89" spans="1:64" s="34" customFormat="1" ht="12.75">
      <c r="A89" s="31"/>
      <c r="B89" s="33" t="s">
        <v>77</v>
      </c>
      <c r="C89" s="43">
        <f>SUM(C83:C88)</f>
        <v>0</v>
      </c>
      <c r="D89" s="43">
        <f aca="true" t="shared" si="15" ref="D89:BK89">SUM(D83:D88)</f>
        <v>1.452211855</v>
      </c>
      <c r="E89" s="43">
        <f t="shared" si="15"/>
        <v>0</v>
      </c>
      <c r="F89" s="43">
        <f t="shared" si="15"/>
        <v>0</v>
      </c>
      <c r="G89" s="43">
        <f t="shared" si="15"/>
        <v>0</v>
      </c>
      <c r="H89" s="43">
        <f t="shared" si="15"/>
        <v>0</v>
      </c>
      <c r="I89" s="43">
        <f t="shared" si="15"/>
        <v>115.898635919</v>
      </c>
      <c r="J89" s="43">
        <f t="shared" si="15"/>
        <v>0</v>
      </c>
      <c r="K89" s="43">
        <f t="shared" si="15"/>
        <v>0</v>
      </c>
      <c r="L89" s="43">
        <f t="shared" si="15"/>
        <v>306.052517782</v>
      </c>
      <c r="M89" s="43">
        <f t="shared" si="15"/>
        <v>0</v>
      </c>
      <c r="N89" s="43">
        <f t="shared" si="15"/>
        <v>0</v>
      </c>
      <c r="O89" s="43">
        <f t="shared" si="15"/>
        <v>0</v>
      </c>
      <c r="P89" s="43">
        <f t="shared" si="15"/>
        <v>0</v>
      </c>
      <c r="Q89" s="43">
        <f t="shared" si="15"/>
        <v>0</v>
      </c>
      <c r="R89" s="43">
        <f t="shared" si="15"/>
        <v>0</v>
      </c>
      <c r="S89" s="43">
        <f t="shared" si="15"/>
        <v>0</v>
      </c>
      <c r="T89" s="43">
        <f t="shared" si="15"/>
        <v>0</v>
      </c>
      <c r="U89" s="43">
        <f t="shared" si="15"/>
        <v>0</v>
      </c>
      <c r="V89" s="43">
        <f t="shared" si="15"/>
        <v>4.307E-06</v>
      </c>
      <c r="W89" s="43">
        <f t="shared" si="15"/>
        <v>0</v>
      </c>
      <c r="X89" s="43">
        <f t="shared" si="15"/>
        <v>0</v>
      </c>
      <c r="Y89" s="43">
        <f t="shared" si="15"/>
        <v>0</v>
      </c>
      <c r="Z89" s="43">
        <f t="shared" si="15"/>
        <v>0</v>
      </c>
      <c r="AA89" s="43">
        <f t="shared" si="15"/>
        <v>0</v>
      </c>
      <c r="AB89" s="43">
        <f t="shared" si="15"/>
        <v>0</v>
      </c>
      <c r="AC89" s="43">
        <f t="shared" si="15"/>
        <v>0</v>
      </c>
      <c r="AD89" s="43">
        <f t="shared" si="15"/>
        <v>0</v>
      </c>
      <c r="AE89" s="43">
        <f t="shared" si="15"/>
        <v>0</v>
      </c>
      <c r="AF89" s="43">
        <f t="shared" si="15"/>
        <v>0</v>
      </c>
      <c r="AG89" s="43">
        <f t="shared" si="15"/>
        <v>0</v>
      </c>
      <c r="AH89" s="43">
        <f t="shared" si="15"/>
        <v>0</v>
      </c>
      <c r="AI89" s="43">
        <f t="shared" si="15"/>
        <v>0</v>
      </c>
      <c r="AJ89" s="43">
        <f t="shared" si="15"/>
        <v>0</v>
      </c>
      <c r="AK89" s="43">
        <f t="shared" si="15"/>
        <v>0</v>
      </c>
      <c r="AL89" s="43">
        <f t="shared" si="15"/>
        <v>0</v>
      </c>
      <c r="AM89" s="43">
        <f t="shared" si="15"/>
        <v>0</v>
      </c>
      <c r="AN89" s="43">
        <f t="shared" si="15"/>
        <v>0</v>
      </c>
      <c r="AO89" s="43">
        <f t="shared" si="15"/>
        <v>0</v>
      </c>
      <c r="AP89" s="43">
        <f t="shared" si="15"/>
        <v>0</v>
      </c>
      <c r="AQ89" s="43">
        <f t="shared" si="15"/>
        <v>0</v>
      </c>
      <c r="AR89" s="43">
        <f t="shared" si="15"/>
        <v>0</v>
      </c>
      <c r="AS89" s="43">
        <f t="shared" si="15"/>
        <v>0</v>
      </c>
      <c r="AT89" s="43">
        <f t="shared" si="15"/>
        <v>0</v>
      </c>
      <c r="AU89" s="43">
        <f t="shared" si="15"/>
        <v>0</v>
      </c>
      <c r="AV89" s="43">
        <f t="shared" si="15"/>
        <v>0</v>
      </c>
      <c r="AW89" s="43">
        <f t="shared" si="15"/>
        <v>0</v>
      </c>
      <c r="AX89" s="43">
        <f t="shared" si="15"/>
        <v>0</v>
      </c>
      <c r="AY89" s="43">
        <f t="shared" si="15"/>
        <v>0</v>
      </c>
      <c r="AZ89" s="43">
        <f t="shared" si="15"/>
        <v>0</v>
      </c>
      <c r="BA89" s="43">
        <f t="shared" si="15"/>
        <v>0</v>
      </c>
      <c r="BB89" s="43">
        <f t="shared" si="15"/>
        <v>0</v>
      </c>
      <c r="BC89" s="43">
        <f t="shared" si="15"/>
        <v>0</v>
      </c>
      <c r="BD89" s="43">
        <f t="shared" si="15"/>
        <v>0</v>
      </c>
      <c r="BE89" s="43">
        <f t="shared" si="15"/>
        <v>0</v>
      </c>
      <c r="BF89" s="43">
        <f t="shared" si="15"/>
        <v>0</v>
      </c>
      <c r="BG89" s="43">
        <f t="shared" si="15"/>
        <v>0</v>
      </c>
      <c r="BH89" s="43">
        <f t="shared" si="15"/>
        <v>0</v>
      </c>
      <c r="BI89" s="43">
        <f t="shared" si="15"/>
        <v>0</v>
      </c>
      <c r="BJ89" s="43">
        <f t="shared" si="15"/>
        <v>0</v>
      </c>
      <c r="BK89" s="43">
        <f t="shared" si="15"/>
        <v>423.403369863</v>
      </c>
      <c r="BL89" s="85"/>
    </row>
    <row r="90" spans="1:64" s="34" customFormat="1" ht="12.75">
      <c r="A90" s="31"/>
      <c r="B90" s="33" t="s">
        <v>75</v>
      </c>
      <c r="C90" s="43">
        <f aca="true" t="shared" si="16" ref="C90:AR90">SUM(C89,C81)</f>
        <v>0</v>
      </c>
      <c r="D90" s="62">
        <f t="shared" si="16"/>
        <v>1.452211855</v>
      </c>
      <c r="E90" s="62">
        <f t="shared" si="16"/>
        <v>0</v>
      </c>
      <c r="F90" s="62">
        <f t="shared" si="16"/>
        <v>0</v>
      </c>
      <c r="G90" s="61">
        <f t="shared" si="16"/>
        <v>0</v>
      </c>
      <c r="H90" s="42">
        <f t="shared" si="16"/>
        <v>0</v>
      </c>
      <c r="I90" s="62">
        <f t="shared" si="16"/>
        <v>115.898635919</v>
      </c>
      <c r="J90" s="62">
        <f t="shared" si="16"/>
        <v>0</v>
      </c>
      <c r="K90" s="62">
        <f t="shared" si="16"/>
        <v>0</v>
      </c>
      <c r="L90" s="61">
        <f t="shared" si="16"/>
        <v>306.052517782</v>
      </c>
      <c r="M90" s="42">
        <f t="shared" si="16"/>
        <v>0</v>
      </c>
      <c r="N90" s="62">
        <f t="shared" si="16"/>
        <v>0</v>
      </c>
      <c r="O90" s="62">
        <f t="shared" si="16"/>
        <v>0</v>
      </c>
      <c r="P90" s="62">
        <f t="shared" si="16"/>
        <v>0</v>
      </c>
      <c r="Q90" s="61">
        <f t="shared" si="16"/>
        <v>0</v>
      </c>
      <c r="R90" s="42">
        <f t="shared" si="16"/>
        <v>0</v>
      </c>
      <c r="S90" s="62">
        <f t="shared" si="16"/>
        <v>0</v>
      </c>
      <c r="T90" s="62">
        <f t="shared" si="16"/>
        <v>0</v>
      </c>
      <c r="U90" s="62">
        <f t="shared" si="16"/>
        <v>0</v>
      </c>
      <c r="V90" s="61">
        <f t="shared" si="16"/>
        <v>4.307E-06</v>
      </c>
      <c r="W90" s="42">
        <f t="shared" si="16"/>
        <v>0</v>
      </c>
      <c r="X90" s="62">
        <f t="shared" si="16"/>
        <v>0</v>
      </c>
      <c r="Y90" s="62">
        <f t="shared" si="16"/>
        <v>0</v>
      </c>
      <c r="Z90" s="62">
        <f t="shared" si="16"/>
        <v>0</v>
      </c>
      <c r="AA90" s="61">
        <f t="shared" si="16"/>
        <v>0</v>
      </c>
      <c r="AB90" s="42">
        <f t="shared" si="16"/>
        <v>0</v>
      </c>
      <c r="AC90" s="62">
        <f t="shared" si="16"/>
        <v>0</v>
      </c>
      <c r="AD90" s="62">
        <f t="shared" si="16"/>
        <v>0</v>
      </c>
      <c r="AE90" s="62">
        <f t="shared" si="16"/>
        <v>0</v>
      </c>
      <c r="AF90" s="61">
        <f t="shared" si="16"/>
        <v>0</v>
      </c>
      <c r="AG90" s="42">
        <f t="shared" si="16"/>
        <v>0</v>
      </c>
      <c r="AH90" s="62">
        <f t="shared" si="16"/>
        <v>0</v>
      </c>
      <c r="AI90" s="62">
        <f t="shared" si="16"/>
        <v>0</v>
      </c>
      <c r="AJ90" s="62">
        <f t="shared" si="16"/>
        <v>0</v>
      </c>
      <c r="AK90" s="61">
        <f t="shared" si="16"/>
        <v>0</v>
      </c>
      <c r="AL90" s="42">
        <f t="shared" si="16"/>
        <v>0</v>
      </c>
      <c r="AM90" s="62">
        <f t="shared" si="16"/>
        <v>0</v>
      </c>
      <c r="AN90" s="62">
        <f t="shared" si="16"/>
        <v>0</v>
      </c>
      <c r="AO90" s="62">
        <f t="shared" si="16"/>
        <v>0</v>
      </c>
      <c r="AP90" s="61">
        <f t="shared" si="16"/>
        <v>0</v>
      </c>
      <c r="AQ90" s="42">
        <f t="shared" si="16"/>
        <v>0</v>
      </c>
      <c r="AR90" s="62">
        <f t="shared" si="16"/>
        <v>0</v>
      </c>
      <c r="AS90" s="62">
        <f aca="true" t="shared" si="17" ref="AS90:BK90">SUM(AS89,AS81)</f>
        <v>0</v>
      </c>
      <c r="AT90" s="62">
        <f t="shared" si="17"/>
        <v>0</v>
      </c>
      <c r="AU90" s="61">
        <f t="shared" si="17"/>
        <v>0</v>
      </c>
      <c r="AV90" s="42">
        <f t="shared" si="17"/>
        <v>0</v>
      </c>
      <c r="AW90" s="62">
        <f t="shared" si="17"/>
        <v>0</v>
      </c>
      <c r="AX90" s="62">
        <f t="shared" si="17"/>
        <v>0</v>
      </c>
      <c r="AY90" s="62">
        <f t="shared" si="17"/>
        <v>0</v>
      </c>
      <c r="AZ90" s="61">
        <f t="shared" si="17"/>
        <v>0</v>
      </c>
      <c r="BA90" s="42">
        <f t="shared" si="17"/>
        <v>0</v>
      </c>
      <c r="BB90" s="62">
        <f t="shared" si="17"/>
        <v>0</v>
      </c>
      <c r="BC90" s="62">
        <f t="shared" si="17"/>
        <v>0</v>
      </c>
      <c r="BD90" s="62">
        <f t="shared" si="17"/>
        <v>0</v>
      </c>
      <c r="BE90" s="61">
        <f t="shared" si="17"/>
        <v>0</v>
      </c>
      <c r="BF90" s="42">
        <f t="shared" si="17"/>
        <v>0</v>
      </c>
      <c r="BG90" s="62">
        <f t="shared" si="17"/>
        <v>0</v>
      </c>
      <c r="BH90" s="62">
        <f t="shared" si="17"/>
        <v>0</v>
      </c>
      <c r="BI90" s="62">
        <f t="shared" si="17"/>
        <v>0</v>
      </c>
      <c r="BJ90" s="61">
        <f t="shared" si="17"/>
        <v>0</v>
      </c>
      <c r="BK90" s="80">
        <f t="shared" si="17"/>
        <v>423.403369863</v>
      </c>
      <c r="BL90" s="85"/>
    </row>
    <row r="91" spans="1:64" ht="4.5" customHeight="1">
      <c r="A91" s="10"/>
      <c r="B91" s="17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2"/>
      <c r="BL91" s="85"/>
    </row>
    <row r="92" spans="1:64" ht="12.75">
      <c r="A92" s="10" t="s">
        <v>20</v>
      </c>
      <c r="B92" s="16" t="s">
        <v>21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2"/>
      <c r="BL92" s="85"/>
    </row>
    <row r="93" spans="1:64" ht="12.75">
      <c r="A93" s="10" t="s">
        <v>67</v>
      </c>
      <c r="B93" s="17" t="s">
        <v>22</v>
      </c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2"/>
      <c r="BL93" s="85"/>
    </row>
    <row r="94" spans="1:64" ht="12.75">
      <c r="A94" s="10"/>
      <c r="B94" s="21" t="s">
        <v>120</v>
      </c>
      <c r="C94" s="47">
        <v>0</v>
      </c>
      <c r="D94" s="45">
        <v>9.61227936</v>
      </c>
      <c r="E94" s="40">
        <v>0</v>
      </c>
      <c r="F94" s="40">
        <v>0</v>
      </c>
      <c r="G94" s="46">
        <v>0</v>
      </c>
      <c r="H94" s="63">
        <v>2.812051371</v>
      </c>
      <c r="I94" s="40">
        <v>2.910880619</v>
      </c>
      <c r="J94" s="40">
        <v>0</v>
      </c>
      <c r="K94" s="40">
        <v>0</v>
      </c>
      <c r="L94" s="46">
        <v>20.631592168</v>
      </c>
      <c r="M94" s="63">
        <v>0</v>
      </c>
      <c r="N94" s="45">
        <v>0</v>
      </c>
      <c r="O94" s="40">
        <v>0</v>
      </c>
      <c r="P94" s="40">
        <v>0</v>
      </c>
      <c r="Q94" s="46">
        <v>0</v>
      </c>
      <c r="R94" s="63">
        <v>0.92678209</v>
      </c>
      <c r="S94" s="40">
        <v>0</v>
      </c>
      <c r="T94" s="40">
        <v>0</v>
      </c>
      <c r="U94" s="40">
        <v>0</v>
      </c>
      <c r="V94" s="46">
        <v>0.169756514</v>
      </c>
      <c r="W94" s="63">
        <v>0</v>
      </c>
      <c r="X94" s="40">
        <v>0</v>
      </c>
      <c r="Y94" s="40">
        <v>0</v>
      </c>
      <c r="Z94" s="40">
        <v>0</v>
      </c>
      <c r="AA94" s="46">
        <v>0</v>
      </c>
      <c r="AB94" s="63">
        <v>0</v>
      </c>
      <c r="AC94" s="40">
        <v>0</v>
      </c>
      <c r="AD94" s="40">
        <v>0</v>
      </c>
      <c r="AE94" s="40">
        <v>0</v>
      </c>
      <c r="AF94" s="46">
        <v>0</v>
      </c>
      <c r="AG94" s="63">
        <v>0</v>
      </c>
      <c r="AH94" s="40">
        <v>0</v>
      </c>
      <c r="AI94" s="40">
        <v>0</v>
      </c>
      <c r="AJ94" s="40">
        <v>0</v>
      </c>
      <c r="AK94" s="46">
        <v>0</v>
      </c>
      <c r="AL94" s="63">
        <v>0</v>
      </c>
      <c r="AM94" s="40">
        <v>0</v>
      </c>
      <c r="AN94" s="40">
        <v>0</v>
      </c>
      <c r="AO94" s="40">
        <v>0</v>
      </c>
      <c r="AP94" s="46">
        <v>0</v>
      </c>
      <c r="AQ94" s="63">
        <v>0</v>
      </c>
      <c r="AR94" s="45">
        <v>0</v>
      </c>
      <c r="AS94" s="40">
        <v>0</v>
      </c>
      <c r="AT94" s="40">
        <v>0</v>
      </c>
      <c r="AU94" s="46">
        <v>0</v>
      </c>
      <c r="AV94" s="63">
        <v>7.573040995</v>
      </c>
      <c r="AW94" s="40">
        <v>0.192797458</v>
      </c>
      <c r="AX94" s="40">
        <v>0</v>
      </c>
      <c r="AY94" s="40">
        <v>0</v>
      </c>
      <c r="AZ94" s="46">
        <v>17.909142295</v>
      </c>
      <c r="BA94" s="63">
        <v>0</v>
      </c>
      <c r="BB94" s="45">
        <v>0</v>
      </c>
      <c r="BC94" s="40">
        <v>0</v>
      </c>
      <c r="BD94" s="40">
        <v>0</v>
      </c>
      <c r="BE94" s="46">
        <v>0</v>
      </c>
      <c r="BF94" s="63">
        <v>1.670421407</v>
      </c>
      <c r="BG94" s="45">
        <v>0</v>
      </c>
      <c r="BH94" s="40">
        <v>0</v>
      </c>
      <c r="BI94" s="40">
        <v>0</v>
      </c>
      <c r="BJ94" s="46">
        <v>0.538199237</v>
      </c>
      <c r="BK94" s="106">
        <v>64.946943514</v>
      </c>
      <c r="BL94" s="85"/>
    </row>
    <row r="95" spans="1:64" ht="12.75">
      <c r="A95" s="10"/>
      <c r="B95" s="21" t="s">
        <v>149</v>
      </c>
      <c r="C95" s="47">
        <v>0</v>
      </c>
      <c r="D95" s="45">
        <v>6.042519327</v>
      </c>
      <c r="E95" s="40">
        <v>0</v>
      </c>
      <c r="F95" s="40">
        <v>0</v>
      </c>
      <c r="G95" s="46">
        <v>0</v>
      </c>
      <c r="H95" s="63">
        <v>28.156541162</v>
      </c>
      <c r="I95" s="40">
        <v>4.40584665</v>
      </c>
      <c r="J95" s="40">
        <v>0</v>
      </c>
      <c r="K95" s="40">
        <v>0</v>
      </c>
      <c r="L95" s="46">
        <v>83.323236503</v>
      </c>
      <c r="M95" s="63">
        <v>0</v>
      </c>
      <c r="N95" s="45">
        <v>0</v>
      </c>
      <c r="O95" s="40">
        <v>0</v>
      </c>
      <c r="P95" s="40">
        <v>0</v>
      </c>
      <c r="Q95" s="46">
        <v>0</v>
      </c>
      <c r="R95" s="63">
        <v>12.56233486</v>
      </c>
      <c r="S95" s="40">
        <v>0.699169498</v>
      </c>
      <c r="T95" s="40">
        <v>0</v>
      </c>
      <c r="U95" s="40">
        <v>0</v>
      </c>
      <c r="V95" s="46">
        <v>3.057890346</v>
      </c>
      <c r="W95" s="63">
        <v>0</v>
      </c>
      <c r="X95" s="40">
        <v>0</v>
      </c>
      <c r="Y95" s="40">
        <v>0</v>
      </c>
      <c r="Z95" s="40">
        <v>0</v>
      </c>
      <c r="AA95" s="46">
        <v>0</v>
      </c>
      <c r="AB95" s="63">
        <v>0.001755998</v>
      </c>
      <c r="AC95" s="40">
        <v>0</v>
      </c>
      <c r="AD95" s="40">
        <v>0</v>
      </c>
      <c r="AE95" s="40">
        <v>0</v>
      </c>
      <c r="AF95" s="46">
        <v>0</v>
      </c>
      <c r="AG95" s="63">
        <v>0</v>
      </c>
      <c r="AH95" s="40">
        <v>0</v>
      </c>
      <c r="AI95" s="40">
        <v>0</v>
      </c>
      <c r="AJ95" s="40">
        <v>0</v>
      </c>
      <c r="AK95" s="46">
        <v>0</v>
      </c>
      <c r="AL95" s="63">
        <v>0.001467337</v>
      </c>
      <c r="AM95" s="40">
        <v>0</v>
      </c>
      <c r="AN95" s="40">
        <v>0</v>
      </c>
      <c r="AO95" s="40">
        <v>0</v>
      </c>
      <c r="AP95" s="46">
        <v>0</v>
      </c>
      <c r="AQ95" s="63">
        <v>0</v>
      </c>
      <c r="AR95" s="45">
        <v>0</v>
      </c>
      <c r="AS95" s="40">
        <v>0</v>
      </c>
      <c r="AT95" s="40">
        <v>0</v>
      </c>
      <c r="AU95" s="46">
        <v>0</v>
      </c>
      <c r="AV95" s="63">
        <v>136.50491824</v>
      </c>
      <c r="AW95" s="40">
        <v>7.028497014</v>
      </c>
      <c r="AX95" s="40">
        <v>0</v>
      </c>
      <c r="AY95" s="40">
        <v>0</v>
      </c>
      <c r="AZ95" s="46">
        <v>64.311296522</v>
      </c>
      <c r="BA95" s="63">
        <v>0</v>
      </c>
      <c r="BB95" s="45">
        <v>0</v>
      </c>
      <c r="BC95" s="40">
        <v>0</v>
      </c>
      <c r="BD95" s="40">
        <v>0</v>
      </c>
      <c r="BE95" s="46">
        <v>0</v>
      </c>
      <c r="BF95" s="63">
        <v>61.095259789</v>
      </c>
      <c r="BG95" s="45">
        <v>2.007415628</v>
      </c>
      <c r="BH95" s="40">
        <v>0</v>
      </c>
      <c r="BI95" s="40">
        <v>0</v>
      </c>
      <c r="BJ95" s="46">
        <v>8.873039291</v>
      </c>
      <c r="BK95" s="106">
        <v>418.071188165</v>
      </c>
      <c r="BL95" s="85"/>
    </row>
    <row r="96" spans="1:64" ht="12.75">
      <c r="A96" s="10"/>
      <c r="B96" s="21" t="s">
        <v>119</v>
      </c>
      <c r="C96" s="47">
        <v>0</v>
      </c>
      <c r="D96" s="45">
        <v>24.247181261</v>
      </c>
      <c r="E96" s="40">
        <v>0</v>
      </c>
      <c r="F96" s="40">
        <v>0</v>
      </c>
      <c r="G96" s="46">
        <v>0</v>
      </c>
      <c r="H96" s="63">
        <v>17.494839931</v>
      </c>
      <c r="I96" s="40">
        <v>1.091418403</v>
      </c>
      <c r="J96" s="40">
        <v>0</v>
      </c>
      <c r="K96" s="40">
        <v>0</v>
      </c>
      <c r="L96" s="46">
        <v>62.937767161</v>
      </c>
      <c r="M96" s="63">
        <v>0</v>
      </c>
      <c r="N96" s="45">
        <v>0</v>
      </c>
      <c r="O96" s="40">
        <v>0</v>
      </c>
      <c r="P96" s="40">
        <v>0</v>
      </c>
      <c r="Q96" s="46">
        <v>0</v>
      </c>
      <c r="R96" s="63">
        <v>7.703732356</v>
      </c>
      <c r="S96" s="40">
        <v>0.031878723</v>
      </c>
      <c r="T96" s="40">
        <v>0</v>
      </c>
      <c r="U96" s="40">
        <v>0</v>
      </c>
      <c r="V96" s="46">
        <v>1.321031074</v>
      </c>
      <c r="W96" s="63">
        <v>0</v>
      </c>
      <c r="X96" s="40">
        <v>0</v>
      </c>
      <c r="Y96" s="40">
        <v>0</v>
      </c>
      <c r="Z96" s="40">
        <v>0</v>
      </c>
      <c r="AA96" s="46">
        <v>0</v>
      </c>
      <c r="AB96" s="63">
        <v>0.00402257</v>
      </c>
      <c r="AC96" s="40">
        <v>0</v>
      </c>
      <c r="AD96" s="40">
        <v>0</v>
      </c>
      <c r="AE96" s="40">
        <v>0</v>
      </c>
      <c r="AF96" s="46">
        <v>0</v>
      </c>
      <c r="AG96" s="63">
        <v>0</v>
      </c>
      <c r="AH96" s="40">
        <v>0</v>
      </c>
      <c r="AI96" s="40">
        <v>0</v>
      </c>
      <c r="AJ96" s="40">
        <v>0</v>
      </c>
      <c r="AK96" s="46">
        <v>0</v>
      </c>
      <c r="AL96" s="63">
        <v>0</v>
      </c>
      <c r="AM96" s="40">
        <v>0</v>
      </c>
      <c r="AN96" s="40">
        <v>0</v>
      </c>
      <c r="AO96" s="40">
        <v>0</v>
      </c>
      <c r="AP96" s="46">
        <v>0</v>
      </c>
      <c r="AQ96" s="63">
        <v>0</v>
      </c>
      <c r="AR96" s="45">
        <v>0</v>
      </c>
      <c r="AS96" s="40">
        <v>0</v>
      </c>
      <c r="AT96" s="40">
        <v>0</v>
      </c>
      <c r="AU96" s="46">
        <v>0</v>
      </c>
      <c r="AV96" s="63">
        <v>17.520252614</v>
      </c>
      <c r="AW96" s="40">
        <v>7.020272864</v>
      </c>
      <c r="AX96" s="40">
        <v>0</v>
      </c>
      <c r="AY96" s="40">
        <v>0</v>
      </c>
      <c r="AZ96" s="46">
        <v>40.268166858</v>
      </c>
      <c r="BA96" s="63">
        <v>0</v>
      </c>
      <c r="BB96" s="45">
        <v>0</v>
      </c>
      <c r="BC96" s="40">
        <v>0</v>
      </c>
      <c r="BD96" s="40">
        <v>0</v>
      </c>
      <c r="BE96" s="46">
        <v>0</v>
      </c>
      <c r="BF96" s="63">
        <v>5.545630129</v>
      </c>
      <c r="BG96" s="45">
        <v>0.41918992</v>
      </c>
      <c r="BH96" s="40">
        <v>0</v>
      </c>
      <c r="BI96" s="40">
        <v>0</v>
      </c>
      <c r="BJ96" s="46">
        <v>2.019624901</v>
      </c>
      <c r="BK96" s="106">
        <v>187.625008765</v>
      </c>
      <c r="BL96" s="85"/>
    </row>
    <row r="97" spans="1:64" ht="12.75">
      <c r="A97" s="10"/>
      <c r="B97" s="21" t="s">
        <v>118</v>
      </c>
      <c r="C97" s="47">
        <v>0</v>
      </c>
      <c r="D97" s="45">
        <v>34.185057818</v>
      </c>
      <c r="E97" s="40">
        <v>0</v>
      </c>
      <c r="F97" s="40">
        <v>0</v>
      </c>
      <c r="G97" s="46">
        <v>0</v>
      </c>
      <c r="H97" s="63">
        <v>3.888501584</v>
      </c>
      <c r="I97" s="40">
        <v>3.112301476</v>
      </c>
      <c r="J97" s="40">
        <v>0</v>
      </c>
      <c r="K97" s="40">
        <v>0</v>
      </c>
      <c r="L97" s="46">
        <v>70.832112342</v>
      </c>
      <c r="M97" s="63">
        <v>0</v>
      </c>
      <c r="N97" s="45">
        <v>0</v>
      </c>
      <c r="O97" s="40">
        <v>0</v>
      </c>
      <c r="P97" s="40">
        <v>0</v>
      </c>
      <c r="Q97" s="46">
        <v>0</v>
      </c>
      <c r="R97" s="63">
        <v>1.479105443</v>
      </c>
      <c r="S97" s="40">
        <v>0</v>
      </c>
      <c r="T97" s="40">
        <v>0</v>
      </c>
      <c r="U97" s="40">
        <v>0</v>
      </c>
      <c r="V97" s="46">
        <v>0.439941337</v>
      </c>
      <c r="W97" s="63">
        <v>0</v>
      </c>
      <c r="X97" s="40">
        <v>0</v>
      </c>
      <c r="Y97" s="40">
        <v>0</v>
      </c>
      <c r="Z97" s="40">
        <v>0</v>
      </c>
      <c r="AA97" s="46">
        <v>0</v>
      </c>
      <c r="AB97" s="63">
        <v>0</v>
      </c>
      <c r="AC97" s="40">
        <v>0</v>
      </c>
      <c r="AD97" s="40">
        <v>0</v>
      </c>
      <c r="AE97" s="40">
        <v>0</v>
      </c>
      <c r="AF97" s="46">
        <v>0</v>
      </c>
      <c r="AG97" s="63">
        <v>0</v>
      </c>
      <c r="AH97" s="40">
        <v>0</v>
      </c>
      <c r="AI97" s="40">
        <v>0</v>
      </c>
      <c r="AJ97" s="40">
        <v>0</v>
      </c>
      <c r="AK97" s="46">
        <v>0</v>
      </c>
      <c r="AL97" s="63">
        <v>0.000845595</v>
      </c>
      <c r="AM97" s="40">
        <v>0</v>
      </c>
      <c r="AN97" s="40">
        <v>0</v>
      </c>
      <c r="AO97" s="40">
        <v>0</v>
      </c>
      <c r="AP97" s="46">
        <v>0</v>
      </c>
      <c r="AQ97" s="63">
        <v>0</v>
      </c>
      <c r="AR97" s="45">
        <v>0</v>
      </c>
      <c r="AS97" s="40">
        <v>0</v>
      </c>
      <c r="AT97" s="40">
        <v>0</v>
      </c>
      <c r="AU97" s="46">
        <v>0</v>
      </c>
      <c r="AV97" s="63">
        <v>7.761416321</v>
      </c>
      <c r="AW97" s="40">
        <v>9.156053255</v>
      </c>
      <c r="AX97" s="40">
        <v>0</v>
      </c>
      <c r="AY97" s="40">
        <v>0</v>
      </c>
      <c r="AZ97" s="46">
        <v>24.445596696</v>
      </c>
      <c r="BA97" s="63">
        <v>0</v>
      </c>
      <c r="BB97" s="45">
        <v>0</v>
      </c>
      <c r="BC97" s="40">
        <v>0</v>
      </c>
      <c r="BD97" s="40">
        <v>0</v>
      </c>
      <c r="BE97" s="46">
        <v>0</v>
      </c>
      <c r="BF97" s="63">
        <v>2.191880794</v>
      </c>
      <c r="BG97" s="45">
        <v>0.068282127</v>
      </c>
      <c r="BH97" s="40">
        <v>0</v>
      </c>
      <c r="BI97" s="40">
        <v>0</v>
      </c>
      <c r="BJ97" s="46">
        <v>4.706154201</v>
      </c>
      <c r="BK97" s="106">
        <v>162.267248989</v>
      </c>
      <c r="BL97" s="85"/>
    </row>
    <row r="98" spans="1:64" ht="12.75">
      <c r="A98" s="10"/>
      <c r="B98" s="21" t="s">
        <v>116</v>
      </c>
      <c r="C98" s="47">
        <v>0</v>
      </c>
      <c r="D98" s="45">
        <v>123.009263952</v>
      </c>
      <c r="E98" s="40">
        <v>0</v>
      </c>
      <c r="F98" s="40">
        <v>0</v>
      </c>
      <c r="G98" s="46">
        <v>0</v>
      </c>
      <c r="H98" s="63">
        <v>52.511544322</v>
      </c>
      <c r="I98" s="40">
        <v>23.583445941</v>
      </c>
      <c r="J98" s="40">
        <v>0</v>
      </c>
      <c r="K98" s="40">
        <v>0</v>
      </c>
      <c r="L98" s="46">
        <v>161.89228303</v>
      </c>
      <c r="M98" s="63">
        <v>0</v>
      </c>
      <c r="N98" s="45">
        <v>0</v>
      </c>
      <c r="O98" s="40">
        <v>0</v>
      </c>
      <c r="P98" s="40">
        <v>0</v>
      </c>
      <c r="Q98" s="46">
        <v>0</v>
      </c>
      <c r="R98" s="63">
        <v>19.481667279</v>
      </c>
      <c r="S98" s="40">
        <v>0.029228312</v>
      </c>
      <c r="T98" s="40">
        <v>0</v>
      </c>
      <c r="U98" s="40">
        <v>0</v>
      </c>
      <c r="V98" s="46">
        <v>6.437895774</v>
      </c>
      <c r="W98" s="63">
        <v>0</v>
      </c>
      <c r="X98" s="40">
        <v>0</v>
      </c>
      <c r="Y98" s="40">
        <v>0</v>
      </c>
      <c r="Z98" s="40">
        <v>0</v>
      </c>
      <c r="AA98" s="46">
        <v>0</v>
      </c>
      <c r="AB98" s="63">
        <v>0.000500871</v>
      </c>
      <c r="AC98" s="40">
        <v>0</v>
      </c>
      <c r="AD98" s="40">
        <v>0</v>
      </c>
      <c r="AE98" s="40">
        <v>0</v>
      </c>
      <c r="AF98" s="46">
        <v>0</v>
      </c>
      <c r="AG98" s="63">
        <v>0</v>
      </c>
      <c r="AH98" s="40">
        <v>0</v>
      </c>
      <c r="AI98" s="40">
        <v>0</v>
      </c>
      <c r="AJ98" s="40">
        <v>0</v>
      </c>
      <c r="AK98" s="46">
        <v>0</v>
      </c>
      <c r="AL98" s="63">
        <v>0.004147956</v>
      </c>
      <c r="AM98" s="40">
        <v>0</v>
      </c>
      <c r="AN98" s="40">
        <v>0</v>
      </c>
      <c r="AO98" s="40">
        <v>0</v>
      </c>
      <c r="AP98" s="46">
        <v>0</v>
      </c>
      <c r="AQ98" s="63">
        <v>0</v>
      </c>
      <c r="AR98" s="45">
        <v>0</v>
      </c>
      <c r="AS98" s="40">
        <v>0</v>
      </c>
      <c r="AT98" s="40">
        <v>0</v>
      </c>
      <c r="AU98" s="46">
        <v>0</v>
      </c>
      <c r="AV98" s="63">
        <v>106.529453524</v>
      </c>
      <c r="AW98" s="40">
        <v>51.339970389</v>
      </c>
      <c r="AX98" s="40">
        <v>0</v>
      </c>
      <c r="AY98" s="40">
        <v>0</v>
      </c>
      <c r="AZ98" s="46">
        <v>153.773194769</v>
      </c>
      <c r="BA98" s="63">
        <v>0</v>
      </c>
      <c r="BB98" s="45">
        <v>0</v>
      </c>
      <c r="BC98" s="40">
        <v>0</v>
      </c>
      <c r="BD98" s="40">
        <v>0</v>
      </c>
      <c r="BE98" s="46">
        <v>0</v>
      </c>
      <c r="BF98" s="63">
        <v>28.876943381</v>
      </c>
      <c r="BG98" s="45">
        <v>0.290881051</v>
      </c>
      <c r="BH98" s="40">
        <v>0</v>
      </c>
      <c r="BI98" s="40">
        <v>0</v>
      </c>
      <c r="BJ98" s="46">
        <v>14.114859872</v>
      </c>
      <c r="BK98" s="106">
        <v>741.875280423</v>
      </c>
      <c r="BL98" s="85"/>
    </row>
    <row r="99" spans="1:64" ht="12.75">
      <c r="A99" s="10"/>
      <c r="B99" s="21" t="s">
        <v>117</v>
      </c>
      <c r="C99" s="47">
        <v>0</v>
      </c>
      <c r="D99" s="45">
        <v>0.50783476</v>
      </c>
      <c r="E99" s="40">
        <v>0</v>
      </c>
      <c r="F99" s="40">
        <v>0</v>
      </c>
      <c r="G99" s="46">
        <v>0</v>
      </c>
      <c r="H99" s="63">
        <v>1.336893431</v>
      </c>
      <c r="I99" s="40">
        <v>1.191885996</v>
      </c>
      <c r="J99" s="40">
        <v>0</v>
      </c>
      <c r="K99" s="40">
        <v>0</v>
      </c>
      <c r="L99" s="46">
        <v>7.33291743</v>
      </c>
      <c r="M99" s="63">
        <v>0</v>
      </c>
      <c r="N99" s="45">
        <v>0</v>
      </c>
      <c r="O99" s="40">
        <v>0</v>
      </c>
      <c r="P99" s="40">
        <v>0</v>
      </c>
      <c r="Q99" s="46">
        <v>0</v>
      </c>
      <c r="R99" s="63">
        <v>0.549573695</v>
      </c>
      <c r="S99" s="40">
        <v>0</v>
      </c>
      <c r="T99" s="40">
        <v>0</v>
      </c>
      <c r="U99" s="40">
        <v>0</v>
      </c>
      <c r="V99" s="46">
        <v>0.092416777</v>
      </c>
      <c r="W99" s="63">
        <v>0</v>
      </c>
      <c r="X99" s="40">
        <v>0</v>
      </c>
      <c r="Y99" s="40">
        <v>0</v>
      </c>
      <c r="Z99" s="40">
        <v>0</v>
      </c>
      <c r="AA99" s="46">
        <v>0</v>
      </c>
      <c r="AB99" s="63">
        <v>0</v>
      </c>
      <c r="AC99" s="40">
        <v>0</v>
      </c>
      <c r="AD99" s="40">
        <v>0</v>
      </c>
      <c r="AE99" s="40">
        <v>0</v>
      </c>
      <c r="AF99" s="46">
        <v>0</v>
      </c>
      <c r="AG99" s="63">
        <v>0</v>
      </c>
      <c r="AH99" s="40">
        <v>0</v>
      </c>
      <c r="AI99" s="40">
        <v>0</v>
      </c>
      <c r="AJ99" s="40">
        <v>0</v>
      </c>
      <c r="AK99" s="46">
        <v>0</v>
      </c>
      <c r="AL99" s="63">
        <v>0</v>
      </c>
      <c r="AM99" s="40">
        <v>0</v>
      </c>
      <c r="AN99" s="40">
        <v>0</v>
      </c>
      <c r="AO99" s="40">
        <v>0</v>
      </c>
      <c r="AP99" s="46">
        <v>0</v>
      </c>
      <c r="AQ99" s="63">
        <v>0</v>
      </c>
      <c r="AR99" s="45">
        <v>0</v>
      </c>
      <c r="AS99" s="40">
        <v>0</v>
      </c>
      <c r="AT99" s="40">
        <v>0</v>
      </c>
      <c r="AU99" s="46">
        <v>0</v>
      </c>
      <c r="AV99" s="63">
        <v>2.318392375</v>
      </c>
      <c r="AW99" s="40">
        <v>0.549868999</v>
      </c>
      <c r="AX99" s="40">
        <v>0</v>
      </c>
      <c r="AY99" s="40">
        <v>0</v>
      </c>
      <c r="AZ99" s="46">
        <v>10.210092418</v>
      </c>
      <c r="BA99" s="63">
        <v>0</v>
      </c>
      <c r="BB99" s="45">
        <v>0</v>
      </c>
      <c r="BC99" s="40">
        <v>0</v>
      </c>
      <c r="BD99" s="40">
        <v>0</v>
      </c>
      <c r="BE99" s="46">
        <v>0</v>
      </c>
      <c r="BF99" s="63">
        <v>0.811079193</v>
      </c>
      <c r="BG99" s="45">
        <v>0.044645274</v>
      </c>
      <c r="BH99" s="40">
        <v>0</v>
      </c>
      <c r="BI99" s="40">
        <v>0</v>
      </c>
      <c r="BJ99" s="46">
        <v>0.398934495</v>
      </c>
      <c r="BK99" s="106">
        <v>25.344534843</v>
      </c>
      <c r="BL99" s="85"/>
    </row>
    <row r="100" spans="1:64" ht="12.75">
      <c r="A100" s="10"/>
      <c r="B100" s="21" t="s">
        <v>162</v>
      </c>
      <c r="C100" s="47">
        <v>0</v>
      </c>
      <c r="D100" s="45">
        <v>33.242436138</v>
      </c>
      <c r="E100" s="40">
        <v>0</v>
      </c>
      <c r="F100" s="40">
        <v>0</v>
      </c>
      <c r="G100" s="46">
        <v>0</v>
      </c>
      <c r="H100" s="63">
        <v>43.495315217</v>
      </c>
      <c r="I100" s="40">
        <v>54.719246163</v>
      </c>
      <c r="J100" s="40">
        <v>0</v>
      </c>
      <c r="K100" s="40">
        <v>0</v>
      </c>
      <c r="L100" s="46">
        <v>217.412462067</v>
      </c>
      <c r="M100" s="63">
        <v>0</v>
      </c>
      <c r="N100" s="45">
        <v>0</v>
      </c>
      <c r="O100" s="40">
        <v>0</v>
      </c>
      <c r="P100" s="40">
        <v>0</v>
      </c>
      <c r="Q100" s="46">
        <v>0</v>
      </c>
      <c r="R100" s="63">
        <v>22.425300563</v>
      </c>
      <c r="S100" s="40">
        <v>1.696676068</v>
      </c>
      <c r="T100" s="40">
        <v>0</v>
      </c>
      <c r="U100" s="40">
        <v>0</v>
      </c>
      <c r="V100" s="46">
        <v>9.578355039</v>
      </c>
      <c r="W100" s="63">
        <v>0</v>
      </c>
      <c r="X100" s="40">
        <v>0</v>
      </c>
      <c r="Y100" s="40">
        <v>0</v>
      </c>
      <c r="Z100" s="40">
        <v>0</v>
      </c>
      <c r="AA100" s="46">
        <v>0</v>
      </c>
      <c r="AB100" s="63">
        <v>0.056161862</v>
      </c>
      <c r="AC100" s="40">
        <v>0</v>
      </c>
      <c r="AD100" s="40">
        <v>0</v>
      </c>
      <c r="AE100" s="40">
        <v>0</v>
      </c>
      <c r="AF100" s="46">
        <v>0</v>
      </c>
      <c r="AG100" s="63">
        <v>0</v>
      </c>
      <c r="AH100" s="40">
        <v>0</v>
      </c>
      <c r="AI100" s="40">
        <v>0</v>
      </c>
      <c r="AJ100" s="40">
        <v>0</v>
      </c>
      <c r="AK100" s="46">
        <v>0</v>
      </c>
      <c r="AL100" s="63">
        <v>0.049476344</v>
      </c>
      <c r="AM100" s="40">
        <v>0</v>
      </c>
      <c r="AN100" s="40">
        <v>0</v>
      </c>
      <c r="AO100" s="40">
        <v>0</v>
      </c>
      <c r="AP100" s="46">
        <v>0</v>
      </c>
      <c r="AQ100" s="63">
        <v>0</v>
      </c>
      <c r="AR100" s="45">
        <v>0</v>
      </c>
      <c r="AS100" s="40">
        <v>0</v>
      </c>
      <c r="AT100" s="40">
        <v>0</v>
      </c>
      <c r="AU100" s="46">
        <v>0</v>
      </c>
      <c r="AV100" s="63">
        <v>91.043047793</v>
      </c>
      <c r="AW100" s="40">
        <v>30.354869005</v>
      </c>
      <c r="AX100" s="40">
        <v>0</v>
      </c>
      <c r="AY100" s="40">
        <v>0</v>
      </c>
      <c r="AZ100" s="46">
        <v>262.058174741</v>
      </c>
      <c r="BA100" s="63">
        <v>0</v>
      </c>
      <c r="BB100" s="45">
        <v>0</v>
      </c>
      <c r="BC100" s="40">
        <v>0</v>
      </c>
      <c r="BD100" s="40">
        <v>0</v>
      </c>
      <c r="BE100" s="46">
        <v>0</v>
      </c>
      <c r="BF100" s="63">
        <v>29.925375472</v>
      </c>
      <c r="BG100" s="45">
        <v>5.482563936</v>
      </c>
      <c r="BH100" s="40">
        <v>0</v>
      </c>
      <c r="BI100" s="40">
        <v>0</v>
      </c>
      <c r="BJ100" s="46">
        <v>18.579080654343727</v>
      </c>
      <c r="BK100" s="106">
        <v>820.1185410623439</v>
      </c>
      <c r="BL100" s="85"/>
    </row>
    <row r="101" spans="1:64" ht="12.75">
      <c r="A101" s="31"/>
      <c r="B101" s="33" t="s">
        <v>74</v>
      </c>
      <c r="C101" s="99">
        <f aca="true" t="shared" si="18" ref="C101:AH101">SUM(C94:C100)</f>
        <v>0</v>
      </c>
      <c r="D101" s="71">
        <f t="shared" si="18"/>
        <v>230.846572616</v>
      </c>
      <c r="E101" s="71">
        <f t="shared" si="18"/>
        <v>0</v>
      </c>
      <c r="F101" s="71">
        <f t="shared" si="18"/>
        <v>0</v>
      </c>
      <c r="G101" s="71">
        <f t="shared" si="18"/>
        <v>0</v>
      </c>
      <c r="H101" s="71">
        <f t="shared" si="18"/>
        <v>149.695687018</v>
      </c>
      <c r="I101" s="71">
        <f t="shared" si="18"/>
        <v>91.015025248</v>
      </c>
      <c r="J101" s="71">
        <f t="shared" si="18"/>
        <v>0</v>
      </c>
      <c r="K101" s="71">
        <f t="shared" si="18"/>
        <v>0</v>
      </c>
      <c r="L101" s="71">
        <f t="shared" si="18"/>
        <v>624.362370701</v>
      </c>
      <c r="M101" s="71">
        <f t="shared" si="18"/>
        <v>0</v>
      </c>
      <c r="N101" s="71">
        <f t="shared" si="18"/>
        <v>0</v>
      </c>
      <c r="O101" s="71">
        <f t="shared" si="18"/>
        <v>0</v>
      </c>
      <c r="P101" s="71">
        <f t="shared" si="18"/>
        <v>0</v>
      </c>
      <c r="Q101" s="71">
        <f t="shared" si="18"/>
        <v>0</v>
      </c>
      <c r="R101" s="71">
        <f t="shared" si="18"/>
        <v>65.128496286</v>
      </c>
      <c r="S101" s="71">
        <f t="shared" si="18"/>
        <v>2.456952601</v>
      </c>
      <c r="T101" s="71">
        <f t="shared" si="18"/>
        <v>0</v>
      </c>
      <c r="U101" s="71">
        <f t="shared" si="18"/>
        <v>0</v>
      </c>
      <c r="V101" s="71">
        <f t="shared" si="18"/>
        <v>21.097286861</v>
      </c>
      <c r="W101" s="71">
        <f t="shared" si="18"/>
        <v>0</v>
      </c>
      <c r="X101" s="71">
        <f t="shared" si="18"/>
        <v>0</v>
      </c>
      <c r="Y101" s="71">
        <f t="shared" si="18"/>
        <v>0</v>
      </c>
      <c r="Z101" s="71">
        <f t="shared" si="18"/>
        <v>0</v>
      </c>
      <c r="AA101" s="71">
        <f t="shared" si="18"/>
        <v>0</v>
      </c>
      <c r="AB101" s="71">
        <f t="shared" si="18"/>
        <v>0.062441301</v>
      </c>
      <c r="AC101" s="71">
        <f t="shared" si="18"/>
        <v>0</v>
      </c>
      <c r="AD101" s="71">
        <f t="shared" si="18"/>
        <v>0</v>
      </c>
      <c r="AE101" s="71">
        <f t="shared" si="18"/>
        <v>0</v>
      </c>
      <c r="AF101" s="71">
        <f t="shared" si="18"/>
        <v>0</v>
      </c>
      <c r="AG101" s="71">
        <f t="shared" si="18"/>
        <v>0</v>
      </c>
      <c r="AH101" s="71">
        <f t="shared" si="18"/>
        <v>0</v>
      </c>
      <c r="AI101" s="71">
        <f aca="true" t="shared" si="19" ref="AI101:BK101">SUM(AI94:AI100)</f>
        <v>0</v>
      </c>
      <c r="AJ101" s="71">
        <f t="shared" si="19"/>
        <v>0</v>
      </c>
      <c r="AK101" s="71">
        <f t="shared" si="19"/>
        <v>0</v>
      </c>
      <c r="AL101" s="71">
        <f t="shared" si="19"/>
        <v>0.055937231999999996</v>
      </c>
      <c r="AM101" s="71">
        <f t="shared" si="19"/>
        <v>0</v>
      </c>
      <c r="AN101" s="71">
        <f t="shared" si="19"/>
        <v>0</v>
      </c>
      <c r="AO101" s="71">
        <f t="shared" si="19"/>
        <v>0</v>
      </c>
      <c r="AP101" s="71">
        <f t="shared" si="19"/>
        <v>0</v>
      </c>
      <c r="AQ101" s="71">
        <f t="shared" si="19"/>
        <v>0</v>
      </c>
      <c r="AR101" s="71">
        <f t="shared" si="19"/>
        <v>0</v>
      </c>
      <c r="AS101" s="71">
        <f t="shared" si="19"/>
        <v>0</v>
      </c>
      <c r="AT101" s="71">
        <f t="shared" si="19"/>
        <v>0</v>
      </c>
      <c r="AU101" s="71">
        <f t="shared" si="19"/>
        <v>0</v>
      </c>
      <c r="AV101" s="71">
        <f t="shared" si="19"/>
        <v>369.250521862</v>
      </c>
      <c r="AW101" s="71">
        <f t="shared" si="19"/>
        <v>105.64232898399999</v>
      </c>
      <c r="AX101" s="71">
        <f t="shared" si="19"/>
        <v>0</v>
      </c>
      <c r="AY101" s="71">
        <f t="shared" si="19"/>
        <v>0</v>
      </c>
      <c r="AZ101" s="71">
        <f t="shared" si="19"/>
        <v>572.9756642990001</v>
      </c>
      <c r="BA101" s="71">
        <f t="shared" si="19"/>
        <v>0</v>
      </c>
      <c r="BB101" s="71">
        <f t="shared" si="19"/>
        <v>0</v>
      </c>
      <c r="BC101" s="71">
        <f t="shared" si="19"/>
        <v>0</v>
      </c>
      <c r="BD101" s="71">
        <f t="shared" si="19"/>
        <v>0</v>
      </c>
      <c r="BE101" s="71">
        <f t="shared" si="19"/>
        <v>0</v>
      </c>
      <c r="BF101" s="71">
        <f t="shared" si="19"/>
        <v>130.116590165</v>
      </c>
      <c r="BG101" s="71">
        <f t="shared" si="19"/>
        <v>8.312977936</v>
      </c>
      <c r="BH101" s="71">
        <f t="shared" si="19"/>
        <v>0</v>
      </c>
      <c r="BI101" s="71">
        <f t="shared" si="19"/>
        <v>0</v>
      </c>
      <c r="BJ101" s="71">
        <f t="shared" si="19"/>
        <v>49.22989265134373</v>
      </c>
      <c r="BK101" s="111">
        <f t="shared" si="19"/>
        <v>2420.248745761344</v>
      </c>
      <c r="BL101" s="85"/>
    </row>
    <row r="102" spans="1:64" ht="4.5" customHeight="1">
      <c r="A102" s="10"/>
      <c r="B102" s="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2"/>
      <c r="BL102" s="85"/>
    </row>
    <row r="103" spans="1:64" ht="12.75">
      <c r="A103" s="31"/>
      <c r="B103" s="100" t="s">
        <v>88</v>
      </c>
      <c r="C103" s="44">
        <f aca="true" t="shared" si="20" ref="C103:AH103">+C101++C76+C71+C44+C90</f>
        <v>0</v>
      </c>
      <c r="D103" s="73">
        <f t="shared" si="20"/>
        <v>3682.6265788800006</v>
      </c>
      <c r="E103" s="73">
        <f t="shared" si="20"/>
        <v>0</v>
      </c>
      <c r="F103" s="73">
        <f t="shared" si="20"/>
        <v>0</v>
      </c>
      <c r="G103" s="73">
        <f t="shared" si="20"/>
        <v>0</v>
      </c>
      <c r="H103" s="73">
        <f t="shared" si="20"/>
        <v>4921.745701957</v>
      </c>
      <c r="I103" s="73">
        <f t="shared" si="20"/>
        <v>19467.677756732</v>
      </c>
      <c r="J103" s="73">
        <f t="shared" si="20"/>
        <v>1768.681335717</v>
      </c>
      <c r="K103" s="73">
        <f t="shared" si="20"/>
        <v>8.949785589</v>
      </c>
      <c r="L103" s="73">
        <f t="shared" si="20"/>
        <v>8786.618772617</v>
      </c>
      <c r="M103" s="73">
        <f t="shared" si="20"/>
        <v>0</v>
      </c>
      <c r="N103" s="73">
        <f t="shared" si="20"/>
        <v>0</v>
      </c>
      <c r="O103" s="73">
        <f t="shared" si="20"/>
        <v>0</v>
      </c>
      <c r="P103" s="73">
        <f t="shared" si="20"/>
        <v>0</v>
      </c>
      <c r="Q103" s="73">
        <f t="shared" si="20"/>
        <v>0</v>
      </c>
      <c r="R103" s="73">
        <f t="shared" si="20"/>
        <v>2267.507179008</v>
      </c>
      <c r="S103" s="73">
        <f t="shared" si="20"/>
        <v>743.8373377629999</v>
      </c>
      <c r="T103" s="73">
        <f t="shared" si="20"/>
        <v>19.947699102</v>
      </c>
      <c r="U103" s="73">
        <f t="shared" si="20"/>
        <v>0</v>
      </c>
      <c r="V103" s="73">
        <f t="shared" si="20"/>
        <v>679.687037967</v>
      </c>
      <c r="W103" s="73">
        <f t="shared" si="20"/>
        <v>0</v>
      </c>
      <c r="X103" s="73">
        <f t="shared" si="20"/>
        <v>0</v>
      </c>
      <c r="Y103" s="73">
        <f t="shared" si="20"/>
        <v>0</v>
      </c>
      <c r="Z103" s="73">
        <f t="shared" si="20"/>
        <v>0</v>
      </c>
      <c r="AA103" s="73">
        <f t="shared" si="20"/>
        <v>0</v>
      </c>
      <c r="AB103" s="73">
        <f t="shared" si="20"/>
        <v>11.858705915</v>
      </c>
      <c r="AC103" s="73">
        <f t="shared" si="20"/>
        <v>0.002466411</v>
      </c>
      <c r="AD103" s="73">
        <f t="shared" si="20"/>
        <v>0</v>
      </c>
      <c r="AE103" s="73">
        <f t="shared" si="20"/>
        <v>0</v>
      </c>
      <c r="AF103" s="73">
        <f t="shared" si="20"/>
        <v>0.9725345559999999</v>
      </c>
      <c r="AG103" s="73">
        <f t="shared" si="20"/>
        <v>0</v>
      </c>
      <c r="AH103" s="73">
        <f t="shared" si="20"/>
        <v>0</v>
      </c>
      <c r="AI103" s="73">
        <f aca="true" t="shared" si="21" ref="AI103:BJ103">+AI101++AI76+AI71+AI44+AI90</f>
        <v>0</v>
      </c>
      <c r="AJ103" s="73">
        <f t="shared" si="21"/>
        <v>0</v>
      </c>
      <c r="AK103" s="73">
        <f t="shared" si="21"/>
        <v>0</v>
      </c>
      <c r="AL103" s="73">
        <f t="shared" si="21"/>
        <v>7.258020862999999</v>
      </c>
      <c r="AM103" s="73">
        <f t="shared" si="21"/>
        <v>0</v>
      </c>
      <c r="AN103" s="73">
        <f t="shared" si="21"/>
        <v>0</v>
      </c>
      <c r="AO103" s="73">
        <f t="shared" si="21"/>
        <v>0</v>
      </c>
      <c r="AP103" s="73">
        <f t="shared" si="21"/>
        <v>0.15415968100000002</v>
      </c>
      <c r="AQ103" s="73">
        <f t="shared" si="21"/>
        <v>0.074122438</v>
      </c>
      <c r="AR103" s="73">
        <f t="shared" si="21"/>
        <v>2.52877452</v>
      </c>
      <c r="AS103" s="73">
        <f t="shared" si="21"/>
        <v>0</v>
      </c>
      <c r="AT103" s="73">
        <f t="shared" si="21"/>
        <v>0</v>
      </c>
      <c r="AU103" s="73">
        <f t="shared" si="21"/>
        <v>0</v>
      </c>
      <c r="AV103" s="73">
        <f t="shared" si="21"/>
        <v>23068.964104887</v>
      </c>
      <c r="AW103" s="73">
        <f t="shared" si="21"/>
        <v>8318.7225031</v>
      </c>
      <c r="AX103" s="73">
        <f t="shared" si="21"/>
        <v>27.798088027</v>
      </c>
      <c r="AY103" s="73">
        <f t="shared" si="21"/>
        <v>0</v>
      </c>
      <c r="AZ103" s="73">
        <f t="shared" si="21"/>
        <v>24920.361351009</v>
      </c>
      <c r="BA103" s="73">
        <f t="shared" si="21"/>
        <v>0</v>
      </c>
      <c r="BB103" s="73">
        <f t="shared" si="21"/>
        <v>0</v>
      </c>
      <c r="BC103" s="73">
        <f t="shared" si="21"/>
        <v>0</v>
      </c>
      <c r="BD103" s="73">
        <f t="shared" si="21"/>
        <v>0</v>
      </c>
      <c r="BE103" s="73">
        <f t="shared" si="21"/>
        <v>0</v>
      </c>
      <c r="BF103" s="73">
        <f t="shared" si="21"/>
        <v>8751.457483164999</v>
      </c>
      <c r="BG103" s="73">
        <f t="shared" si="21"/>
        <v>666.27446876</v>
      </c>
      <c r="BH103" s="73">
        <f t="shared" si="21"/>
        <v>52.289116629000006</v>
      </c>
      <c r="BI103" s="73">
        <f t="shared" si="21"/>
        <v>0</v>
      </c>
      <c r="BJ103" s="73">
        <f t="shared" si="21"/>
        <v>3552.8851105864155</v>
      </c>
      <c r="BK103" s="112">
        <f>+BK101++BK76+BK71+BK44+BK90</f>
        <v>111728.88019587939</v>
      </c>
      <c r="BL103" s="85"/>
    </row>
    <row r="104" spans="1:63" ht="4.5" customHeight="1">
      <c r="A104" s="10"/>
      <c r="B104" s="10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2"/>
    </row>
    <row r="105" spans="1:63" ht="14.25" customHeight="1">
      <c r="A105" s="10" t="s">
        <v>5</v>
      </c>
      <c r="B105" s="102" t="s">
        <v>24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2"/>
    </row>
    <row r="106" spans="1:63" ht="14.25" customHeight="1">
      <c r="A106" s="27"/>
      <c r="B106" s="102"/>
      <c r="C106" s="47">
        <v>0</v>
      </c>
      <c r="D106" s="45">
        <v>0</v>
      </c>
      <c r="E106" s="40">
        <v>0</v>
      </c>
      <c r="F106" s="40">
        <v>0</v>
      </c>
      <c r="G106" s="46">
        <v>0</v>
      </c>
      <c r="H106" s="63">
        <v>0</v>
      </c>
      <c r="I106" s="40">
        <v>0</v>
      </c>
      <c r="J106" s="40">
        <v>0</v>
      </c>
      <c r="K106" s="40">
        <v>0</v>
      </c>
      <c r="L106" s="46">
        <v>0</v>
      </c>
      <c r="M106" s="63">
        <v>0</v>
      </c>
      <c r="N106" s="45">
        <v>0</v>
      </c>
      <c r="O106" s="40">
        <v>0</v>
      </c>
      <c r="P106" s="40">
        <v>0</v>
      </c>
      <c r="Q106" s="46">
        <v>0</v>
      </c>
      <c r="R106" s="63">
        <v>0</v>
      </c>
      <c r="S106" s="40">
        <v>0</v>
      </c>
      <c r="T106" s="40">
        <v>0</v>
      </c>
      <c r="U106" s="40">
        <v>0</v>
      </c>
      <c r="V106" s="46">
        <v>0</v>
      </c>
      <c r="W106" s="63">
        <v>0</v>
      </c>
      <c r="X106" s="40">
        <v>0</v>
      </c>
      <c r="Y106" s="40">
        <v>0</v>
      </c>
      <c r="Z106" s="40">
        <v>0</v>
      </c>
      <c r="AA106" s="46">
        <v>0</v>
      </c>
      <c r="AB106" s="63">
        <v>0</v>
      </c>
      <c r="AC106" s="40">
        <v>0</v>
      </c>
      <c r="AD106" s="40">
        <v>0</v>
      </c>
      <c r="AE106" s="40">
        <v>0</v>
      </c>
      <c r="AF106" s="46">
        <v>0</v>
      </c>
      <c r="AG106" s="63">
        <v>0</v>
      </c>
      <c r="AH106" s="40">
        <v>0</v>
      </c>
      <c r="AI106" s="40">
        <v>0</v>
      </c>
      <c r="AJ106" s="40">
        <v>0</v>
      </c>
      <c r="AK106" s="46">
        <v>0</v>
      </c>
      <c r="AL106" s="63">
        <v>0</v>
      </c>
      <c r="AM106" s="40">
        <v>0</v>
      </c>
      <c r="AN106" s="40">
        <v>0</v>
      </c>
      <c r="AO106" s="40">
        <v>0</v>
      </c>
      <c r="AP106" s="46">
        <v>0</v>
      </c>
      <c r="AQ106" s="63">
        <v>0</v>
      </c>
      <c r="AR106" s="45">
        <v>0</v>
      </c>
      <c r="AS106" s="40">
        <v>0</v>
      </c>
      <c r="AT106" s="40">
        <v>0</v>
      </c>
      <c r="AU106" s="46">
        <v>0</v>
      </c>
      <c r="AV106" s="63">
        <v>0</v>
      </c>
      <c r="AW106" s="40">
        <v>0</v>
      </c>
      <c r="AX106" s="40">
        <v>0</v>
      </c>
      <c r="AY106" s="40">
        <v>0</v>
      </c>
      <c r="AZ106" s="46">
        <v>0</v>
      </c>
      <c r="BA106" s="38">
        <v>0</v>
      </c>
      <c r="BB106" s="39">
        <v>0</v>
      </c>
      <c r="BC106" s="38">
        <v>0</v>
      </c>
      <c r="BD106" s="38">
        <v>0</v>
      </c>
      <c r="BE106" s="41">
        <v>0</v>
      </c>
      <c r="BF106" s="38">
        <v>0</v>
      </c>
      <c r="BG106" s="39">
        <v>0</v>
      </c>
      <c r="BH106" s="38">
        <v>0</v>
      </c>
      <c r="BI106" s="38">
        <v>0</v>
      </c>
      <c r="BJ106" s="41">
        <v>0</v>
      </c>
      <c r="BK106" s="79">
        <f>SUM(C106:BJ106)</f>
        <v>0</v>
      </c>
    </row>
    <row r="107" spans="1:63" ht="13.5" thickBot="1">
      <c r="A107" s="35"/>
      <c r="B107" s="103" t="s">
        <v>74</v>
      </c>
      <c r="C107" s="113">
        <f>SUM(C106)</f>
        <v>0</v>
      </c>
      <c r="D107" s="114">
        <f aca="true" t="shared" si="22" ref="D107:BK107">SUM(D106)</f>
        <v>0</v>
      </c>
      <c r="E107" s="114">
        <f t="shared" si="22"/>
        <v>0</v>
      </c>
      <c r="F107" s="114">
        <f t="shared" si="22"/>
        <v>0</v>
      </c>
      <c r="G107" s="115">
        <f t="shared" si="22"/>
        <v>0</v>
      </c>
      <c r="H107" s="116">
        <f t="shared" si="22"/>
        <v>0</v>
      </c>
      <c r="I107" s="114">
        <f t="shared" si="22"/>
        <v>0</v>
      </c>
      <c r="J107" s="114">
        <f t="shared" si="22"/>
        <v>0</v>
      </c>
      <c r="K107" s="114">
        <f t="shared" si="22"/>
        <v>0</v>
      </c>
      <c r="L107" s="115">
        <f t="shared" si="22"/>
        <v>0</v>
      </c>
      <c r="M107" s="116">
        <f t="shared" si="22"/>
        <v>0</v>
      </c>
      <c r="N107" s="114">
        <f t="shared" si="22"/>
        <v>0</v>
      </c>
      <c r="O107" s="114">
        <f t="shared" si="22"/>
        <v>0</v>
      </c>
      <c r="P107" s="114">
        <f t="shared" si="22"/>
        <v>0</v>
      </c>
      <c r="Q107" s="115">
        <f t="shared" si="22"/>
        <v>0</v>
      </c>
      <c r="R107" s="116">
        <f t="shared" si="22"/>
        <v>0</v>
      </c>
      <c r="S107" s="114">
        <f t="shared" si="22"/>
        <v>0</v>
      </c>
      <c r="T107" s="114">
        <f t="shared" si="22"/>
        <v>0</v>
      </c>
      <c r="U107" s="114">
        <f t="shared" si="22"/>
        <v>0</v>
      </c>
      <c r="V107" s="115">
        <f t="shared" si="22"/>
        <v>0</v>
      </c>
      <c r="W107" s="116">
        <f t="shared" si="22"/>
        <v>0</v>
      </c>
      <c r="X107" s="114">
        <f t="shared" si="22"/>
        <v>0</v>
      </c>
      <c r="Y107" s="114">
        <f t="shared" si="22"/>
        <v>0</v>
      </c>
      <c r="Z107" s="114">
        <f t="shared" si="22"/>
        <v>0</v>
      </c>
      <c r="AA107" s="115">
        <f t="shared" si="22"/>
        <v>0</v>
      </c>
      <c r="AB107" s="116">
        <f t="shared" si="22"/>
        <v>0</v>
      </c>
      <c r="AC107" s="114">
        <f t="shared" si="22"/>
        <v>0</v>
      </c>
      <c r="AD107" s="114">
        <f t="shared" si="22"/>
        <v>0</v>
      </c>
      <c r="AE107" s="114">
        <f t="shared" si="22"/>
        <v>0</v>
      </c>
      <c r="AF107" s="115">
        <f t="shared" si="22"/>
        <v>0</v>
      </c>
      <c r="AG107" s="116">
        <f t="shared" si="22"/>
        <v>0</v>
      </c>
      <c r="AH107" s="114">
        <f t="shared" si="22"/>
        <v>0</v>
      </c>
      <c r="AI107" s="114">
        <f t="shared" si="22"/>
        <v>0</v>
      </c>
      <c r="AJ107" s="114">
        <f t="shared" si="22"/>
        <v>0</v>
      </c>
      <c r="AK107" s="115">
        <f t="shared" si="22"/>
        <v>0</v>
      </c>
      <c r="AL107" s="116">
        <f t="shared" si="22"/>
        <v>0</v>
      </c>
      <c r="AM107" s="114">
        <f t="shared" si="22"/>
        <v>0</v>
      </c>
      <c r="AN107" s="114">
        <f t="shared" si="22"/>
        <v>0</v>
      </c>
      <c r="AO107" s="114">
        <f t="shared" si="22"/>
        <v>0</v>
      </c>
      <c r="AP107" s="115">
        <f t="shared" si="22"/>
        <v>0</v>
      </c>
      <c r="AQ107" s="116">
        <f t="shared" si="22"/>
        <v>0</v>
      </c>
      <c r="AR107" s="114">
        <f t="shared" si="22"/>
        <v>0</v>
      </c>
      <c r="AS107" s="114">
        <f t="shared" si="22"/>
        <v>0</v>
      </c>
      <c r="AT107" s="114">
        <f t="shared" si="22"/>
        <v>0</v>
      </c>
      <c r="AU107" s="115">
        <f t="shared" si="22"/>
        <v>0</v>
      </c>
      <c r="AV107" s="116">
        <f t="shared" si="22"/>
        <v>0</v>
      </c>
      <c r="AW107" s="114">
        <f t="shared" si="22"/>
        <v>0</v>
      </c>
      <c r="AX107" s="114">
        <f t="shared" si="22"/>
        <v>0</v>
      </c>
      <c r="AY107" s="114">
        <f t="shared" si="22"/>
        <v>0</v>
      </c>
      <c r="AZ107" s="115">
        <f t="shared" si="22"/>
        <v>0</v>
      </c>
      <c r="BA107" s="113">
        <f t="shared" si="22"/>
        <v>0</v>
      </c>
      <c r="BB107" s="114">
        <f t="shared" si="22"/>
        <v>0</v>
      </c>
      <c r="BC107" s="114">
        <f t="shared" si="22"/>
        <v>0</v>
      </c>
      <c r="BD107" s="114">
        <f t="shared" si="22"/>
        <v>0</v>
      </c>
      <c r="BE107" s="117">
        <f t="shared" si="22"/>
        <v>0</v>
      </c>
      <c r="BF107" s="116">
        <f t="shared" si="22"/>
        <v>0</v>
      </c>
      <c r="BG107" s="114">
        <f t="shared" si="22"/>
        <v>0</v>
      </c>
      <c r="BH107" s="114">
        <f t="shared" si="22"/>
        <v>0</v>
      </c>
      <c r="BI107" s="114">
        <f t="shared" si="22"/>
        <v>0</v>
      </c>
      <c r="BJ107" s="115">
        <f t="shared" si="22"/>
        <v>0</v>
      </c>
      <c r="BK107" s="118">
        <f t="shared" si="22"/>
        <v>0</v>
      </c>
    </row>
    <row r="108" spans="1:63" ht="6" customHeight="1">
      <c r="A108" s="3"/>
      <c r="B108" s="15"/>
      <c r="C108" s="23"/>
      <c r="D108" s="29"/>
      <c r="E108" s="23"/>
      <c r="F108" s="23"/>
      <c r="G108" s="23"/>
      <c r="H108" s="23"/>
      <c r="I108" s="23"/>
      <c r="J108" s="23"/>
      <c r="K108" s="23"/>
      <c r="L108" s="23"/>
      <c r="M108" s="23"/>
      <c r="N108" s="29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9"/>
      <c r="AS108" s="23"/>
      <c r="AT108" s="23"/>
      <c r="AU108" s="23"/>
      <c r="AV108" s="23"/>
      <c r="AW108" s="23"/>
      <c r="AX108" s="23"/>
      <c r="AY108" s="23"/>
      <c r="AZ108" s="23"/>
      <c r="BA108" s="23"/>
      <c r="BB108" s="29"/>
      <c r="BC108" s="23"/>
      <c r="BD108" s="23"/>
      <c r="BE108" s="23"/>
      <c r="BF108" s="23"/>
      <c r="BG108" s="29"/>
      <c r="BH108" s="23"/>
      <c r="BI108" s="23"/>
      <c r="BJ108" s="23"/>
      <c r="BK108" s="25"/>
    </row>
    <row r="109" spans="1:63" ht="12.75">
      <c r="A109" s="3"/>
      <c r="B109" s="3" t="s">
        <v>104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36" t="s">
        <v>89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5"/>
    </row>
    <row r="110" spans="1:63" ht="12.75">
      <c r="A110" s="3"/>
      <c r="B110" s="3" t="s">
        <v>105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37" t="s">
        <v>90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5"/>
    </row>
    <row r="111" spans="3:63" ht="12.75">
      <c r="C111" s="23"/>
      <c r="D111" s="23"/>
      <c r="E111" s="23"/>
      <c r="F111" s="23"/>
      <c r="G111" s="23"/>
      <c r="H111" s="23"/>
      <c r="I111" s="23"/>
      <c r="J111" s="23"/>
      <c r="K111" s="23"/>
      <c r="L111" s="37" t="s">
        <v>91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5"/>
    </row>
    <row r="112" spans="2:63" ht="12.75">
      <c r="B112" s="3" t="s">
        <v>96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37" t="s">
        <v>92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5"/>
    </row>
    <row r="113" spans="2:63" ht="12.75">
      <c r="B113" s="3" t="s">
        <v>97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37" t="s">
        <v>93</v>
      </c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5"/>
    </row>
    <row r="114" spans="2:63" ht="12.75">
      <c r="B114" s="3"/>
      <c r="C114" s="23"/>
      <c r="D114" s="23"/>
      <c r="E114" s="23"/>
      <c r="F114" s="23"/>
      <c r="G114" s="23"/>
      <c r="H114" s="23"/>
      <c r="I114" s="23"/>
      <c r="J114" s="23"/>
      <c r="K114" s="23"/>
      <c r="L114" s="37" t="s">
        <v>94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5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6:BK26"/>
    <mergeCell ref="C29:BK29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47:BK47"/>
    <mergeCell ref="M3:V3"/>
    <mergeCell ref="C12:BK12"/>
    <mergeCell ref="C16:BK16"/>
    <mergeCell ref="C23:BK23"/>
    <mergeCell ref="C93:BK93"/>
    <mergeCell ref="C48:BK48"/>
    <mergeCell ref="C45:BK45"/>
    <mergeCell ref="C51:BK51"/>
    <mergeCell ref="C72:BK72"/>
    <mergeCell ref="C73:BK73"/>
    <mergeCell ref="C77:BK77"/>
    <mergeCell ref="C102:BK102"/>
    <mergeCell ref="A1:A5"/>
    <mergeCell ref="C74:BK74"/>
    <mergeCell ref="C104:BK104"/>
    <mergeCell ref="C105:BK105"/>
    <mergeCell ref="C78:BK78"/>
    <mergeCell ref="C79:BK79"/>
    <mergeCell ref="C82:BK82"/>
    <mergeCell ref="C91:BK91"/>
    <mergeCell ref="C92:BK9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</cols>
  <sheetData>
    <row r="2" spans="2:12" ht="12.75">
      <c r="B2" s="155" t="s">
        <v>164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2:12" ht="12.75">
      <c r="B3" s="155" t="s">
        <v>123</v>
      </c>
      <c r="C3" s="156"/>
      <c r="D3" s="156"/>
      <c r="E3" s="156"/>
      <c r="F3" s="156"/>
      <c r="G3" s="156"/>
      <c r="H3" s="156"/>
      <c r="I3" s="156"/>
      <c r="J3" s="156"/>
      <c r="K3" s="156"/>
      <c r="L3" s="157"/>
    </row>
    <row r="4" spans="2:12" ht="75">
      <c r="B4" s="89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8">
        <v>0.011594314</v>
      </c>
      <c r="E5" s="83">
        <v>0.065425408</v>
      </c>
      <c r="F5" s="83">
        <v>4.995221908</v>
      </c>
      <c r="G5" s="83">
        <v>0.216156026</v>
      </c>
      <c r="H5" s="83">
        <v>0.082321178</v>
      </c>
      <c r="I5" s="83">
        <v>0</v>
      </c>
      <c r="J5" s="74">
        <v>0.00018298009003263511</v>
      </c>
      <c r="K5" s="78">
        <v>5.3709018140900335</v>
      </c>
      <c r="L5" s="83">
        <v>0</v>
      </c>
    </row>
    <row r="6" spans="2:12" ht="12.75">
      <c r="B6" s="11">
        <v>2</v>
      </c>
      <c r="C6" s="13" t="s">
        <v>34</v>
      </c>
      <c r="D6" s="83">
        <v>77.15841477</v>
      </c>
      <c r="E6" s="83">
        <v>87.521872427</v>
      </c>
      <c r="F6" s="83">
        <v>1240.812847617</v>
      </c>
      <c r="G6" s="83">
        <v>106.415098166</v>
      </c>
      <c r="H6" s="83">
        <v>22.944853989</v>
      </c>
      <c r="I6" s="83">
        <v>0</v>
      </c>
      <c r="J6" s="74">
        <v>3.4566900553729916</v>
      </c>
      <c r="K6" s="78">
        <v>1538.3097770243728</v>
      </c>
      <c r="L6" s="83">
        <v>0</v>
      </c>
    </row>
    <row r="7" spans="2:12" ht="12.75">
      <c r="B7" s="11">
        <v>3</v>
      </c>
      <c r="C7" s="12" t="s">
        <v>35</v>
      </c>
      <c r="D7" s="83">
        <v>0.047053596</v>
      </c>
      <c r="E7" s="83">
        <v>4.938514368</v>
      </c>
      <c r="F7" s="83">
        <v>10.503834875</v>
      </c>
      <c r="G7" s="83">
        <v>0.214233145</v>
      </c>
      <c r="H7" s="83">
        <v>0.057753035</v>
      </c>
      <c r="I7" s="83">
        <v>0</v>
      </c>
      <c r="J7" s="74">
        <v>0</v>
      </c>
      <c r="K7" s="78">
        <v>15.761389019</v>
      </c>
      <c r="L7" s="83">
        <v>0</v>
      </c>
    </row>
    <row r="8" spans="2:12" ht="12.75">
      <c r="B8" s="11">
        <v>4</v>
      </c>
      <c r="C8" s="13" t="s">
        <v>36</v>
      </c>
      <c r="D8" s="83">
        <v>42.606197491</v>
      </c>
      <c r="E8" s="83">
        <v>39.954346048</v>
      </c>
      <c r="F8" s="83">
        <v>502.70612499</v>
      </c>
      <c r="G8" s="83">
        <v>22.432635984</v>
      </c>
      <c r="H8" s="83">
        <v>9.141768577</v>
      </c>
      <c r="I8" s="83">
        <v>0</v>
      </c>
      <c r="J8" s="74">
        <v>0.493957497744449</v>
      </c>
      <c r="K8" s="78">
        <v>617.3350305877444</v>
      </c>
      <c r="L8" s="83">
        <v>0</v>
      </c>
    </row>
    <row r="9" spans="2:12" ht="12.75">
      <c r="B9" s="11">
        <v>5</v>
      </c>
      <c r="C9" s="13" t="s">
        <v>37</v>
      </c>
      <c r="D9" s="83">
        <v>36.389662898</v>
      </c>
      <c r="E9" s="83">
        <v>46.963727264</v>
      </c>
      <c r="F9" s="83">
        <v>711.829130118</v>
      </c>
      <c r="G9" s="83">
        <v>53.167179862</v>
      </c>
      <c r="H9" s="83">
        <v>12.748316823</v>
      </c>
      <c r="I9" s="83">
        <v>0</v>
      </c>
      <c r="J9" s="74">
        <v>0.23719086938624379</v>
      </c>
      <c r="K9" s="78">
        <v>861.3352078343862</v>
      </c>
      <c r="L9" s="83">
        <v>0</v>
      </c>
    </row>
    <row r="10" spans="2:12" ht="12.75">
      <c r="B10" s="11">
        <v>6</v>
      </c>
      <c r="C10" s="13" t="s">
        <v>38</v>
      </c>
      <c r="D10" s="83">
        <v>7.222872363</v>
      </c>
      <c r="E10" s="83">
        <v>47.68207001</v>
      </c>
      <c r="F10" s="83">
        <v>248.592362915</v>
      </c>
      <c r="G10" s="83">
        <v>22.024433576</v>
      </c>
      <c r="H10" s="83">
        <v>44.805201914</v>
      </c>
      <c r="I10" s="83">
        <v>0</v>
      </c>
      <c r="J10" s="74">
        <v>0.11245242711054626</v>
      </c>
      <c r="K10" s="78">
        <v>370.43939320511055</v>
      </c>
      <c r="L10" s="83">
        <v>0</v>
      </c>
    </row>
    <row r="11" spans="2:12" ht="12.75">
      <c r="B11" s="11">
        <v>7</v>
      </c>
      <c r="C11" s="13" t="s">
        <v>39</v>
      </c>
      <c r="D11" s="83">
        <v>23.212027226</v>
      </c>
      <c r="E11" s="83">
        <v>44.129122663</v>
      </c>
      <c r="F11" s="83">
        <v>515.071925382</v>
      </c>
      <c r="G11" s="83">
        <v>69.119054331</v>
      </c>
      <c r="H11" s="83">
        <v>11.842520371</v>
      </c>
      <c r="I11" s="83">
        <v>0</v>
      </c>
      <c r="J11" s="74">
        <v>0.9782873150717407</v>
      </c>
      <c r="K11" s="78">
        <v>664.3529372880718</v>
      </c>
      <c r="L11" s="83">
        <v>0</v>
      </c>
    </row>
    <row r="12" spans="2:12" ht="12.75">
      <c r="B12" s="11">
        <v>8</v>
      </c>
      <c r="C12" s="12" t="s">
        <v>40</v>
      </c>
      <c r="D12" s="83">
        <v>0.191298972</v>
      </c>
      <c r="E12" s="83">
        <v>10.525554922</v>
      </c>
      <c r="F12" s="83">
        <v>20.638210151</v>
      </c>
      <c r="G12" s="83">
        <v>2.539965128</v>
      </c>
      <c r="H12" s="83">
        <v>0.274955755</v>
      </c>
      <c r="I12" s="83">
        <v>0</v>
      </c>
      <c r="J12" s="74">
        <v>0.007510051835209443</v>
      </c>
      <c r="K12" s="78">
        <v>34.17749497983521</v>
      </c>
      <c r="L12" s="83">
        <v>0</v>
      </c>
    </row>
    <row r="13" spans="2:12" ht="12.75">
      <c r="B13" s="11">
        <v>9</v>
      </c>
      <c r="C13" s="12" t="s">
        <v>41</v>
      </c>
      <c r="D13" s="83">
        <v>0.16301876</v>
      </c>
      <c r="E13" s="83">
        <v>0.881532564</v>
      </c>
      <c r="F13" s="83">
        <v>12.921824494</v>
      </c>
      <c r="G13" s="83">
        <v>1.006797985</v>
      </c>
      <c r="H13" s="83">
        <v>0.049522052</v>
      </c>
      <c r="I13" s="83">
        <v>0</v>
      </c>
      <c r="J13" s="74">
        <v>0.0384955343211558</v>
      </c>
      <c r="K13" s="78">
        <v>15.061191389321158</v>
      </c>
      <c r="L13" s="83">
        <v>0</v>
      </c>
    </row>
    <row r="14" spans="2:12" ht="12.75">
      <c r="B14" s="11">
        <v>10</v>
      </c>
      <c r="C14" s="13" t="s">
        <v>42</v>
      </c>
      <c r="D14" s="83">
        <v>37.771535921</v>
      </c>
      <c r="E14" s="83">
        <v>241.438868751</v>
      </c>
      <c r="F14" s="83">
        <v>674.587345463</v>
      </c>
      <c r="G14" s="83">
        <v>106.355892572</v>
      </c>
      <c r="H14" s="83">
        <v>7.595322712</v>
      </c>
      <c r="I14" s="83">
        <v>0</v>
      </c>
      <c r="J14" s="74">
        <v>0.02088095595416419</v>
      </c>
      <c r="K14" s="78">
        <v>1067.7698463749543</v>
      </c>
      <c r="L14" s="83">
        <v>0</v>
      </c>
    </row>
    <row r="15" spans="2:12" ht="12.75">
      <c r="B15" s="11">
        <v>11</v>
      </c>
      <c r="C15" s="13" t="s">
        <v>43</v>
      </c>
      <c r="D15" s="83">
        <v>347.893755681</v>
      </c>
      <c r="E15" s="83">
        <v>886.408704354</v>
      </c>
      <c r="F15" s="83">
        <v>5866.003050044</v>
      </c>
      <c r="G15" s="83">
        <v>774.387312615</v>
      </c>
      <c r="H15" s="83">
        <v>133.272669685</v>
      </c>
      <c r="I15" s="83">
        <v>0</v>
      </c>
      <c r="J15" s="74">
        <v>23.92037144196342</v>
      </c>
      <c r="K15" s="78">
        <v>8031.885863820964</v>
      </c>
      <c r="L15" s="83">
        <v>0</v>
      </c>
    </row>
    <row r="16" spans="2:12" ht="12.75">
      <c r="B16" s="11">
        <v>12</v>
      </c>
      <c r="C16" s="13" t="s">
        <v>44</v>
      </c>
      <c r="D16" s="83">
        <v>628.894446082</v>
      </c>
      <c r="E16" s="83">
        <v>798.323667778</v>
      </c>
      <c r="F16" s="83">
        <v>1801.764657944</v>
      </c>
      <c r="G16" s="83">
        <v>140.178963776</v>
      </c>
      <c r="H16" s="83">
        <v>69.031117821</v>
      </c>
      <c r="I16" s="83">
        <v>0</v>
      </c>
      <c r="J16" s="74">
        <v>2.129027875596539</v>
      </c>
      <c r="K16" s="78">
        <v>3440.321881276596</v>
      </c>
      <c r="L16" s="83">
        <v>0</v>
      </c>
    </row>
    <row r="17" spans="2:12" ht="12.75">
      <c r="B17" s="11">
        <v>13</v>
      </c>
      <c r="C17" s="13" t="s">
        <v>45</v>
      </c>
      <c r="D17" s="83">
        <v>1.885119208</v>
      </c>
      <c r="E17" s="83">
        <v>4.641399453</v>
      </c>
      <c r="F17" s="83">
        <v>105.217813998</v>
      </c>
      <c r="G17" s="83">
        <v>5.393152062</v>
      </c>
      <c r="H17" s="83">
        <v>2.406946997</v>
      </c>
      <c r="I17" s="83">
        <v>0</v>
      </c>
      <c r="J17" s="74">
        <v>0.13296504414347476</v>
      </c>
      <c r="K17" s="78">
        <v>119.67739676214347</v>
      </c>
      <c r="L17" s="83">
        <v>0</v>
      </c>
    </row>
    <row r="18" spans="2:12" ht="12.75">
      <c r="B18" s="11">
        <v>14</v>
      </c>
      <c r="C18" s="13" t="s">
        <v>46</v>
      </c>
      <c r="D18" s="83">
        <v>0.644721833</v>
      </c>
      <c r="E18" s="83">
        <v>2.046674634</v>
      </c>
      <c r="F18" s="83">
        <v>57.611682656</v>
      </c>
      <c r="G18" s="83">
        <v>2.230191845</v>
      </c>
      <c r="H18" s="83">
        <v>1.330108973</v>
      </c>
      <c r="I18" s="83">
        <v>0</v>
      </c>
      <c r="J18" s="74">
        <v>0.00018298009003263511</v>
      </c>
      <c r="K18" s="78">
        <v>63.86356292109003</v>
      </c>
      <c r="L18" s="83">
        <v>0</v>
      </c>
    </row>
    <row r="19" spans="2:12" ht="12.75">
      <c r="B19" s="11">
        <v>15</v>
      </c>
      <c r="C19" s="13" t="s">
        <v>47</v>
      </c>
      <c r="D19" s="83">
        <v>21.256985613</v>
      </c>
      <c r="E19" s="83">
        <v>55.732277426</v>
      </c>
      <c r="F19" s="83">
        <v>890.449702359</v>
      </c>
      <c r="G19" s="83">
        <v>109.756674244</v>
      </c>
      <c r="H19" s="83">
        <v>15.727965087</v>
      </c>
      <c r="I19" s="83">
        <v>0</v>
      </c>
      <c r="J19" s="74">
        <v>0.036084771634975844</v>
      </c>
      <c r="K19" s="78">
        <v>1092.9596895006348</v>
      </c>
      <c r="L19" s="83">
        <v>0</v>
      </c>
    </row>
    <row r="20" spans="2:12" ht="12.75">
      <c r="B20" s="11">
        <v>16</v>
      </c>
      <c r="C20" s="13" t="s">
        <v>48</v>
      </c>
      <c r="D20" s="83">
        <v>1476.146330332</v>
      </c>
      <c r="E20" s="83">
        <v>1464.893693536</v>
      </c>
      <c r="F20" s="83">
        <v>5333.297280306</v>
      </c>
      <c r="G20" s="83">
        <v>368.338966922</v>
      </c>
      <c r="H20" s="83">
        <v>157.499102818</v>
      </c>
      <c r="I20" s="83">
        <v>0</v>
      </c>
      <c r="J20" s="74">
        <v>14.5891914137549</v>
      </c>
      <c r="K20" s="78">
        <v>8814.764565327754</v>
      </c>
      <c r="L20" s="83">
        <v>0</v>
      </c>
    </row>
    <row r="21" spans="2:12" ht="12.75">
      <c r="B21" s="11">
        <v>17</v>
      </c>
      <c r="C21" s="12" t="s">
        <v>49</v>
      </c>
      <c r="D21" s="83">
        <v>141.587182598</v>
      </c>
      <c r="E21" s="83">
        <v>132.94192657</v>
      </c>
      <c r="F21" s="83">
        <v>1194.056780002</v>
      </c>
      <c r="G21" s="83">
        <v>92.177868403</v>
      </c>
      <c r="H21" s="83">
        <v>24.415443561</v>
      </c>
      <c r="I21" s="83">
        <v>0</v>
      </c>
      <c r="J21" s="74">
        <v>3.2260950692921555</v>
      </c>
      <c r="K21" s="78">
        <v>1588.4052962032922</v>
      </c>
      <c r="L21" s="83">
        <v>0</v>
      </c>
    </row>
    <row r="22" spans="2:12" ht="12.75">
      <c r="B22" s="11">
        <v>18</v>
      </c>
      <c r="C22" s="13" t="s">
        <v>50</v>
      </c>
      <c r="D22" s="83">
        <v>0.000177543</v>
      </c>
      <c r="E22" s="83">
        <v>0</v>
      </c>
      <c r="F22" s="83">
        <v>0.304647678</v>
      </c>
      <c r="G22" s="83">
        <v>0.005015295</v>
      </c>
      <c r="H22" s="83">
        <v>0.043220726</v>
      </c>
      <c r="I22" s="83">
        <v>0</v>
      </c>
      <c r="J22" s="74">
        <v>0</v>
      </c>
      <c r="K22" s="78">
        <v>0.35306124199999994</v>
      </c>
      <c r="L22" s="83">
        <v>0</v>
      </c>
    </row>
    <row r="23" spans="2:12" ht="12.75">
      <c r="B23" s="11">
        <v>19</v>
      </c>
      <c r="C23" s="13" t="s">
        <v>51</v>
      </c>
      <c r="D23" s="83">
        <v>177.683967499</v>
      </c>
      <c r="E23" s="83">
        <v>107.03835682</v>
      </c>
      <c r="F23" s="83">
        <v>1347.763491788</v>
      </c>
      <c r="G23" s="83">
        <v>143.986388058</v>
      </c>
      <c r="H23" s="83">
        <v>23.923923776</v>
      </c>
      <c r="I23" s="83">
        <v>0</v>
      </c>
      <c r="J23" s="74">
        <v>4.118008096704711</v>
      </c>
      <c r="K23" s="78">
        <v>1804.514136037705</v>
      </c>
      <c r="L23" s="83">
        <v>0</v>
      </c>
    </row>
    <row r="24" spans="2:12" ht="12.75">
      <c r="B24" s="11">
        <v>20</v>
      </c>
      <c r="C24" s="12" t="s">
        <v>52</v>
      </c>
      <c r="D24" s="83">
        <v>11578.808531406448</v>
      </c>
      <c r="E24" s="83">
        <v>8278.255784732179</v>
      </c>
      <c r="F24" s="83">
        <v>20422.39459248121</v>
      </c>
      <c r="G24" s="83">
        <v>3080.7848149697597</v>
      </c>
      <c r="H24" s="83">
        <v>1234.7701220543438</v>
      </c>
      <c r="I24" s="83">
        <v>0</v>
      </c>
      <c r="J24" s="74">
        <v>291.5689181593565</v>
      </c>
      <c r="K24" s="78">
        <v>44886.5827638033</v>
      </c>
      <c r="L24" s="83">
        <v>0</v>
      </c>
    </row>
    <row r="25" spans="2:12" ht="12.75">
      <c r="B25" s="11">
        <v>21</v>
      </c>
      <c r="C25" s="13" t="s">
        <v>53</v>
      </c>
      <c r="D25" s="83">
        <v>0.395428668</v>
      </c>
      <c r="E25" s="83">
        <v>0.161507927</v>
      </c>
      <c r="F25" s="83">
        <v>9.214704567</v>
      </c>
      <c r="G25" s="83">
        <v>0.478102205</v>
      </c>
      <c r="H25" s="83">
        <v>0.172780681</v>
      </c>
      <c r="I25" s="83">
        <v>0</v>
      </c>
      <c r="J25" s="74">
        <v>0</v>
      </c>
      <c r="K25" s="78">
        <v>10.422524048000001</v>
      </c>
      <c r="L25" s="83">
        <v>0</v>
      </c>
    </row>
    <row r="26" spans="2:12" ht="12.75">
      <c r="B26" s="11">
        <v>22</v>
      </c>
      <c r="C26" s="12" t="s">
        <v>54</v>
      </c>
      <c r="D26" s="83">
        <v>1.15252528</v>
      </c>
      <c r="E26" s="83">
        <v>3.517656543</v>
      </c>
      <c r="F26" s="83">
        <v>23.233991304</v>
      </c>
      <c r="G26" s="83">
        <v>0.967969842</v>
      </c>
      <c r="H26" s="83">
        <v>0.953984963</v>
      </c>
      <c r="I26" s="83">
        <v>0</v>
      </c>
      <c r="J26" s="74">
        <v>0.44857422687428467</v>
      </c>
      <c r="K26" s="78">
        <v>30.274702158874284</v>
      </c>
      <c r="L26" s="83">
        <v>0</v>
      </c>
    </row>
    <row r="27" spans="2:12" ht="12.75">
      <c r="B27" s="11">
        <v>23</v>
      </c>
      <c r="C27" s="12" t="s">
        <v>55</v>
      </c>
      <c r="D27" s="83">
        <v>0.294791927</v>
      </c>
      <c r="E27" s="83">
        <v>1.026579908</v>
      </c>
      <c r="F27" s="83">
        <v>2.184014508</v>
      </c>
      <c r="G27" s="83">
        <v>0.208390672</v>
      </c>
      <c r="H27" s="83">
        <v>0.034962376</v>
      </c>
      <c r="I27" s="83">
        <v>0</v>
      </c>
      <c r="J27" s="74">
        <v>0</v>
      </c>
      <c r="K27" s="78">
        <v>3.7487393910000004</v>
      </c>
      <c r="L27" s="83">
        <v>0</v>
      </c>
    </row>
    <row r="28" spans="2:12" ht="12.75">
      <c r="B28" s="11">
        <v>24</v>
      </c>
      <c r="C28" s="13" t="s">
        <v>56</v>
      </c>
      <c r="D28" s="83">
        <v>0.157657296</v>
      </c>
      <c r="E28" s="83">
        <v>0.10771694</v>
      </c>
      <c r="F28" s="83">
        <v>10.670703312</v>
      </c>
      <c r="G28" s="83">
        <v>0.515032295</v>
      </c>
      <c r="H28" s="83">
        <v>0.470149886</v>
      </c>
      <c r="I28" s="83">
        <v>0</v>
      </c>
      <c r="J28" s="74">
        <v>2.9435503888302423</v>
      </c>
      <c r="K28" s="78">
        <v>14.864810117830242</v>
      </c>
      <c r="L28" s="83">
        <v>0</v>
      </c>
    </row>
    <row r="29" spans="2:12" ht="12.75">
      <c r="B29" s="11">
        <v>25</v>
      </c>
      <c r="C29" s="13" t="s">
        <v>99</v>
      </c>
      <c r="D29" s="83">
        <v>2134.899169944</v>
      </c>
      <c r="E29" s="83">
        <v>3635.390974371</v>
      </c>
      <c r="F29" s="83">
        <v>4186.529915717</v>
      </c>
      <c r="G29" s="83">
        <v>380.633625487</v>
      </c>
      <c r="H29" s="83">
        <v>179.581829042</v>
      </c>
      <c r="I29" s="83">
        <v>0</v>
      </c>
      <c r="J29" s="74">
        <v>22.227779808968858</v>
      </c>
      <c r="K29" s="78">
        <v>10539.26329436997</v>
      </c>
      <c r="L29" s="83">
        <v>0</v>
      </c>
    </row>
    <row r="30" spans="2:12" ht="12.75">
      <c r="B30" s="11">
        <v>26</v>
      </c>
      <c r="C30" s="13" t="s">
        <v>100</v>
      </c>
      <c r="D30" s="83">
        <v>56.211750134</v>
      </c>
      <c r="E30" s="83">
        <v>66.44322379</v>
      </c>
      <c r="F30" s="83">
        <v>621.064121898</v>
      </c>
      <c r="G30" s="83">
        <v>66.004498519</v>
      </c>
      <c r="H30" s="83">
        <v>12.744245726</v>
      </c>
      <c r="I30" s="83">
        <v>0</v>
      </c>
      <c r="J30" s="74">
        <v>0.6652656537940822</v>
      </c>
      <c r="K30" s="78">
        <v>823.1331057207942</v>
      </c>
      <c r="L30" s="83">
        <v>0</v>
      </c>
    </row>
    <row r="31" spans="2:12" ht="12.75">
      <c r="B31" s="11">
        <v>27</v>
      </c>
      <c r="C31" s="13" t="s">
        <v>15</v>
      </c>
      <c r="D31" s="83">
        <v>357.141830508</v>
      </c>
      <c r="E31" s="83">
        <v>478.899118064</v>
      </c>
      <c r="F31" s="83">
        <v>3973.208418327</v>
      </c>
      <c r="G31" s="83">
        <v>418.918893127</v>
      </c>
      <c r="H31" s="83">
        <v>112.62728941</v>
      </c>
      <c r="I31" s="83">
        <v>0</v>
      </c>
      <c r="J31" s="74">
        <v>0</v>
      </c>
      <c r="K31" s="78">
        <v>5340.795549436</v>
      </c>
      <c r="L31" s="83">
        <v>0</v>
      </c>
    </row>
    <row r="32" spans="2:12" ht="12.75">
      <c r="B32" s="11">
        <v>28</v>
      </c>
      <c r="C32" s="13" t="s">
        <v>101</v>
      </c>
      <c r="D32" s="83">
        <v>1.16890497</v>
      </c>
      <c r="E32" s="83">
        <v>4.004316845</v>
      </c>
      <c r="F32" s="83">
        <v>35.324119445</v>
      </c>
      <c r="G32" s="83">
        <v>2.07400762</v>
      </c>
      <c r="H32" s="83">
        <v>2.942596223</v>
      </c>
      <c r="I32" s="83">
        <v>0</v>
      </c>
      <c r="J32" s="74">
        <v>0.07509393106885326</v>
      </c>
      <c r="K32" s="78">
        <v>45.58903903406886</v>
      </c>
      <c r="L32" s="83">
        <v>0</v>
      </c>
    </row>
    <row r="33" spans="2:12" ht="12.75">
      <c r="B33" s="11">
        <v>29</v>
      </c>
      <c r="C33" s="13" t="s">
        <v>57</v>
      </c>
      <c r="D33" s="83">
        <v>20.163967757</v>
      </c>
      <c r="E33" s="83">
        <v>84.162331114</v>
      </c>
      <c r="F33" s="83">
        <v>1033.532101587</v>
      </c>
      <c r="G33" s="83">
        <v>50.337390718</v>
      </c>
      <c r="H33" s="83">
        <v>22.294113997</v>
      </c>
      <c r="I33" s="83">
        <v>0</v>
      </c>
      <c r="J33" s="74">
        <v>0.351073468880485</v>
      </c>
      <c r="K33" s="78">
        <v>1210.8409786418806</v>
      </c>
      <c r="L33" s="83">
        <v>0</v>
      </c>
    </row>
    <row r="34" spans="2:12" ht="12.75">
      <c r="B34" s="11">
        <v>30</v>
      </c>
      <c r="C34" s="13" t="s">
        <v>58</v>
      </c>
      <c r="D34" s="83">
        <v>132.504936672</v>
      </c>
      <c r="E34" s="83">
        <v>169.8486987</v>
      </c>
      <c r="F34" s="83">
        <v>1919.617134158</v>
      </c>
      <c r="G34" s="83">
        <v>104.58279389</v>
      </c>
      <c r="H34" s="83">
        <v>28.101173276</v>
      </c>
      <c r="I34" s="83">
        <v>0</v>
      </c>
      <c r="J34" s="74">
        <v>3.131304063451649</v>
      </c>
      <c r="K34" s="78">
        <v>2357.7860407594517</v>
      </c>
      <c r="L34" s="83">
        <v>0</v>
      </c>
    </row>
    <row r="35" spans="2:12" ht="12.75">
      <c r="B35" s="11">
        <v>31</v>
      </c>
      <c r="C35" s="12" t="s">
        <v>59</v>
      </c>
      <c r="D35" s="83">
        <v>0.98190677</v>
      </c>
      <c r="E35" s="83">
        <v>4.510860342</v>
      </c>
      <c r="F35" s="83">
        <v>23.333919637</v>
      </c>
      <c r="G35" s="83">
        <v>1.824303433</v>
      </c>
      <c r="H35" s="83">
        <v>0.197934171</v>
      </c>
      <c r="I35" s="83">
        <v>0</v>
      </c>
      <c r="J35" s="74">
        <v>0</v>
      </c>
      <c r="K35" s="78">
        <v>30.848924353</v>
      </c>
      <c r="L35" s="83">
        <v>0</v>
      </c>
    </row>
    <row r="36" spans="2:12" ht="12.75">
      <c r="B36" s="11">
        <v>32</v>
      </c>
      <c r="C36" s="13" t="s">
        <v>60</v>
      </c>
      <c r="D36" s="83">
        <v>917.645220735</v>
      </c>
      <c r="E36" s="83">
        <v>711.925270352</v>
      </c>
      <c r="F36" s="83">
        <v>3025.280936142</v>
      </c>
      <c r="G36" s="83">
        <v>353.391172574</v>
      </c>
      <c r="H36" s="83">
        <v>119.50839537</v>
      </c>
      <c r="I36" s="83">
        <v>0</v>
      </c>
      <c r="J36" s="74">
        <v>5.881677064811826</v>
      </c>
      <c r="K36" s="78">
        <v>5133.632672237811</v>
      </c>
      <c r="L36" s="83">
        <v>0</v>
      </c>
    </row>
    <row r="37" spans="2:12" ht="12.75">
      <c r="B37" s="11">
        <v>33</v>
      </c>
      <c r="C37" s="13" t="s">
        <v>95</v>
      </c>
      <c r="D37" s="83">
        <v>84.259953717</v>
      </c>
      <c r="E37" s="83">
        <v>41.033209655</v>
      </c>
      <c r="F37" s="83">
        <v>106.095680562</v>
      </c>
      <c r="G37" s="84">
        <v>6.117403723</v>
      </c>
      <c r="H37" s="84">
        <v>2.010515074</v>
      </c>
      <c r="I37" s="83">
        <v>0</v>
      </c>
      <c r="J37" s="74">
        <v>4.251685482338684</v>
      </c>
      <c r="K37" s="78">
        <v>243.7684482133387</v>
      </c>
      <c r="L37" s="83">
        <v>0</v>
      </c>
    </row>
    <row r="38" spans="2:12" ht="12.75">
      <c r="B38" s="11">
        <v>34</v>
      </c>
      <c r="C38" s="13" t="s">
        <v>61</v>
      </c>
      <c r="D38" s="83">
        <v>0.146497059</v>
      </c>
      <c r="E38" s="83">
        <v>0.234605215</v>
      </c>
      <c r="F38" s="83">
        <v>10.199262403</v>
      </c>
      <c r="G38" s="83">
        <v>0.265060748</v>
      </c>
      <c r="H38" s="83">
        <v>0.320178348</v>
      </c>
      <c r="I38" s="83">
        <v>0</v>
      </c>
      <c r="J38" s="74">
        <v>0</v>
      </c>
      <c r="K38" s="78">
        <v>11.165603773</v>
      </c>
      <c r="L38" s="83">
        <v>0</v>
      </c>
    </row>
    <row r="39" spans="2:12" ht="12.75">
      <c r="B39" s="11">
        <v>35</v>
      </c>
      <c r="C39" s="13" t="s">
        <v>62</v>
      </c>
      <c r="D39" s="83">
        <v>208.408111553</v>
      </c>
      <c r="E39" s="83">
        <v>574.251166216</v>
      </c>
      <c r="F39" s="83">
        <v>3606.296289976</v>
      </c>
      <c r="G39" s="83">
        <v>324.261258419</v>
      </c>
      <c r="H39" s="83">
        <v>63.700866365</v>
      </c>
      <c r="I39" s="83">
        <v>0</v>
      </c>
      <c r="J39" s="74">
        <v>4.186190320832761</v>
      </c>
      <c r="K39" s="78">
        <v>4781.103882849833</v>
      </c>
      <c r="L39" s="83">
        <v>0</v>
      </c>
    </row>
    <row r="40" spans="2:12" ht="12.75">
      <c r="B40" s="11">
        <v>36</v>
      </c>
      <c r="C40" s="13" t="s">
        <v>63</v>
      </c>
      <c r="D40" s="83">
        <v>29.181906243</v>
      </c>
      <c r="E40" s="83">
        <v>42.531159661</v>
      </c>
      <c r="F40" s="83">
        <v>473.019150121</v>
      </c>
      <c r="G40" s="83">
        <v>33.228872816</v>
      </c>
      <c r="H40" s="83">
        <v>7.882944449</v>
      </c>
      <c r="I40" s="83">
        <v>0</v>
      </c>
      <c r="J40" s="74">
        <v>0.3902996427011412</v>
      </c>
      <c r="K40" s="78">
        <v>586.2343329327011</v>
      </c>
      <c r="L40" s="83">
        <v>0</v>
      </c>
    </row>
    <row r="41" spans="2:12" ht="12.75">
      <c r="B41" s="11">
        <v>37</v>
      </c>
      <c r="C41" s="13" t="s">
        <v>64</v>
      </c>
      <c r="D41" s="83">
        <v>958.839559143</v>
      </c>
      <c r="E41" s="83">
        <v>926.949440193</v>
      </c>
      <c r="F41" s="83">
        <v>3128.82684327</v>
      </c>
      <c r="G41" s="83">
        <v>389.024307066</v>
      </c>
      <c r="H41" s="83">
        <v>94.7416285</v>
      </c>
      <c r="I41" s="83">
        <v>0</v>
      </c>
      <c r="J41" s="74">
        <v>33.78438327102393</v>
      </c>
      <c r="K41" s="78">
        <v>5532.166161443024</v>
      </c>
      <c r="L41" s="83">
        <v>0</v>
      </c>
    </row>
    <row r="42" spans="2:12" ht="15">
      <c r="B42" s="14" t="s">
        <v>11</v>
      </c>
      <c r="C42" s="75"/>
      <c r="D42" s="86">
        <f aca="true" t="shared" si="0" ref="D42:L42">SUM(D5:D41)</f>
        <v>19503.129012482448</v>
      </c>
      <c r="E42" s="86">
        <f t="shared" si="0"/>
        <v>18999.381355564175</v>
      </c>
      <c r="F42" s="86">
        <f t="shared" si="0"/>
        <v>63149.1538341032</v>
      </c>
      <c r="G42" s="86">
        <f t="shared" si="0"/>
        <v>7233.563878118761</v>
      </c>
      <c r="H42" s="86">
        <f>SUM(H5:H41)</f>
        <v>2420.248745761343</v>
      </c>
      <c r="I42" s="86">
        <f t="shared" si="0"/>
        <v>0</v>
      </c>
      <c r="J42" s="86">
        <f t="shared" si="0"/>
        <v>423.4033698630001</v>
      </c>
      <c r="K42" s="86">
        <f>SUM(K5:K41)</f>
        <v>111728.88019589294</v>
      </c>
      <c r="L42" s="86">
        <f t="shared" si="0"/>
        <v>0</v>
      </c>
    </row>
    <row r="43" spans="2:6" ht="12.75">
      <c r="B43" t="s">
        <v>80</v>
      </c>
      <c r="E43" s="2"/>
      <c r="F43" s="81"/>
    </row>
    <row r="44" spans="5:6" ht="12.75">
      <c r="E44" s="2"/>
      <c r="F44" s="81"/>
    </row>
    <row r="45" spans="4:12" ht="12.75">
      <c r="D45" s="87"/>
      <c r="E45" s="87"/>
      <c r="F45" s="87"/>
      <c r="G45" s="87"/>
      <c r="H45" s="87"/>
      <c r="I45" s="87"/>
      <c r="J45" s="87"/>
      <c r="K45" s="87"/>
      <c r="L45" s="87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2023-04-10T08:42:21Z</cp:lastPrinted>
  <dcterms:created xsi:type="dcterms:W3CDTF">2014-01-06T04:43:23Z</dcterms:created>
  <dcterms:modified xsi:type="dcterms:W3CDTF">2023-04-11T07:53:27Z</dcterms:modified>
  <cp:category/>
  <cp:version/>
  <cp:contentType/>
  <cp:contentStatus/>
</cp:coreProperties>
</file>