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<sst xmlns="http://schemas.openxmlformats.org/spreadsheetml/2006/main" count="207" uniqueCount="173">
  <si>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</si>
  <si>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</si>
  <si>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</si>
  <si>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</si>
  <si>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</si>
  <si>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</si>
  <si>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</si>
  <si>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</si>
  <si>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</si>
  <si>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</si>
  <si>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</si>
  <si>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</si>
  <si>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</si>
  <si>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</si>
  <si>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</si>
  <si>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</si>
  <si>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</si>
  <si>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</si>
  <si>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</si>
  <si>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</si>
  <si>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</si>
  <si>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</si>
  <si>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</si>
  <si>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</si>
  <si>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</si>
  <si>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</si>
  <si>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</si>
  <si>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</si>
  <si>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</si>
  <si>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</si>
  <si>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</si>
  <si>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</si>
  <si>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</si>
  <si>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</si>
  <si>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</si>
  <si>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</si>
  <si>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</si>
  <si>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</si>
  <si>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</si>
  <si>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</si>
  <si>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</si>
  <si>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</si>
  <si>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</si>
  <si>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</si>
  <si>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</si>
  <si>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</si>
  <si>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</si>
  <si>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</si>
  <si>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</si>
  <si>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</si>
  <si>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</si>
  <si>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</si>
  <si>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</si>
  <si>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</si>
  <si>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</si>
  <si>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</si>
  <si>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</si>
  <si>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</si>
  <si>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</si>
  <si>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</si>
  <si>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</si>
  <si>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</si>
  <si>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</si>
  <si>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</si>
  <si>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</si>
  <si>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</si>
  <si>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</si>
  <si>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</si>
  <si>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</si>
  <si>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</si>
  <si>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</si>
  <si>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</si>
  <si>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</si>
  <si>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</si>
  <si>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</si>
  <si>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</si>
  <si>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</si>
  <si>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</si>
  <si>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</si>
  <si>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</si>
  <si>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</si>
  <si>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</si>
  <si>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</si>
  <si>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</si>
  <si>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</si>
  <si>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</si>
  <si>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</si>
  <si>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</si>
  <si>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</si>
  <si>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DSPBR LIQUIDITY FUND</t>
  </si>
  <si>
    <t>DSPBR GOVT SEC FUND</t>
  </si>
  <si>
    <t>DSPBR TAX SAVER FUND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</si>
  <si>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</si>
  <si>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</si>
  <si>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</si>
  <si>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</si>
  <si>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</si>
  <si>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</si>
  <si>
    <t>DSP BlackRock Mutual Fund (All figures in Rs. Crore)</t>
  </si>
  <si>
    <t>Telangana</t>
  </si>
  <si>
    <t>I : Contribution of sponsor and its associates in AAUM</t>
  </si>
  <si>
    <t>II : Contribution of other than sponsor and its associates in AAUM</t>
  </si>
  <si>
    <t>(c) Sub-Total</t>
  </si>
  <si>
    <t>New Delhi</t>
  </si>
  <si>
    <t>Orissa</t>
  </si>
  <si>
    <t>Pondicherry</t>
  </si>
  <si>
    <t>DSPBR Equity &amp; Bond Fund</t>
  </si>
  <si>
    <t>DSPBR Liquid ETF</t>
  </si>
  <si>
    <t>DSPBR 10Y G-Sec Fund</t>
  </si>
  <si>
    <t>DSPBR Savings FUND</t>
  </si>
  <si>
    <t>DSP BlackRock Short Term Fund</t>
  </si>
  <si>
    <t>DSP BlackRock Low Duration Fund</t>
  </si>
  <si>
    <t>DSP BlackRock Banking and PSU Debt Fund</t>
  </si>
  <si>
    <t>DSP BlackRock Credit Risk Fund</t>
  </si>
  <si>
    <t>DSP BlackRock Regular Savings Fund</t>
  </si>
  <si>
    <t>DSP BlackRock Bond Fund</t>
  </si>
  <si>
    <t>DSP BlackRock Strategic Bond Fund</t>
  </si>
  <si>
    <t>DSP BlackRock Money Manager Fund</t>
  </si>
  <si>
    <t>DSP BlackRock A.C.E. Fund - S 1</t>
  </si>
  <si>
    <t>DSP BlackRock Arbitrage Fund</t>
  </si>
  <si>
    <t>DSP BlackRock A.C.E. Fund - S2</t>
  </si>
  <si>
    <t>DSP BlackRock Small Cap Fund</t>
  </si>
  <si>
    <t>DSP BlackRock Midcap Fund</t>
  </si>
  <si>
    <t>DSP BlackRock Equity Savings Fund</t>
  </si>
  <si>
    <t>DSP BlackRock 3 Years Close Ended Equity Fund</t>
  </si>
  <si>
    <t>DSP BlackRock TOP 100 Equity</t>
  </si>
  <si>
    <t>DSP BlackRock India T.I.G.E.R Fund</t>
  </si>
  <si>
    <t>DSP BlackRock Natural Resources and New Energy Fund</t>
  </si>
  <si>
    <t>DSP BlackRock Equal Nifty 50 Fund</t>
  </si>
  <si>
    <t>DSP BlackRock Equity Opportunities</t>
  </si>
  <si>
    <t>DSP BlackRock Focus Fund</t>
  </si>
  <si>
    <t>DSP BlackRock Dynamic Asset Allocation Fund</t>
  </si>
  <si>
    <t>DSP BlackRock Equity Fund</t>
  </si>
  <si>
    <t>DSP BlackRock World Mining Fund</t>
  </si>
  <si>
    <t>DSP BlackRock World Agriculture Fund</t>
  </si>
  <si>
    <t>DSP BlackRock World Gold Fund</t>
  </si>
  <si>
    <t>DSP BlackRock Global Allocation Fund</t>
  </si>
  <si>
    <t>DSP BlackRock World Energy Fund</t>
  </si>
  <si>
    <t>DSP BlackRock US Flexible Equity Fund</t>
  </si>
  <si>
    <t>T30</t>
  </si>
  <si>
    <t>B30</t>
  </si>
  <si>
    <t xml:space="preserve">T30 : Top 30 cities as identified by AMFI </t>
  </si>
  <si>
    <t xml:space="preserve">B30 : Other than T30  </t>
  </si>
  <si>
    <t>DSPBR DAF - S39 - 36M</t>
  </si>
  <si>
    <t>DSPBR DAF - S44 - 39M</t>
  </si>
  <si>
    <t>DSPBR DAF - S45 - 38M</t>
  </si>
  <si>
    <t>DSPBR DAF - S49 - 42M</t>
  </si>
  <si>
    <t>DSPBR DAF - S46 - 36M</t>
  </si>
  <si>
    <t>FMP - Series 192 - 36M</t>
  </si>
  <si>
    <t>FMP - Series 195 - 36M</t>
  </si>
  <si>
    <t>FMP - Series 196 - 37M</t>
  </si>
  <si>
    <t>FMP - Series 204 - 37M</t>
  </si>
  <si>
    <t>FMP - Series 205 - 37M</t>
  </si>
  <si>
    <t>FMP - Series 209 - 37M</t>
  </si>
  <si>
    <t>FMP - Series 210 - 36M</t>
  </si>
  <si>
    <t>FMP - Series 211 - 38M</t>
  </si>
  <si>
    <t>FMP - Series 217 - 40M</t>
  </si>
  <si>
    <t>FMP - Series 218 - 40M</t>
  </si>
  <si>
    <t>FMP - Series 219 - 40M</t>
  </si>
  <si>
    <t>FMP - Series 220 - 40M</t>
  </si>
  <si>
    <t>FMP - Series 221 - 40M</t>
  </si>
  <si>
    <t>FMP - Series 223 - 39M</t>
  </si>
  <si>
    <t>FMP - Series 224 - 39M</t>
  </si>
  <si>
    <t>FMP - Series 226-39M</t>
  </si>
  <si>
    <t>FMP - Series 227 - 39M</t>
  </si>
  <si>
    <t>FMP - Series 228 - 3M</t>
  </si>
  <si>
    <t>FMP - Series 230-9M</t>
  </si>
  <si>
    <t>FMP - Series 231-3M</t>
  </si>
  <si>
    <t>FMP - Series 232-36M</t>
  </si>
  <si>
    <t>FMP - Series 233-36M</t>
  </si>
  <si>
    <t>FMP - Series 235-36M</t>
  </si>
  <si>
    <t>Table showing State wise /Union Territory wise contribution to AAUM of category of schemes as on 30.06.2018</t>
  </si>
  <si>
    <t>DSP BlackRock Mutual Fund: Average Assets Under Management (AAUM) as on 30.06.2018 (All figures in Rs. Crore)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</si>
</sst>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71" fontId="0" fillId="0" borderId="17" xfId="42" applyFont="1" applyBorder="1" applyAlignment="1">
      <alignment horizontal="center"/>
    </xf>
    <xf numFmtId="171" fontId="0" fillId="0" borderId="17" xfId="42" applyFont="1" applyFill="1" applyBorder="1" applyAlignment="1">
      <alignment horizontal="center"/>
    </xf>
    <xf numFmtId="171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171" fontId="0" fillId="0" borderId="14" xfId="42" applyFont="1" applyBorder="1" applyAlignment="1">
      <alignment horizontal="center"/>
    </xf>
    <xf numFmtId="171" fontId="1" fillId="0" borderId="14" xfId="42" applyFont="1" applyBorder="1" applyAlignment="1">
      <alignment/>
    </xf>
    <xf numFmtId="171" fontId="1" fillId="33" borderId="11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0" fillId="0" borderId="10" xfId="42" applyFont="1" applyFill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171" fontId="0" fillId="0" borderId="20" xfId="42" applyFont="1" applyBorder="1" applyAlignment="1">
      <alignment horizontal="center"/>
    </xf>
    <xf numFmtId="171" fontId="0" fillId="0" borderId="11" xfId="42" applyFont="1" applyBorder="1" applyAlignment="1">
      <alignment/>
    </xf>
    <xf numFmtId="171" fontId="0" fillId="0" borderId="10" xfId="42" applyFont="1" applyFill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1" fillId="0" borderId="13" xfId="42" applyFont="1" applyBorder="1" applyAlignment="1">
      <alignment/>
    </xf>
    <xf numFmtId="171" fontId="0" fillId="33" borderId="11" xfId="42" applyFont="1" applyFill="1" applyBorder="1" applyAlignment="1">
      <alignment/>
    </xf>
    <xf numFmtId="171" fontId="0" fillId="33" borderId="10" xfId="42" applyFont="1" applyFill="1" applyBorder="1" applyAlignment="1">
      <alignment/>
    </xf>
    <xf numFmtId="171" fontId="0" fillId="33" borderId="12" xfId="42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4" borderId="11" xfId="42" applyFont="1" applyFill="1" applyBorder="1" applyAlignment="1">
      <alignment/>
    </xf>
    <xf numFmtId="171" fontId="0" fillId="0" borderId="17" xfId="42" applyFont="1" applyBorder="1" applyAlignment="1">
      <alignment horizontal="center"/>
    </xf>
    <xf numFmtId="171" fontId="0" fillId="0" borderId="17" xfId="42" applyFont="1" applyFill="1" applyBorder="1" applyAlignment="1">
      <alignment horizontal="center"/>
    </xf>
    <xf numFmtId="171" fontId="1" fillId="33" borderId="12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9" fillId="0" borderId="10" xfId="42" applyFont="1" applyBorder="1" applyAlignment="1">
      <alignment horizontal="right"/>
    </xf>
    <xf numFmtId="171" fontId="0" fillId="0" borderId="11" xfId="42" applyFont="1" applyBorder="1" applyAlignment="1">
      <alignment horizontal="center"/>
    </xf>
    <xf numFmtId="171" fontId="1" fillId="34" borderId="10" xfId="42" applyFont="1" applyFill="1" applyBorder="1" applyAlignment="1">
      <alignment/>
    </xf>
    <xf numFmtId="171" fontId="1" fillId="34" borderId="12" xfId="42" applyFont="1" applyFill="1" applyBorder="1" applyAlignment="1">
      <alignment/>
    </xf>
    <xf numFmtId="171" fontId="1" fillId="33" borderId="17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0" xfId="42" applyFont="1" applyFill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0" fillId="34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171" fontId="1" fillId="33" borderId="11" xfId="42" applyFont="1" applyFill="1" applyBorder="1" applyAlignment="1">
      <alignment/>
    </xf>
    <xf numFmtId="171" fontId="1" fillId="33" borderId="12" xfId="42" applyFont="1" applyFill="1" applyBorder="1" applyAlignment="1">
      <alignment/>
    </xf>
    <xf numFmtId="0" fontId="1" fillId="33" borderId="17" xfId="0" applyFont="1" applyFill="1" applyBorder="1" applyAlignment="1">
      <alignment horizontal="right" wrapText="1"/>
    </xf>
    <xf numFmtId="171" fontId="1" fillId="33" borderId="20" xfId="42" applyFont="1" applyFill="1" applyBorder="1" applyAlignment="1">
      <alignment/>
    </xf>
    <xf numFmtId="171" fontId="1" fillId="33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71" fontId="1" fillId="0" borderId="10" xfId="42" applyFont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22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171" fontId="1" fillId="33" borderId="15" xfId="42" applyNumberFormat="1" applyFont="1" applyFill="1" applyBorder="1" applyAlignment="1">
      <alignment/>
    </xf>
    <xf numFmtId="171" fontId="0" fillId="0" borderId="14" xfId="42" applyNumberFormat="1" applyFont="1" applyBorder="1" applyAlignment="1">
      <alignment/>
    </xf>
    <xf numFmtId="171" fontId="1" fillId="33" borderId="11" xfId="42" applyNumberFormat="1" applyFont="1" applyFill="1" applyBorder="1" applyAlignment="1">
      <alignment/>
    </xf>
    <xf numFmtId="171" fontId="1" fillId="0" borderId="13" xfId="42" applyNumberFormat="1" applyFont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9" fillId="0" borderId="0" xfId="42" applyFont="1" applyFill="1" applyBorder="1" applyAlignment="1">
      <alignment horizontal="right"/>
    </xf>
    <xf numFmtId="0" fontId="0" fillId="0" borderId="23" xfId="0" applyBorder="1" applyAlignment="1">
      <alignment/>
    </xf>
    <xf numFmtId="171" fontId="1" fillId="33" borderId="14" xfId="42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right"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left" wrapText="1"/>
    </xf>
    <xf numFmtId="2" fontId="6" fillId="0" borderId="24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/>
      <protection/>
    </xf>
    <xf numFmtId="2" fontId="6" fillId="0" borderId="31" xfId="56" applyNumberFormat="1" applyFont="1" applyFill="1" applyBorder="1" applyAlignment="1">
      <alignment horizontal="center"/>
      <protection/>
    </xf>
    <xf numFmtId="2" fontId="6" fillId="0" borderId="32" xfId="56" applyNumberFormat="1" applyFont="1" applyFill="1" applyBorder="1" applyAlignment="1">
      <alignment horizontal="center"/>
      <protection/>
    </xf>
    <xf numFmtId="171" fontId="0" fillId="0" borderId="16" xfId="42" applyFont="1" applyBorder="1" applyAlignment="1">
      <alignment horizontal="center"/>
    </xf>
    <xf numFmtId="171" fontId="0" fillId="0" borderId="17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4" fillId="0" borderId="26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2" fillId="0" borderId="30" xfId="56" applyNumberFormat="1" applyFont="1" applyFill="1" applyBorder="1" applyAlignment="1">
      <alignment horizontal="center" vertical="top" wrapText="1"/>
      <protection/>
    </xf>
    <xf numFmtId="2" fontId="2" fillId="0" borderId="31" xfId="56" applyNumberFormat="1" applyFont="1" applyFill="1" applyBorder="1" applyAlignment="1">
      <alignment horizontal="center" vertical="top" wrapText="1"/>
      <protection/>
    </xf>
    <xf numFmtId="2" fontId="2" fillId="0" borderId="32" xfId="56" applyNumberFormat="1" applyFont="1" applyFill="1" applyBorder="1" applyAlignment="1">
      <alignment horizontal="center" vertical="top" wrapText="1"/>
      <protection/>
    </xf>
    <xf numFmtId="3" fontId="6" fillId="0" borderId="33" xfId="56" applyNumberFormat="1" applyFont="1" applyFill="1" applyBorder="1" applyAlignment="1">
      <alignment vertical="center" wrapText="1"/>
      <protection/>
    </xf>
    <xf numFmtId="3" fontId="6" fillId="0" borderId="34" xfId="56" applyNumberFormat="1" applyFont="1" applyFill="1" applyBorder="1" applyAlignment="1">
      <alignment vertical="center" wrapText="1"/>
      <protection/>
    </xf>
    <xf numFmtId="3" fontId="6" fillId="0" borderId="35" xfId="56" applyNumberFormat="1" applyFont="1" applyFill="1" applyBorder="1" applyAlignment="1">
      <alignment vertical="center" wrapText="1"/>
      <protection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71" fontId="0" fillId="0" borderId="36" xfId="42" applyFont="1" applyBorder="1" applyAlignment="1">
      <alignment horizontal="center"/>
    </xf>
    <xf numFmtId="171" fontId="0" fillId="0" borderId="37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44" fillId="0" borderId="38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171" fontId="0" fillId="0" borderId="20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23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8" sqref="B8"/>
    </sheetView>
  </sheetViews>
  <sheetFormatPr defaultColWidth="9.140625" defaultRowHeight="12.75"/>
  <cols>
    <col min="1" max="1" width="8.57421875" style="2" bestFit="1" customWidth="1"/>
    <col min="2" max="2" width="47.8515625" style="2" customWidth="1"/>
    <col min="3" max="3" width="5.28125" style="2" bestFit="1" customWidth="1"/>
    <col min="4" max="4" width="9.57421875" style="35" customWidth="1"/>
    <col min="5" max="7" width="5.28125" style="2" bestFit="1" customWidth="1"/>
    <col min="8" max="8" width="9.57421875" style="2" customWidth="1"/>
    <col min="9" max="9" width="10.57421875" style="2" customWidth="1"/>
    <col min="10" max="10" width="9.57421875" style="2" bestFit="1" customWidth="1"/>
    <col min="11" max="11" width="7.00390625" style="2" bestFit="1" customWidth="1"/>
    <col min="12" max="12" width="9.57421875" style="2" customWidth="1"/>
    <col min="13" max="13" width="5.28125" style="2" bestFit="1" customWidth="1"/>
    <col min="14" max="14" width="5.28125" style="35" bestFit="1" customWidth="1"/>
    <col min="15" max="17" width="5.28125" style="2" bestFit="1" customWidth="1"/>
    <col min="18" max="19" width="8.00390625" style="2" customWidth="1"/>
    <col min="20" max="20" width="7.00390625" style="2" customWidth="1"/>
    <col min="21" max="21" width="5.28125" style="2" bestFit="1" customWidth="1"/>
    <col min="22" max="22" width="8.00390625" style="2" customWidth="1"/>
    <col min="23" max="27" width="5.28125" style="2" bestFit="1" customWidth="1"/>
    <col min="28" max="28" width="6.00390625" style="2" customWidth="1"/>
    <col min="29" max="29" width="8.00390625" style="2" customWidth="1"/>
    <col min="30" max="31" width="5.28125" style="2" bestFit="1" customWidth="1"/>
    <col min="32" max="32" width="6.00390625" style="2" customWidth="1"/>
    <col min="33" max="37" width="5.28125" style="2" bestFit="1" customWidth="1"/>
    <col min="38" max="38" width="6.00390625" style="2" customWidth="1"/>
    <col min="39" max="41" width="5.28125" style="2" bestFit="1" customWidth="1"/>
    <col min="42" max="42" width="6.00390625" style="2" bestFit="1" customWidth="1"/>
    <col min="43" max="43" width="5.28125" style="2" bestFit="1" customWidth="1"/>
    <col min="44" max="44" width="7.00390625" style="35" customWidth="1"/>
    <col min="45" max="47" width="5.28125" style="2" bestFit="1" customWidth="1"/>
    <col min="48" max="49" width="10.57421875" style="2" customWidth="1"/>
    <col min="50" max="50" width="8.00390625" style="2" customWidth="1"/>
    <col min="51" max="51" width="5.28125" style="2" bestFit="1" customWidth="1"/>
    <col min="52" max="52" width="10.57421875" style="2" customWidth="1"/>
    <col min="53" max="53" width="5.28125" style="2" bestFit="1" customWidth="1"/>
    <col min="54" max="54" width="5.28125" style="35" bestFit="1" customWidth="1"/>
    <col min="55" max="57" width="5.28125" style="2" bestFit="1" customWidth="1"/>
    <col min="58" max="58" width="9.57421875" style="2" customWidth="1"/>
    <col min="59" max="59" width="8.00390625" style="35" customWidth="1"/>
    <col min="60" max="60" width="7.00390625" style="2" customWidth="1"/>
    <col min="61" max="61" width="5.28125" style="2" bestFit="1" customWidth="1"/>
    <col min="62" max="62" width="9.57421875" style="2" bestFit="1" customWidth="1"/>
    <col min="63" max="63" width="10.57421875" style="31" customWidth="1"/>
    <col min="64" max="64" width="10.57421875" style="2" bestFit="1" customWidth="1"/>
    <col min="65" max="65" width="10.28125" style="2" bestFit="1" customWidth="1"/>
    <col min="66" max="16384" width="9.140625" style="2" customWidth="1"/>
  </cols>
  <sheetData>
    <row r="1" spans="1:255" s="1" customFormat="1" ht="19.5" thickBot="1">
      <c r="A1" s="150" t="s">
        <v>66</v>
      </c>
      <c r="B1" s="131" t="s">
        <v>28</v>
      </c>
      <c r="C1" s="136" t="s">
        <v>172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8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6" customFormat="1" ht="18.75" customHeight="1" thickBot="1">
      <c r="A2" s="151"/>
      <c r="B2" s="132"/>
      <c r="C2" s="122" t="s">
        <v>27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4"/>
      <c r="W2" s="122" t="s">
        <v>25</v>
      </c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4"/>
      <c r="AQ2" s="122" t="s">
        <v>26</v>
      </c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4"/>
      <c r="BK2" s="139" t="s">
        <v>23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7" customFormat="1" ht="18.75" thickBot="1">
      <c r="A3" s="151"/>
      <c r="B3" s="132"/>
      <c r="C3" s="125" t="s">
        <v>139</v>
      </c>
      <c r="D3" s="126"/>
      <c r="E3" s="126"/>
      <c r="F3" s="126"/>
      <c r="G3" s="126"/>
      <c r="H3" s="126"/>
      <c r="I3" s="126"/>
      <c r="J3" s="126"/>
      <c r="K3" s="126"/>
      <c r="L3" s="127"/>
      <c r="M3" s="125" t="s">
        <v>140</v>
      </c>
      <c r="N3" s="126"/>
      <c r="O3" s="126"/>
      <c r="P3" s="126"/>
      <c r="Q3" s="126"/>
      <c r="R3" s="126"/>
      <c r="S3" s="126"/>
      <c r="T3" s="126"/>
      <c r="U3" s="126"/>
      <c r="V3" s="127"/>
      <c r="W3" s="125" t="s">
        <v>139</v>
      </c>
      <c r="X3" s="126"/>
      <c r="Y3" s="126"/>
      <c r="Z3" s="126"/>
      <c r="AA3" s="126"/>
      <c r="AB3" s="126"/>
      <c r="AC3" s="126"/>
      <c r="AD3" s="126"/>
      <c r="AE3" s="126"/>
      <c r="AF3" s="127"/>
      <c r="AG3" s="125" t="s">
        <v>140</v>
      </c>
      <c r="AH3" s="126"/>
      <c r="AI3" s="126"/>
      <c r="AJ3" s="126"/>
      <c r="AK3" s="126"/>
      <c r="AL3" s="126"/>
      <c r="AM3" s="126"/>
      <c r="AN3" s="126"/>
      <c r="AO3" s="126"/>
      <c r="AP3" s="127"/>
      <c r="AQ3" s="125" t="s">
        <v>139</v>
      </c>
      <c r="AR3" s="126"/>
      <c r="AS3" s="126"/>
      <c r="AT3" s="126"/>
      <c r="AU3" s="126"/>
      <c r="AV3" s="126"/>
      <c r="AW3" s="126"/>
      <c r="AX3" s="126"/>
      <c r="AY3" s="126"/>
      <c r="AZ3" s="127"/>
      <c r="BA3" s="125" t="s">
        <v>140</v>
      </c>
      <c r="BB3" s="126"/>
      <c r="BC3" s="126"/>
      <c r="BD3" s="126"/>
      <c r="BE3" s="126"/>
      <c r="BF3" s="126"/>
      <c r="BG3" s="126"/>
      <c r="BH3" s="126"/>
      <c r="BI3" s="126"/>
      <c r="BJ3" s="127"/>
      <c r="BK3" s="140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7" customFormat="1" ht="18">
      <c r="A4" s="151"/>
      <c r="B4" s="132"/>
      <c r="C4" s="116" t="s">
        <v>29</v>
      </c>
      <c r="D4" s="117"/>
      <c r="E4" s="117"/>
      <c r="F4" s="117"/>
      <c r="G4" s="118"/>
      <c r="H4" s="119" t="s">
        <v>30</v>
      </c>
      <c r="I4" s="120"/>
      <c r="J4" s="120"/>
      <c r="K4" s="120"/>
      <c r="L4" s="121"/>
      <c r="M4" s="116" t="s">
        <v>29</v>
      </c>
      <c r="N4" s="117"/>
      <c r="O4" s="117"/>
      <c r="P4" s="117"/>
      <c r="Q4" s="118"/>
      <c r="R4" s="119" t="s">
        <v>30</v>
      </c>
      <c r="S4" s="120"/>
      <c r="T4" s="120"/>
      <c r="U4" s="120"/>
      <c r="V4" s="121"/>
      <c r="W4" s="116" t="s">
        <v>29</v>
      </c>
      <c r="X4" s="117"/>
      <c r="Y4" s="117"/>
      <c r="Z4" s="117"/>
      <c r="AA4" s="118"/>
      <c r="AB4" s="119" t="s">
        <v>30</v>
      </c>
      <c r="AC4" s="120"/>
      <c r="AD4" s="120"/>
      <c r="AE4" s="120"/>
      <c r="AF4" s="121"/>
      <c r="AG4" s="116" t="s">
        <v>29</v>
      </c>
      <c r="AH4" s="117"/>
      <c r="AI4" s="117"/>
      <c r="AJ4" s="117"/>
      <c r="AK4" s="118"/>
      <c r="AL4" s="119" t="s">
        <v>30</v>
      </c>
      <c r="AM4" s="120"/>
      <c r="AN4" s="120"/>
      <c r="AO4" s="120"/>
      <c r="AP4" s="121"/>
      <c r="AQ4" s="116" t="s">
        <v>29</v>
      </c>
      <c r="AR4" s="117"/>
      <c r="AS4" s="117"/>
      <c r="AT4" s="117"/>
      <c r="AU4" s="118"/>
      <c r="AV4" s="119" t="s">
        <v>30</v>
      </c>
      <c r="AW4" s="120"/>
      <c r="AX4" s="120"/>
      <c r="AY4" s="120"/>
      <c r="AZ4" s="121"/>
      <c r="BA4" s="116" t="s">
        <v>29</v>
      </c>
      <c r="BB4" s="117"/>
      <c r="BC4" s="117"/>
      <c r="BD4" s="117"/>
      <c r="BE4" s="118"/>
      <c r="BF4" s="119" t="s">
        <v>30</v>
      </c>
      <c r="BG4" s="120"/>
      <c r="BH4" s="120"/>
      <c r="BI4" s="120"/>
      <c r="BJ4" s="121"/>
      <c r="BK4" s="140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5" customFormat="1" ht="15" customHeight="1">
      <c r="A5" s="151"/>
      <c r="B5" s="132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4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63" ht="12.75">
      <c r="A6" s="11" t="s">
        <v>0</v>
      </c>
      <c r="B6" s="17" t="s">
        <v>6</v>
      </c>
      <c r="C6" s="133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5"/>
    </row>
    <row r="7" spans="1:63" ht="12.75">
      <c r="A7" s="11" t="s">
        <v>67</v>
      </c>
      <c r="B7" s="18" t="s">
        <v>12</v>
      </c>
      <c r="C7" s="133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5"/>
    </row>
    <row r="8" spans="1:63" ht="12.75">
      <c r="A8" s="11"/>
      <c r="B8" s="47" t="s">
        <v>89</v>
      </c>
      <c r="C8" s="45">
        <v>0</v>
      </c>
      <c r="D8" s="53">
        <v>1353.0535982489998</v>
      </c>
      <c r="E8" s="45">
        <v>0</v>
      </c>
      <c r="F8" s="45">
        <v>0</v>
      </c>
      <c r="G8" s="45">
        <v>0</v>
      </c>
      <c r="H8" s="45">
        <v>75.35132298299999</v>
      </c>
      <c r="I8" s="45">
        <v>10946.604870843816</v>
      </c>
      <c r="J8" s="45">
        <v>2293.8903426310003</v>
      </c>
      <c r="K8" s="45">
        <v>0</v>
      </c>
      <c r="L8" s="45">
        <v>787.9662311459999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23.202220679</v>
      </c>
      <c r="S8" s="45">
        <v>97.32305176700001</v>
      </c>
      <c r="T8" s="45">
        <v>57.54389547500001</v>
      </c>
      <c r="U8" s="45">
        <v>0</v>
      </c>
      <c r="V8" s="45">
        <v>36.30012562099999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0.077417746</v>
      </c>
      <c r="AC8" s="45">
        <v>129.327563725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0.055575525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53">
        <v>0</v>
      </c>
      <c r="AS8" s="45">
        <v>0</v>
      </c>
      <c r="AT8" s="45">
        <v>0</v>
      </c>
      <c r="AU8" s="45">
        <v>0</v>
      </c>
      <c r="AV8" s="45">
        <v>75.834131763</v>
      </c>
      <c r="AW8" s="45">
        <v>3559.9921742620004</v>
      </c>
      <c r="AX8" s="45">
        <v>325.39673366299996</v>
      </c>
      <c r="AY8" s="45">
        <v>0</v>
      </c>
      <c r="AZ8" s="45">
        <v>542.826927362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20.928143172000002</v>
      </c>
      <c r="BG8" s="53">
        <v>43.3672722</v>
      </c>
      <c r="BH8" s="45">
        <v>4.0389010039999995</v>
      </c>
      <c r="BI8" s="45">
        <v>0</v>
      </c>
      <c r="BJ8" s="45">
        <v>50.433218272000005</v>
      </c>
      <c r="BK8" s="91">
        <f>SUM(C8:BJ8)</f>
        <v>20423.513718088823</v>
      </c>
    </row>
    <row r="9" spans="1:63" ht="12.75">
      <c r="A9" s="11"/>
      <c r="B9" s="47" t="s">
        <v>109</v>
      </c>
      <c r="C9" s="45">
        <v>0</v>
      </c>
      <c r="D9" s="53">
        <v>4.279384265999999</v>
      </c>
      <c r="E9" s="45">
        <v>0</v>
      </c>
      <c r="F9" s="45">
        <v>0</v>
      </c>
      <c r="G9" s="54">
        <v>0</v>
      </c>
      <c r="H9" s="55">
        <v>13.389463467</v>
      </c>
      <c r="I9" s="45">
        <v>20.022914836</v>
      </c>
      <c r="J9" s="45">
        <v>3.7383170239999997</v>
      </c>
      <c r="K9" s="56">
        <v>0</v>
      </c>
      <c r="L9" s="54">
        <v>6.927062146999998</v>
      </c>
      <c r="M9" s="55">
        <v>0</v>
      </c>
      <c r="N9" s="53">
        <v>0</v>
      </c>
      <c r="O9" s="45">
        <v>0</v>
      </c>
      <c r="P9" s="56">
        <v>0</v>
      </c>
      <c r="Q9" s="54">
        <v>0</v>
      </c>
      <c r="R9" s="55">
        <v>2.907682453</v>
      </c>
      <c r="S9" s="45">
        <v>0.021643521</v>
      </c>
      <c r="T9" s="45">
        <v>0</v>
      </c>
      <c r="U9" s="45">
        <v>0</v>
      </c>
      <c r="V9" s="54">
        <v>1.057212353</v>
      </c>
      <c r="W9" s="55">
        <v>0</v>
      </c>
      <c r="X9" s="45">
        <v>0</v>
      </c>
      <c r="Y9" s="45">
        <v>0</v>
      </c>
      <c r="Z9" s="56">
        <v>0</v>
      </c>
      <c r="AA9" s="54">
        <v>0</v>
      </c>
      <c r="AB9" s="55">
        <v>0</v>
      </c>
      <c r="AC9" s="45">
        <v>0</v>
      </c>
      <c r="AD9" s="45">
        <v>0</v>
      </c>
      <c r="AE9" s="45">
        <v>0</v>
      </c>
      <c r="AF9" s="54">
        <v>0</v>
      </c>
      <c r="AG9" s="55">
        <v>0</v>
      </c>
      <c r="AH9" s="45">
        <v>0</v>
      </c>
      <c r="AI9" s="45">
        <v>0</v>
      </c>
      <c r="AJ9" s="45">
        <v>0</v>
      </c>
      <c r="AK9" s="54">
        <v>0</v>
      </c>
      <c r="AL9" s="55">
        <v>0</v>
      </c>
      <c r="AM9" s="45">
        <v>0</v>
      </c>
      <c r="AN9" s="45">
        <v>0</v>
      </c>
      <c r="AO9" s="56">
        <v>0</v>
      </c>
      <c r="AP9" s="54">
        <v>0</v>
      </c>
      <c r="AQ9" s="55">
        <v>0</v>
      </c>
      <c r="AR9" s="53">
        <v>0</v>
      </c>
      <c r="AS9" s="45">
        <v>0</v>
      </c>
      <c r="AT9" s="56">
        <v>0</v>
      </c>
      <c r="AU9" s="54">
        <v>0</v>
      </c>
      <c r="AV9" s="55">
        <v>2.1018916549999993</v>
      </c>
      <c r="AW9" s="45">
        <v>7.717678217</v>
      </c>
      <c r="AX9" s="45">
        <v>0</v>
      </c>
      <c r="AY9" s="56">
        <v>0</v>
      </c>
      <c r="AZ9" s="54">
        <v>6.105966647</v>
      </c>
      <c r="BA9" s="55">
        <v>0</v>
      </c>
      <c r="BB9" s="53">
        <v>0</v>
      </c>
      <c r="BC9" s="45">
        <v>0</v>
      </c>
      <c r="BD9" s="56">
        <v>0</v>
      </c>
      <c r="BE9" s="54">
        <v>0</v>
      </c>
      <c r="BF9" s="55">
        <v>0.329185812</v>
      </c>
      <c r="BG9" s="53">
        <v>1.1076656699999998</v>
      </c>
      <c r="BH9" s="45">
        <v>0</v>
      </c>
      <c r="BI9" s="45">
        <v>0</v>
      </c>
      <c r="BJ9" s="45">
        <v>0.459992279</v>
      </c>
      <c r="BK9" s="91">
        <f>SUM(C9:BJ9)</f>
        <v>70.16606034700001</v>
      </c>
    </row>
    <row r="10" spans="1:65" ht="12.75">
      <c r="A10" s="36"/>
      <c r="B10" s="37" t="s">
        <v>76</v>
      </c>
      <c r="C10" s="92">
        <f>SUM(C8:C9)</f>
        <v>0</v>
      </c>
      <c r="D10" s="92">
        <f aca="true" t="shared" si="0" ref="D10:BJ10">SUM(D8:D9)</f>
        <v>1357.332982515</v>
      </c>
      <c r="E10" s="92">
        <f t="shared" si="0"/>
        <v>0</v>
      </c>
      <c r="F10" s="92">
        <f t="shared" si="0"/>
        <v>0</v>
      </c>
      <c r="G10" s="92">
        <f t="shared" si="0"/>
        <v>0</v>
      </c>
      <c r="H10" s="92">
        <f t="shared" si="0"/>
        <v>88.74078644999999</v>
      </c>
      <c r="I10" s="92">
        <f t="shared" si="0"/>
        <v>10966.627785679815</v>
      </c>
      <c r="J10" s="92">
        <f t="shared" si="0"/>
        <v>2297.6286596550003</v>
      </c>
      <c r="K10" s="92">
        <f t="shared" si="0"/>
        <v>0</v>
      </c>
      <c r="L10" s="92">
        <f t="shared" si="0"/>
        <v>794.8932932929999</v>
      </c>
      <c r="M10" s="92">
        <f t="shared" si="0"/>
        <v>0</v>
      </c>
      <c r="N10" s="92">
        <f t="shared" si="0"/>
        <v>0</v>
      </c>
      <c r="O10" s="92">
        <f t="shared" si="0"/>
        <v>0</v>
      </c>
      <c r="P10" s="92">
        <f t="shared" si="0"/>
        <v>0</v>
      </c>
      <c r="Q10" s="92">
        <f t="shared" si="0"/>
        <v>0</v>
      </c>
      <c r="R10" s="92">
        <f t="shared" si="0"/>
        <v>26.109903132</v>
      </c>
      <c r="S10" s="92">
        <f t="shared" si="0"/>
        <v>97.34469528800001</v>
      </c>
      <c r="T10" s="92">
        <f t="shared" si="0"/>
        <v>57.54389547500001</v>
      </c>
      <c r="U10" s="92">
        <f t="shared" si="0"/>
        <v>0</v>
      </c>
      <c r="V10" s="92">
        <f t="shared" si="0"/>
        <v>37.35733797399999</v>
      </c>
      <c r="W10" s="92">
        <f t="shared" si="0"/>
        <v>0</v>
      </c>
      <c r="X10" s="92">
        <f t="shared" si="0"/>
        <v>0</v>
      </c>
      <c r="Y10" s="92">
        <f t="shared" si="0"/>
        <v>0</v>
      </c>
      <c r="Z10" s="92">
        <f t="shared" si="0"/>
        <v>0</v>
      </c>
      <c r="AA10" s="92">
        <f t="shared" si="0"/>
        <v>0</v>
      </c>
      <c r="AB10" s="92">
        <f t="shared" si="0"/>
        <v>0.077417746</v>
      </c>
      <c r="AC10" s="92">
        <f t="shared" si="0"/>
        <v>129.327563725</v>
      </c>
      <c r="AD10" s="92">
        <f t="shared" si="0"/>
        <v>0</v>
      </c>
      <c r="AE10" s="92">
        <f t="shared" si="0"/>
        <v>0</v>
      </c>
      <c r="AF10" s="92">
        <f t="shared" si="0"/>
        <v>0</v>
      </c>
      <c r="AG10" s="92">
        <f t="shared" si="0"/>
        <v>0</v>
      </c>
      <c r="AH10" s="92">
        <f t="shared" si="0"/>
        <v>0</v>
      </c>
      <c r="AI10" s="92">
        <f t="shared" si="0"/>
        <v>0</v>
      </c>
      <c r="AJ10" s="92">
        <f t="shared" si="0"/>
        <v>0</v>
      </c>
      <c r="AK10" s="92">
        <f t="shared" si="0"/>
        <v>0</v>
      </c>
      <c r="AL10" s="92">
        <f t="shared" si="0"/>
        <v>0.055575525</v>
      </c>
      <c r="AM10" s="92">
        <f t="shared" si="0"/>
        <v>0</v>
      </c>
      <c r="AN10" s="92">
        <f t="shared" si="0"/>
        <v>0</v>
      </c>
      <c r="AO10" s="92">
        <f t="shared" si="0"/>
        <v>0</v>
      </c>
      <c r="AP10" s="92">
        <f t="shared" si="0"/>
        <v>0</v>
      </c>
      <c r="AQ10" s="92">
        <f t="shared" si="0"/>
        <v>0</v>
      </c>
      <c r="AR10" s="92">
        <f t="shared" si="0"/>
        <v>0</v>
      </c>
      <c r="AS10" s="92">
        <f t="shared" si="0"/>
        <v>0</v>
      </c>
      <c r="AT10" s="92">
        <f t="shared" si="0"/>
        <v>0</v>
      </c>
      <c r="AU10" s="92">
        <f t="shared" si="0"/>
        <v>0</v>
      </c>
      <c r="AV10" s="92">
        <f t="shared" si="0"/>
        <v>77.936023418</v>
      </c>
      <c r="AW10" s="92">
        <f t="shared" si="0"/>
        <v>3567.7098524790003</v>
      </c>
      <c r="AX10" s="92">
        <f t="shared" si="0"/>
        <v>325.39673366299996</v>
      </c>
      <c r="AY10" s="92">
        <f t="shared" si="0"/>
        <v>0</v>
      </c>
      <c r="AZ10" s="92">
        <f t="shared" si="0"/>
        <v>548.9328940089999</v>
      </c>
      <c r="BA10" s="92">
        <f t="shared" si="0"/>
        <v>0</v>
      </c>
      <c r="BB10" s="92">
        <f t="shared" si="0"/>
        <v>0</v>
      </c>
      <c r="BC10" s="92">
        <f t="shared" si="0"/>
        <v>0</v>
      </c>
      <c r="BD10" s="92">
        <f t="shared" si="0"/>
        <v>0</v>
      </c>
      <c r="BE10" s="92">
        <f t="shared" si="0"/>
        <v>0</v>
      </c>
      <c r="BF10" s="92">
        <f t="shared" si="0"/>
        <v>21.257328984</v>
      </c>
      <c r="BG10" s="92">
        <f t="shared" si="0"/>
        <v>44.474937870000005</v>
      </c>
      <c r="BH10" s="92">
        <f t="shared" si="0"/>
        <v>4.0389010039999995</v>
      </c>
      <c r="BI10" s="92">
        <f t="shared" si="0"/>
        <v>0</v>
      </c>
      <c r="BJ10" s="92">
        <f t="shared" si="0"/>
        <v>50.893210551</v>
      </c>
      <c r="BK10" s="92">
        <f>SUM(BK8:BK9)</f>
        <v>20493.679778435824</v>
      </c>
      <c r="BL10" s="27"/>
      <c r="BM10" s="109"/>
    </row>
    <row r="11" spans="1:65" ht="12.75">
      <c r="A11" s="11" t="s">
        <v>68</v>
      </c>
      <c r="B11" s="18" t="s">
        <v>3</v>
      </c>
      <c r="C11" s="128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30"/>
      <c r="BM11" s="109"/>
    </row>
    <row r="12" spans="1:65" ht="12.75">
      <c r="A12" s="11"/>
      <c r="B12" s="46" t="s">
        <v>90</v>
      </c>
      <c r="C12" s="45">
        <v>0</v>
      </c>
      <c r="D12" s="53">
        <v>96.197183689</v>
      </c>
      <c r="E12" s="45">
        <v>0</v>
      </c>
      <c r="F12" s="45">
        <v>0</v>
      </c>
      <c r="G12" s="54">
        <v>0</v>
      </c>
      <c r="H12" s="55">
        <v>1.4809008160000001</v>
      </c>
      <c r="I12" s="45">
        <v>15.339908407</v>
      </c>
      <c r="J12" s="45">
        <v>0</v>
      </c>
      <c r="K12" s="56">
        <v>0</v>
      </c>
      <c r="L12" s="54">
        <v>49.285167453</v>
      </c>
      <c r="M12" s="55">
        <v>0</v>
      </c>
      <c r="N12" s="53">
        <v>0</v>
      </c>
      <c r="O12" s="45">
        <v>0</v>
      </c>
      <c r="P12" s="56">
        <v>0</v>
      </c>
      <c r="Q12" s="54">
        <v>0</v>
      </c>
      <c r="R12" s="55">
        <v>0.32816146799999996</v>
      </c>
      <c r="S12" s="45">
        <v>0</v>
      </c>
      <c r="T12" s="45">
        <v>0</v>
      </c>
      <c r="U12" s="45">
        <v>0</v>
      </c>
      <c r="V12" s="54">
        <v>0.143550452</v>
      </c>
      <c r="W12" s="55">
        <v>0</v>
      </c>
      <c r="X12" s="45">
        <v>0</v>
      </c>
      <c r="Y12" s="45">
        <v>0</v>
      </c>
      <c r="Z12" s="56">
        <v>0</v>
      </c>
      <c r="AA12" s="54">
        <v>0</v>
      </c>
      <c r="AB12" s="55">
        <v>0</v>
      </c>
      <c r="AC12" s="45">
        <v>0</v>
      </c>
      <c r="AD12" s="45">
        <v>0</v>
      </c>
      <c r="AE12" s="45">
        <v>0</v>
      </c>
      <c r="AF12" s="54">
        <v>0</v>
      </c>
      <c r="AG12" s="55">
        <v>0</v>
      </c>
      <c r="AH12" s="45">
        <v>0</v>
      </c>
      <c r="AI12" s="45">
        <v>0</v>
      </c>
      <c r="AJ12" s="45">
        <v>0</v>
      </c>
      <c r="AK12" s="54">
        <v>0</v>
      </c>
      <c r="AL12" s="55">
        <v>0</v>
      </c>
      <c r="AM12" s="45">
        <v>0</v>
      </c>
      <c r="AN12" s="45">
        <v>0</v>
      </c>
      <c r="AO12" s="56">
        <v>0</v>
      </c>
      <c r="AP12" s="54">
        <v>0</v>
      </c>
      <c r="AQ12" s="55">
        <v>0</v>
      </c>
      <c r="AR12" s="53">
        <v>0</v>
      </c>
      <c r="AS12" s="45">
        <v>0</v>
      </c>
      <c r="AT12" s="56">
        <v>0</v>
      </c>
      <c r="AU12" s="54">
        <v>0</v>
      </c>
      <c r="AV12" s="55">
        <v>3.208367516</v>
      </c>
      <c r="AW12" s="45">
        <v>10.644793619000001</v>
      </c>
      <c r="AX12" s="45">
        <v>1.970784309</v>
      </c>
      <c r="AY12" s="56">
        <v>0</v>
      </c>
      <c r="AZ12" s="54">
        <v>29.704057712999997</v>
      </c>
      <c r="BA12" s="55">
        <v>0</v>
      </c>
      <c r="BB12" s="53">
        <v>0</v>
      </c>
      <c r="BC12" s="45">
        <v>0</v>
      </c>
      <c r="BD12" s="56">
        <v>0</v>
      </c>
      <c r="BE12" s="54">
        <v>0</v>
      </c>
      <c r="BF12" s="55">
        <v>0.593166189</v>
      </c>
      <c r="BG12" s="53">
        <v>0.016404810000000002</v>
      </c>
      <c r="BH12" s="45">
        <v>0</v>
      </c>
      <c r="BI12" s="45">
        <v>0</v>
      </c>
      <c r="BJ12" s="45">
        <v>0.258362027</v>
      </c>
      <c r="BK12" s="91">
        <f>SUM(C12:BJ12)</f>
        <v>209.17080846800002</v>
      </c>
      <c r="BM12" s="109"/>
    </row>
    <row r="13" spans="1:65" ht="12.75">
      <c r="A13" s="11"/>
      <c r="B13" s="47" t="s">
        <v>108</v>
      </c>
      <c r="C13" s="45">
        <v>0</v>
      </c>
      <c r="D13" s="53">
        <v>10.484276189000001</v>
      </c>
      <c r="E13" s="45">
        <v>0</v>
      </c>
      <c r="F13" s="45">
        <v>0</v>
      </c>
      <c r="G13" s="54">
        <v>0</v>
      </c>
      <c r="H13" s="55">
        <v>2.2166860720000003</v>
      </c>
      <c r="I13" s="45">
        <v>1.0270329679999999</v>
      </c>
      <c r="J13" s="45">
        <v>0</v>
      </c>
      <c r="K13" s="56">
        <v>0</v>
      </c>
      <c r="L13" s="54">
        <v>1.8808214019999998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0.458228293</v>
      </c>
      <c r="S13" s="45">
        <v>0</v>
      </c>
      <c r="T13" s="45">
        <v>0</v>
      </c>
      <c r="U13" s="45">
        <v>0</v>
      </c>
      <c r="V13" s="54">
        <v>0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0.813952726</v>
      </c>
      <c r="AW13" s="45">
        <v>0.035624279</v>
      </c>
      <c r="AX13" s="45">
        <v>0</v>
      </c>
      <c r="AY13" s="56">
        <v>0</v>
      </c>
      <c r="AZ13" s="54">
        <v>8.130148167000002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0.061324017999999994</v>
      </c>
      <c r="BG13" s="53">
        <v>0</v>
      </c>
      <c r="BH13" s="45">
        <v>0</v>
      </c>
      <c r="BI13" s="45">
        <v>0</v>
      </c>
      <c r="BJ13" s="45">
        <v>9.8521E-05</v>
      </c>
      <c r="BK13" s="91">
        <f>SUM(C13:BJ13)</f>
        <v>25.108192635000005</v>
      </c>
      <c r="BL13" s="27"/>
      <c r="BM13" s="109"/>
    </row>
    <row r="14" spans="1:65" ht="12.75">
      <c r="A14" s="36"/>
      <c r="B14" s="37" t="s">
        <v>77</v>
      </c>
      <c r="C14" s="93">
        <f aca="true" t="shared" si="1" ref="C14:AH14">SUM(C12:C13)</f>
        <v>0</v>
      </c>
      <c r="D14" s="93">
        <f t="shared" si="1"/>
        <v>106.681459878</v>
      </c>
      <c r="E14" s="93">
        <f t="shared" si="1"/>
        <v>0</v>
      </c>
      <c r="F14" s="93">
        <f t="shared" si="1"/>
        <v>0</v>
      </c>
      <c r="G14" s="93">
        <f t="shared" si="1"/>
        <v>0</v>
      </c>
      <c r="H14" s="93">
        <f t="shared" si="1"/>
        <v>3.6975868880000005</v>
      </c>
      <c r="I14" s="93">
        <f t="shared" si="1"/>
        <v>16.366941375</v>
      </c>
      <c r="J14" s="93">
        <f t="shared" si="1"/>
        <v>0</v>
      </c>
      <c r="K14" s="93">
        <f t="shared" si="1"/>
        <v>0</v>
      </c>
      <c r="L14" s="93">
        <f t="shared" si="1"/>
        <v>51.165988855</v>
      </c>
      <c r="M14" s="93">
        <f t="shared" si="1"/>
        <v>0</v>
      </c>
      <c r="N14" s="93">
        <f t="shared" si="1"/>
        <v>0</v>
      </c>
      <c r="O14" s="93">
        <f t="shared" si="1"/>
        <v>0</v>
      </c>
      <c r="P14" s="93">
        <f t="shared" si="1"/>
        <v>0</v>
      </c>
      <c r="Q14" s="93">
        <f t="shared" si="1"/>
        <v>0</v>
      </c>
      <c r="R14" s="93">
        <f t="shared" si="1"/>
        <v>0.7863897609999999</v>
      </c>
      <c r="S14" s="93">
        <f t="shared" si="1"/>
        <v>0</v>
      </c>
      <c r="T14" s="93">
        <f t="shared" si="1"/>
        <v>0</v>
      </c>
      <c r="U14" s="93">
        <f t="shared" si="1"/>
        <v>0</v>
      </c>
      <c r="V14" s="93">
        <f t="shared" si="1"/>
        <v>0.143550452</v>
      </c>
      <c r="W14" s="93">
        <f t="shared" si="1"/>
        <v>0</v>
      </c>
      <c r="X14" s="93">
        <f t="shared" si="1"/>
        <v>0</v>
      </c>
      <c r="Y14" s="93">
        <f t="shared" si="1"/>
        <v>0</v>
      </c>
      <c r="Z14" s="93">
        <f t="shared" si="1"/>
        <v>0</v>
      </c>
      <c r="AA14" s="93">
        <f t="shared" si="1"/>
        <v>0</v>
      </c>
      <c r="AB14" s="93">
        <f t="shared" si="1"/>
        <v>0</v>
      </c>
      <c r="AC14" s="93">
        <f t="shared" si="1"/>
        <v>0</v>
      </c>
      <c r="AD14" s="93">
        <f t="shared" si="1"/>
        <v>0</v>
      </c>
      <c r="AE14" s="93">
        <f t="shared" si="1"/>
        <v>0</v>
      </c>
      <c r="AF14" s="93">
        <f t="shared" si="1"/>
        <v>0</v>
      </c>
      <c r="AG14" s="93">
        <f t="shared" si="1"/>
        <v>0</v>
      </c>
      <c r="AH14" s="93">
        <f t="shared" si="1"/>
        <v>0</v>
      </c>
      <c r="AI14" s="93">
        <f aca="true" t="shared" si="2" ref="AI14:BJ14">SUM(AI12:AI13)</f>
        <v>0</v>
      </c>
      <c r="AJ14" s="93">
        <f t="shared" si="2"/>
        <v>0</v>
      </c>
      <c r="AK14" s="93">
        <f t="shared" si="2"/>
        <v>0</v>
      </c>
      <c r="AL14" s="93">
        <f t="shared" si="2"/>
        <v>0</v>
      </c>
      <c r="AM14" s="93">
        <f t="shared" si="2"/>
        <v>0</v>
      </c>
      <c r="AN14" s="93">
        <f t="shared" si="2"/>
        <v>0</v>
      </c>
      <c r="AO14" s="93">
        <f t="shared" si="2"/>
        <v>0</v>
      </c>
      <c r="AP14" s="93">
        <f t="shared" si="2"/>
        <v>0</v>
      </c>
      <c r="AQ14" s="93">
        <f t="shared" si="2"/>
        <v>0</v>
      </c>
      <c r="AR14" s="93">
        <f t="shared" si="2"/>
        <v>0</v>
      </c>
      <c r="AS14" s="93">
        <f t="shared" si="2"/>
        <v>0</v>
      </c>
      <c r="AT14" s="93">
        <f t="shared" si="2"/>
        <v>0</v>
      </c>
      <c r="AU14" s="93">
        <f t="shared" si="2"/>
        <v>0</v>
      </c>
      <c r="AV14" s="93">
        <f t="shared" si="2"/>
        <v>4.022320242</v>
      </c>
      <c r="AW14" s="93">
        <f t="shared" si="2"/>
        <v>10.680417898000002</v>
      </c>
      <c r="AX14" s="93">
        <f t="shared" si="2"/>
        <v>1.970784309</v>
      </c>
      <c r="AY14" s="93">
        <f t="shared" si="2"/>
        <v>0</v>
      </c>
      <c r="AZ14" s="93">
        <f t="shared" si="2"/>
        <v>37.83420588</v>
      </c>
      <c r="BA14" s="93">
        <f t="shared" si="2"/>
        <v>0</v>
      </c>
      <c r="BB14" s="93">
        <f t="shared" si="2"/>
        <v>0</v>
      </c>
      <c r="BC14" s="93">
        <f t="shared" si="2"/>
        <v>0</v>
      </c>
      <c r="BD14" s="93">
        <f t="shared" si="2"/>
        <v>0</v>
      </c>
      <c r="BE14" s="93">
        <f t="shared" si="2"/>
        <v>0</v>
      </c>
      <c r="BF14" s="93">
        <f t="shared" si="2"/>
        <v>0.6544902069999999</v>
      </c>
      <c r="BG14" s="93">
        <f t="shared" si="2"/>
        <v>0.016404810000000002</v>
      </c>
      <c r="BH14" s="93">
        <f t="shared" si="2"/>
        <v>0</v>
      </c>
      <c r="BI14" s="93">
        <f t="shared" si="2"/>
        <v>0</v>
      </c>
      <c r="BJ14" s="93">
        <f t="shared" si="2"/>
        <v>0.258460548</v>
      </c>
      <c r="BK14" s="93">
        <f>SUM(BK12:BK13)</f>
        <v>234.279001103</v>
      </c>
      <c r="BL14" s="27"/>
      <c r="BM14" s="109"/>
    </row>
    <row r="15" spans="1:65" ht="12.75">
      <c r="A15" s="11" t="s">
        <v>69</v>
      </c>
      <c r="B15" s="18" t="s">
        <v>10</v>
      </c>
      <c r="C15" s="128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45"/>
      <c r="BM15" s="109"/>
    </row>
    <row r="16" spans="1:65" ht="12.75">
      <c r="A16" s="96"/>
      <c r="B16" s="3" t="s">
        <v>143</v>
      </c>
      <c r="C16" s="55">
        <v>0</v>
      </c>
      <c r="D16" s="53">
        <v>0</v>
      </c>
      <c r="E16" s="45">
        <v>0</v>
      </c>
      <c r="F16" s="45">
        <v>0</v>
      </c>
      <c r="G16" s="54">
        <v>0</v>
      </c>
      <c r="H16" s="73">
        <v>0.20699437599999998</v>
      </c>
      <c r="I16" s="45">
        <v>0</v>
      </c>
      <c r="J16" s="45">
        <v>0</v>
      </c>
      <c r="K16" s="45">
        <v>0</v>
      </c>
      <c r="L16" s="54">
        <v>0.364596716</v>
      </c>
      <c r="M16" s="73">
        <v>0</v>
      </c>
      <c r="N16" s="53">
        <v>0</v>
      </c>
      <c r="O16" s="45">
        <v>0</v>
      </c>
      <c r="P16" s="45">
        <v>0</v>
      </c>
      <c r="Q16" s="54">
        <v>0</v>
      </c>
      <c r="R16" s="73">
        <v>0.036053442</v>
      </c>
      <c r="S16" s="45">
        <v>0</v>
      </c>
      <c r="T16" s="45">
        <v>2.523160666</v>
      </c>
      <c r="U16" s="45">
        <v>0</v>
      </c>
      <c r="V16" s="54">
        <v>0</v>
      </c>
      <c r="W16" s="73">
        <v>0</v>
      </c>
      <c r="X16" s="45">
        <v>0</v>
      </c>
      <c r="Y16" s="45">
        <v>0</v>
      </c>
      <c r="Z16" s="45">
        <v>0</v>
      </c>
      <c r="AA16" s="54">
        <v>0</v>
      </c>
      <c r="AB16" s="73">
        <v>0</v>
      </c>
      <c r="AC16" s="45">
        <v>0</v>
      </c>
      <c r="AD16" s="45">
        <v>0</v>
      </c>
      <c r="AE16" s="45">
        <v>0</v>
      </c>
      <c r="AF16" s="54">
        <v>0</v>
      </c>
      <c r="AG16" s="73">
        <v>0</v>
      </c>
      <c r="AH16" s="45">
        <v>0</v>
      </c>
      <c r="AI16" s="45">
        <v>0</v>
      </c>
      <c r="AJ16" s="45">
        <v>0</v>
      </c>
      <c r="AK16" s="54">
        <v>0</v>
      </c>
      <c r="AL16" s="73">
        <v>0</v>
      </c>
      <c r="AM16" s="45">
        <v>0</v>
      </c>
      <c r="AN16" s="45">
        <v>0</v>
      </c>
      <c r="AO16" s="45">
        <v>0</v>
      </c>
      <c r="AP16" s="54">
        <v>0</v>
      </c>
      <c r="AQ16" s="73">
        <v>0</v>
      </c>
      <c r="AR16" s="53">
        <v>0</v>
      </c>
      <c r="AS16" s="45">
        <v>0</v>
      </c>
      <c r="AT16" s="45">
        <v>0</v>
      </c>
      <c r="AU16" s="54">
        <v>0</v>
      </c>
      <c r="AV16" s="73">
        <v>6.56530561</v>
      </c>
      <c r="AW16" s="45">
        <v>1.694788758</v>
      </c>
      <c r="AX16" s="45">
        <v>0</v>
      </c>
      <c r="AY16" s="45">
        <v>0</v>
      </c>
      <c r="AZ16" s="54">
        <v>16.752720208999996</v>
      </c>
      <c r="BA16" s="73">
        <v>0</v>
      </c>
      <c r="BB16" s="53">
        <v>0</v>
      </c>
      <c r="BC16" s="45">
        <v>0</v>
      </c>
      <c r="BD16" s="45">
        <v>0</v>
      </c>
      <c r="BE16" s="54">
        <v>0</v>
      </c>
      <c r="BF16" s="73">
        <v>0.9152203369999999</v>
      </c>
      <c r="BG16" s="53">
        <v>0.024891507</v>
      </c>
      <c r="BH16" s="45">
        <v>0</v>
      </c>
      <c r="BI16" s="45">
        <v>0</v>
      </c>
      <c r="BJ16" s="56">
        <v>0.684516434</v>
      </c>
      <c r="BK16" s="61">
        <f aca="true" t="shared" si="3" ref="BK16:BK43">SUM(C16:BJ16)</f>
        <v>29.768248054999997</v>
      </c>
      <c r="BL16" s="109"/>
      <c r="BM16" s="109"/>
    </row>
    <row r="17" spans="1:65" ht="12.75">
      <c r="A17" s="96"/>
      <c r="B17" s="3" t="s">
        <v>144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3">
        <v>0.331626752</v>
      </c>
      <c r="I17" s="45">
        <v>0.317687583</v>
      </c>
      <c r="J17" s="45">
        <v>0</v>
      </c>
      <c r="K17" s="45">
        <v>0</v>
      </c>
      <c r="L17" s="54">
        <v>0.47653137599999995</v>
      </c>
      <c r="M17" s="73">
        <v>0</v>
      </c>
      <c r="N17" s="53">
        <v>0</v>
      </c>
      <c r="O17" s="45">
        <v>0</v>
      </c>
      <c r="P17" s="45">
        <v>0</v>
      </c>
      <c r="Q17" s="54">
        <v>0</v>
      </c>
      <c r="R17" s="73">
        <v>0.005083001</v>
      </c>
      <c r="S17" s="45">
        <v>0</v>
      </c>
      <c r="T17" s="45">
        <v>0</v>
      </c>
      <c r="U17" s="45">
        <v>0</v>
      </c>
      <c r="V17" s="54">
        <v>0</v>
      </c>
      <c r="W17" s="73">
        <v>0</v>
      </c>
      <c r="X17" s="45">
        <v>0</v>
      </c>
      <c r="Y17" s="45">
        <v>0</v>
      </c>
      <c r="Z17" s="45">
        <v>0</v>
      </c>
      <c r="AA17" s="54">
        <v>0</v>
      </c>
      <c r="AB17" s="73">
        <v>0</v>
      </c>
      <c r="AC17" s="45">
        <v>0</v>
      </c>
      <c r="AD17" s="45">
        <v>0</v>
      </c>
      <c r="AE17" s="45">
        <v>0</v>
      </c>
      <c r="AF17" s="54">
        <v>0</v>
      </c>
      <c r="AG17" s="73">
        <v>0</v>
      </c>
      <c r="AH17" s="45">
        <v>0</v>
      </c>
      <c r="AI17" s="45">
        <v>0</v>
      </c>
      <c r="AJ17" s="45">
        <v>0</v>
      </c>
      <c r="AK17" s="54">
        <v>0</v>
      </c>
      <c r="AL17" s="73">
        <v>0</v>
      </c>
      <c r="AM17" s="45">
        <v>0</v>
      </c>
      <c r="AN17" s="45">
        <v>0</v>
      </c>
      <c r="AO17" s="45">
        <v>0</v>
      </c>
      <c r="AP17" s="54">
        <v>0</v>
      </c>
      <c r="AQ17" s="73">
        <v>0</v>
      </c>
      <c r="AR17" s="53">
        <v>0</v>
      </c>
      <c r="AS17" s="45">
        <v>0</v>
      </c>
      <c r="AT17" s="45">
        <v>0</v>
      </c>
      <c r="AU17" s="54">
        <v>0</v>
      </c>
      <c r="AV17" s="73">
        <v>9.104423146999999</v>
      </c>
      <c r="AW17" s="45">
        <v>3.295035638</v>
      </c>
      <c r="AX17" s="45">
        <v>0</v>
      </c>
      <c r="AY17" s="45">
        <v>0</v>
      </c>
      <c r="AZ17" s="54">
        <v>39.226930144</v>
      </c>
      <c r="BA17" s="73">
        <v>0</v>
      </c>
      <c r="BB17" s="53">
        <v>0</v>
      </c>
      <c r="BC17" s="45">
        <v>0</v>
      </c>
      <c r="BD17" s="45">
        <v>0</v>
      </c>
      <c r="BE17" s="54">
        <v>0</v>
      </c>
      <c r="BF17" s="73">
        <v>1.6163809420000002</v>
      </c>
      <c r="BG17" s="53">
        <v>0.6279655</v>
      </c>
      <c r="BH17" s="45">
        <v>0</v>
      </c>
      <c r="BI17" s="45">
        <v>0</v>
      </c>
      <c r="BJ17" s="56">
        <v>3.949328603</v>
      </c>
      <c r="BK17" s="61">
        <f t="shared" si="3"/>
        <v>58.950992686</v>
      </c>
      <c r="BL17" s="109"/>
      <c r="BM17" s="109"/>
    </row>
    <row r="18" spans="1:65" ht="12.75">
      <c r="A18" s="96"/>
      <c r="B18" s="3" t="s">
        <v>145</v>
      </c>
      <c r="C18" s="55">
        <v>0</v>
      </c>
      <c r="D18" s="53">
        <v>0</v>
      </c>
      <c r="E18" s="45">
        <v>0</v>
      </c>
      <c r="F18" s="45">
        <v>0</v>
      </c>
      <c r="G18" s="54">
        <v>0</v>
      </c>
      <c r="H18" s="73">
        <v>0.349212054</v>
      </c>
      <c r="I18" s="45">
        <v>0.31984325</v>
      </c>
      <c r="J18" s="45">
        <v>0</v>
      </c>
      <c r="K18" s="45">
        <v>0</v>
      </c>
      <c r="L18" s="54">
        <v>0.3838119</v>
      </c>
      <c r="M18" s="73">
        <v>0</v>
      </c>
      <c r="N18" s="53">
        <v>0</v>
      </c>
      <c r="O18" s="45">
        <v>0</v>
      </c>
      <c r="P18" s="45">
        <v>0</v>
      </c>
      <c r="Q18" s="54">
        <v>0</v>
      </c>
      <c r="R18" s="73">
        <v>0.012793732</v>
      </c>
      <c r="S18" s="45">
        <v>0</v>
      </c>
      <c r="T18" s="45">
        <v>0</v>
      </c>
      <c r="U18" s="45">
        <v>0</v>
      </c>
      <c r="V18" s="54">
        <v>0</v>
      </c>
      <c r="W18" s="73">
        <v>0</v>
      </c>
      <c r="X18" s="45">
        <v>0</v>
      </c>
      <c r="Y18" s="45">
        <v>0</v>
      </c>
      <c r="Z18" s="45">
        <v>0</v>
      </c>
      <c r="AA18" s="54">
        <v>0</v>
      </c>
      <c r="AB18" s="73">
        <v>0</v>
      </c>
      <c r="AC18" s="45">
        <v>0</v>
      </c>
      <c r="AD18" s="45">
        <v>0</v>
      </c>
      <c r="AE18" s="45">
        <v>0</v>
      </c>
      <c r="AF18" s="54">
        <v>0</v>
      </c>
      <c r="AG18" s="73">
        <v>0</v>
      </c>
      <c r="AH18" s="45">
        <v>0</v>
      </c>
      <c r="AI18" s="45">
        <v>0</v>
      </c>
      <c r="AJ18" s="45">
        <v>0</v>
      </c>
      <c r="AK18" s="54">
        <v>0</v>
      </c>
      <c r="AL18" s="73">
        <v>0</v>
      </c>
      <c r="AM18" s="45">
        <v>0</v>
      </c>
      <c r="AN18" s="45">
        <v>0</v>
      </c>
      <c r="AO18" s="45">
        <v>0</v>
      </c>
      <c r="AP18" s="54">
        <v>0</v>
      </c>
      <c r="AQ18" s="73">
        <v>0</v>
      </c>
      <c r="AR18" s="53">
        <v>0</v>
      </c>
      <c r="AS18" s="45">
        <v>0</v>
      </c>
      <c r="AT18" s="45">
        <v>0</v>
      </c>
      <c r="AU18" s="54">
        <v>0</v>
      </c>
      <c r="AV18" s="73">
        <v>10.946064323</v>
      </c>
      <c r="AW18" s="45">
        <v>2.358589749</v>
      </c>
      <c r="AX18" s="45">
        <v>0</v>
      </c>
      <c r="AY18" s="45">
        <v>0</v>
      </c>
      <c r="AZ18" s="54">
        <v>43.466271260999996</v>
      </c>
      <c r="BA18" s="73">
        <v>0</v>
      </c>
      <c r="BB18" s="53">
        <v>0</v>
      </c>
      <c r="BC18" s="45">
        <v>0</v>
      </c>
      <c r="BD18" s="45">
        <v>0</v>
      </c>
      <c r="BE18" s="54">
        <v>0</v>
      </c>
      <c r="BF18" s="73">
        <v>1.471851536</v>
      </c>
      <c r="BG18" s="53">
        <v>0.207253364</v>
      </c>
      <c r="BH18" s="45">
        <v>0</v>
      </c>
      <c r="BI18" s="45">
        <v>0</v>
      </c>
      <c r="BJ18" s="56">
        <v>4.620857577</v>
      </c>
      <c r="BK18" s="61">
        <f t="shared" si="3"/>
        <v>64.136548746</v>
      </c>
      <c r="BL18" s="109"/>
      <c r="BM18" s="109"/>
    </row>
    <row r="19" spans="1:65" ht="12.75">
      <c r="A19" s="96"/>
      <c r="B19" s="3" t="s">
        <v>146</v>
      </c>
      <c r="C19" s="55">
        <v>0</v>
      </c>
      <c r="D19" s="53">
        <v>0</v>
      </c>
      <c r="E19" s="45">
        <v>0</v>
      </c>
      <c r="F19" s="45">
        <v>0</v>
      </c>
      <c r="G19" s="54">
        <v>0</v>
      </c>
      <c r="H19" s="73">
        <v>0.139807895</v>
      </c>
      <c r="I19" s="45">
        <v>0.55381</v>
      </c>
      <c r="J19" s="45">
        <v>0</v>
      </c>
      <c r="K19" s="45">
        <v>0</v>
      </c>
      <c r="L19" s="54">
        <v>0.25862927</v>
      </c>
      <c r="M19" s="73">
        <v>0</v>
      </c>
      <c r="N19" s="53">
        <v>0</v>
      </c>
      <c r="O19" s="45">
        <v>0</v>
      </c>
      <c r="P19" s="45">
        <v>0</v>
      </c>
      <c r="Q19" s="54">
        <v>0</v>
      </c>
      <c r="R19" s="73">
        <v>0.009423742</v>
      </c>
      <c r="S19" s="45">
        <v>0</v>
      </c>
      <c r="T19" s="45">
        <v>0</v>
      </c>
      <c r="U19" s="45">
        <v>0</v>
      </c>
      <c r="V19" s="54">
        <v>0.055381</v>
      </c>
      <c r="W19" s="73">
        <v>0</v>
      </c>
      <c r="X19" s="45">
        <v>0</v>
      </c>
      <c r="Y19" s="45">
        <v>0</v>
      </c>
      <c r="Z19" s="45">
        <v>0</v>
      </c>
      <c r="AA19" s="54">
        <v>0</v>
      </c>
      <c r="AB19" s="73">
        <v>0</v>
      </c>
      <c r="AC19" s="45">
        <v>0</v>
      </c>
      <c r="AD19" s="45">
        <v>0</v>
      </c>
      <c r="AE19" s="45">
        <v>0</v>
      </c>
      <c r="AF19" s="54">
        <v>0</v>
      </c>
      <c r="AG19" s="73">
        <v>0</v>
      </c>
      <c r="AH19" s="45">
        <v>0</v>
      </c>
      <c r="AI19" s="45">
        <v>0</v>
      </c>
      <c r="AJ19" s="45">
        <v>0</v>
      </c>
      <c r="AK19" s="54">
        <v>0</v>
      </c>
      <c r="AL19" s="73">
        <v>0</v>
      </c>
      <c r="AM19" s="45">
        <v>0</v>
      </c>
      <c r="AN19" s="45">
        <v>0</v>
      </c>
      <c r="AO19" s="45">
        <v>0</v>
      </c>
      <c r="AP19" s="54">
        <v>0</v>
      </c>
      <c r="AQ19" s="73">
        <v>0</v>
      </c>
      <c r="AR19" s="53">
        <v>0</v>
      </c>
      <c r="AS19" s="45">
        <v>0</v>
      </c>
      <c r="AT19" s="45">
        <v>0</v>
      </c>
      <c r="AU19" s="54">
        <v>0</v>
      </c>
      <c r="AV19" s="73">
        <v>7.702940503000001</v>
      </c>
      <c r="AW19" s="45">
        <v>4.31627206</v>
      </c>
      <c r="AX19" s="45">
        <v>0</v>
      </c>
      <c r="AY19" s="45">
        <v>0</v>
      </c>
      <c r="AZ19" s="54">
        <v>33.301889462000005</v>
      </c>
      <c r="BA19" s="73">
        <v>0</v>
      </c>
      <c r="BB19" s="53">
        <v>0</v>
      </c>
      <c r="BC19" s="45">
        <v>0</v>
      </c>
      <c r="BD19" s="45">
        <v>0</v>
      </c>
      <c r="BE19" s="54">
        <v>0</v>
      </c>
      <c r="BF19" s="73">
        <v>0.9366264500000001</v>
      </c>
      <c r="BG19" s="53">
        <v>0</v>
      </c>
      <c r="BH19" s="45">
        <v>0</v>
      </c>
      <c r="BI19" s="45">
        <v>0</v>
      </c>
      <c r="BJ19" s="56">
        <v>0.895552698</v>
      </c>
      <c r="BK19" s="61">
        <f t="shared" si="3"/>
        <v>48.170333080000006</v>
      </c>
      <c r="BL19" s="109"/>
      <c r="BM19" s="109"/>
    </row>
    <row r="20" spans="1:65" ht="12.75">
      <c r="A20" s="96"/>
      <c r="B20" s="3" t="s">
        <v>147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3">
        <v>0.43230975</v>
      </c>
      <c r="I20" s="45">
        <v>0.603652661</v>
      </c>
      <c r="J20" s="45">
        <v>0</v>
      </c>
      <c r="K20" s="45">
        <v>0</v>
      </c>
      <c r="L20" s="54">
        <v>0.059181633</v>
      </c>
      <c r="M20" s="73">
        <v>0</v>
      </c>
      <c r="N20" s="53">
        <v>0</v>
      </c>
      <c r="O20" s="45">
        <v>0</v>
      </c>
      <c r="P20" s="45">
        <v>0</v>
      </c>
      <c r="Q20" s="54">
        <v>0</v>
      </c>
      <c r="R20" s="73">
        <v>0.10857213899999998</v>
      </c>
      <c r="S20" s="45">
        <v>0</v>
      </c>
      <c r="T20" s="45">
        <v>0</v>
      </c>
      <c r="U20" s="45">
        <v>0</v>
      </c>
      <c r="V20" s="54">
        <v>0</v>
      </c>
      <c r="W20" s="73">
        <v>0</v>
      </c>
      <c r="X20" s="45">
        <v>0</v>
      </c>
      <c r="Y20" s="45">
        <v>0</v>
      </c>
      <c r="Z20" s="45">
        <v>0</v>
      </c>
      <c r="AA20" s="54">
        <v>0</v>
      </c>
      <c r="AB20" s="73">
        <v>0</v>
      </c>
      <c r="AC20" s="45">
        <v>0</v>
      </c>
      <c r="AD20" s="45">
        <v>0</v>
      </c>
      <c r="AE20" s="45">
        <v>0</v>
      </c>
      <c r="AF20" s="54">
        <v>0</v>
      </c>
      <c r="AG20" s="73">
        <v>0</v>
      </c>
      <c r="AH20" s="45">
        <v>0</v>
      </c>
      <c r="AI20" s="45">
        <v>0</v>
      </c>
      <c r="AJ20" s="45">
        <v>0</v>
      </c>
      <c r="AK20" s="54">
        <v>0</v>
      </c>
      <c r="AL20" s="73">
        <v>0</v>
      </c>
      <c r="AM20" s="45">
        <v>0</v>
      </c>
      <c r="AN20" s="45">
        <v>0</v>
      </c>
      <c r="AO20" s="45">
        <v>0</v>
      </c>
      <c r="AP20" s="54">
        <v>0</v>
      </c>
      <c r="AQ20" s="73">
        <v>0</v>
      </c>
      <c r="AR20" s="53">
        <v>0</v>
      </c>
      <c r="AS20" s="45">
        <v>0</v>
      </c>
      <c r="AT20" s="45">
        <v>0</v>
      </c>
      <c r="AU20" s="54">
        <v>0</v>
      </c>
      <c r="AV20" s="73">
        <v>8.180430636</v>
      </c>
      <c r="AW20" s="45">
        <v>2.867993727</v>
      </c>
      <c r="AX20" s="45">
        <v>0</v>
      </c>
      <c r="AY20" s="45">
        <v>0</v>
      </c>
      <c r="AZ20" s="54">
        <v>38.885381816000006</v>
      </c>
      <c r="BA20" s="73">
        <v>0</v>
      </c>
      <c r="BB20" s="53">
        <v>0</v>
      </c>
      <c r="BC20" s="45">
        <v>0</v>
      </c>
      <c r="BD20" s="45">
        <v>0</v>
      </c>
      <c r="BE20" s="54">
        <v>0</v>
      </c>
      <c r="BF20" s="73">
        <v>1.199579291</v>
      </c>
      <c r="BG20" s="53">
        <v>0</v>
      </c>
      <c r="BH20" s="45">
        <v>0</v>
      </c>
      <c r="BI20" s="45">
        <v>0</v>
      </c>
      <c r="BJ20" s="56">
        <v>0.859274643</v>
      </c>
      <c r="BK20" s="61">
        <f t="shared" si="3"/>
        <v>53.196376296000004</v>
      </c>
      <c r="BL20" s="109"/>
      <c r="BM20" s="109"/>
    </row>
    <row r="21" spans="1:65" ht="12.75">
      <c r="A21" s="96"/>
      <c r="B21" s="3" t="s">
        <v>148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3">
        <v>0.43463642900000005</v>
      </c>
      <c r="I21" s="45">
        <v>6.013322519</v>
      </c>
      <c r="J21" s="45">
        <v>0.249056</v>
      </c>
      <c r="K21" s="45">
        <v>0</v>
      </c>
      <c r="L21" s="54">
        <v>7.077548879999999</v>
      </c>
      <c r="M21" s="73">
        <v>0</v>
      </c>
      <c r="N21" s="53">
        <v>0</v>
      </c>
      <c r="O21" s="45">
        <v>0</v>
      </c>
      <c r="P21" s="45">
        <v>0</v>
      </c>
      <c r="Q21" s="54">
        <v>0</v>
      </c>
      <c r="R21" s="73">
        <v>0.023037679999999998</v>
      </c>
      <c r="S21" s="45">
        <v>0</v>
      </c>
      <c r="T21" s="45">
        <v>0</v>
      </c>
      <c r="U21" s="45">
        <v>0</v>
      </c>
      <c r="V21" s="54">
        <v>0.4856592</v>
      </c>
      <c r="W21" s="73">
        <v>0</v>
      </c>
      <c r="X21" s="45">
        <v>0</v>
      </c>
      <c r="Y21" s="45">
        <v>0</v>
      </c>
      <c r="Z21" s="45">
        <v>0</v>
      </c>
      <c r="AA21" s="54">
        <v>0</v>
      </c>
      <c r="AB21" s="73">
        <v>0</v>
      </c>
      <c r="AC21" s="45">
        <v>0</v>
      </c>
      <c r="AD21" s="45">
        <v>0</v>
      </c>
      <c r="AE21" s="45">
        <v>0</v>
      </c>
      <c r="AF21" s="54">
        <v>0</v>
      </c>
      <c r="AG21" s="73">
        <v>0</v>
      </c>
      <c r="AH21" s="45">
        <v>0</v>
      </c>
      <c r="AI21" s="45">
        <v>0</v>
      </c>
      <c r="AJ21" s="45">
        <v>0</v>
      </c>
      <c r="AK21" s="54">
        <v>0</v>
      </c>
      <c r="AL21" s="73">
        <v>0</v>
      </c>
      <c r="AM21" s="45">
        <v>0</v>
      </c>
      <c r="AN21" s="45">
        <v>0</v>
      </c>
      <c r="AO21" s="45">
        <v>0</v>
      </c>
      <c r="AP21" s="54">
        <v>0</v>
      </c>
      <c r="AQ21" s="73">
        <v>0</v>
      </c>
      <c r="AR21" s="53">
        <v>0</v>
      </c>
      <c r="AS21" s="45">
        <v>0</v>
      </c>
      <c r="AT21" s="45">
        <v>0</v>
      </c>
      <c r="AU21" s="54">
        <v>0</v>
      </c>
      <c r="AV21" s="73">
        <v>4.394235074</v>
      </c>
      <c r="AW21" s="45">
        <v>26.634024128</v>
      </c>
      <c r="AX21" s="45">
        <v>0</v>
      </c>
      <c r="AY21" s="45">
        <v>0</v>
      </c>
      <c r="AZ21" s="54">
        <v>49.13580051699999</v>
      </c>
      <c r="BA21" s="73">
        <v>0</v>
      </c>
      <c r="BB21" s="53">
        <v>0</v>
      </c>
      <c r="BC21" s="45">
        <v>0</v>
      </c>
      <c r="BD21" s="45">
        <v>0</v>
      </c>
      <c r="BE21" s="54">
        <v>0</v>
      </c>
      <c r="BF21" s="73">
        <v>0.606462617</v>
      </c>
      <c r="BG21" s="53">
        <v>0.3709481</v>
      </c>
      <c r="BH21" s="45">
        <v>0</v>
      </c>
      <c r="BI21" s="45">
        <v>0</v>
      </c>
      <c r="BJ21" s="56">
        <v>3.201264952</v>
      </c>
      <c r="BK21" s="61">
        <f t="shared" si="3"/>
        <v>98.62599609600001</v>
      </c>
      <c r="BL21" s="109"/>
      <c r="BM21" s="109"/>
    </row>
    <row r="22" spans="1:65" ht="12.75">
      <c r="A22" s="96"/>
      <c r="B22" s="3" t="s">
        <v>149</v>
      </c>
      <c r="C22" s="55">
        <v>0</v>
      </c>
      <c r="D22" s="53">
        <v>0</v>
      </c>
      <c r="E22" s="45">
        <v>0</v>
      </c>
      <c r="F22" s="45">
        <v>0</v>
      </c>
      <c r="G22" s="54">
        <v>0</v>
      </c>
      <c r="H22" s="73">
        <v>0.14448650899999999</v>
      </c>
      <c r="I22" s="45">
        <v>1.30244787</v>
      </c>
      <c r="J22" s="45">
        <v>0</v>
      </c>
      <c r="K22" s="45">
        <v>0</v>
      </c>
      <c r="L22" s="54">
        <v>5.723935013</v>
      </c>
      <c r="M22" s="73">
        <v>0</v>
      </c>
      <c r="N22" s="53">
        <v>0</v>
      </c>
      <c r="O22" s="45">
        <v>0</v>
      </c>
      <c r="P22" s="45">
        <v>0</v>
      </c>
      <c r="Q22" s="54">
        <v>0</v>
      </c>
      <c r="R22" s="73">
        <v>0.020693097</v>
      </c>
      <c r="S22" s="45">
        <v>0</v>
      </c>
      <c r="T22" s="45">
        <v>0</v>
      </c>
      <c r="U22" s="45">
        <v>0</v>
      </c>
      <c r="V22" s="54">
        <v>0.01217241</v>
      </c>
      <c r="W22" s="73">
        <v>0</v>
      </c>
      <c r="X22" s="45">
        <v>0</v>
      </c>
      <c r="Y22" s="45">
        <v>0</v>
      </c>
      <c r="Z22" s="45">
        <v>0</v>
      </c>
      <c r="AA22" s="54">
        <v>0</v>
      </c>
      <c r="AB22" s="73">
        <v>0</v>
      </c>
      <c r="AC22" s="45">
        <v>0</v>
      </c>
      <c r="AD22" s="45">
        <v>0</v>
      </c>
      <c r="AE22" s="45">
        <v>0</v>
      </c>
      <c r="AF22" s="54">
        <v>0</v>
      </c>
      <c r="AG22" s="73">
        <v>0</v>
      </c>
      <c r="AH22" s="45">
        <v>0</v>
      </c>
      <c r="AI22" s="45">
        <v>0</v>
      </c>
      <c r="AJ22" s="45">
        <v>0</v>
      </c>
      <c r="AK22" s="54">
        <v>0</v>
      </c>
      <c r="AL22" s="73">
        <v>0</v>
      </c>
      <c r="AM22" s="45">
        <v>0</v>
      </c>
      <c r="AN22" s="45">
        <v>0</v>
      </c>
      <c r="AO22" s="45">
        <v>0</v>
      </c>
      <c r="AP22" s="54">
        <v>0</v>
      </c>
      <c r="AQ22" s="73">
        <v>0</v>
      </c>
      <c r="AR22" s="53">
        <v>0</v>
      </c>
      <c r="AS22" s="45">
        <v>0</v>
      </c>
      <c r="AT22" s="45">
        <v>0</v>
      </c>
      <c r="AU22" s="54">
        <v>0</v>
      </c>
      <c r="AV22" s="73">
        <v>2.0315580919999996</v>
      </c>
      <c r="AW22" s="45">
        <v>9.6225257</v>
      </c>
      <c r="AX22" s="45">
        <v>0</v>
      </c>
      <c r="AY22" s="45">
        <v>0</v>
      </c>
      <c r="AZ22" s="54">
        <v>33.406123253</v>
      </c>
      <c r="BA22" s="73">
        <v>0</v>
      </c>
      <c r="BB22" s="53">
        <v>0</v>
      </c>
      <c r="BC22" s="45">
        <v>0</v>
      </c>
      <c r="BD22" s="45">
        <v>0</v>
      </c>
      <c r="BE22" s="54">
        <v>0</v>
      </c>
      <c r="BF22" s="73">
        <v>0.208932423</v>
      </c>
      <c r="BG22" s="53">
        <v>0.6059525</v>
      </c>
      <c r="BH22" s="45">
        <v>0</v>
      </c>
      <c r="BI22" s="45">
        <v>0</v>
      </c>
      <c r="BJ22" s="56">
        <v>2.584387413</v>
      </c>
      <c r="BK22" s="61">
        <f t="shared" si="3"/>
        <v>55.66321428</v>
      </c>
      <c r="BL22" s="109"/>
      <c r="BM22" s="109"/>
    </row>
    <row r="23" spans="1:65" ht="12.75">
      <c r="A23" s="96"/>
      <c r="B23" s="3" t="s">
        <v>150</v>
      </c>
      <c r="C23" s="55">
        <v>0</v>
      </c>
      <c r="D23" s="53">
        <v>0</v>
      </c>
      <c r="E23" s="45">
        <v>0</v>
      </c>
      <c r="F23" s="45">
        <v>0</v>
      </c>
      <c r="G23" s="54">
        <v>0</v>
      </c>
      <c r="H23" s="73">
        <v>0.148443642</v>
      </c>
      <c r="I23" s="45">
        <v>35.24253073</v>
      </c>
      <c r="J23" s="45">
        <v>0</v>
      </c>
      <c r="K23" s="45">
        <v>0</v>
      </c>
      <c r="L23" s="54">
        <v>18.224432474</v>
      </c>
      <c r="M23" s="73">
        <v>0</v>
      </c>
      <c r="N23" s="53">
        <v>0</v>
      </c>
      <c r="O23" s="45">
        <v>0</v>
      </c>
      <c r="P23" s="45">
        <v>0</v>
      </c>
      <c r="Q23" s="54">
        <v>0</v>
      </c>
      <c r="R23" s="73">
        <v>0.011938527</v>
      </c>
      <c r="S23" s="45">
        <v>5.969263335</v>
      </c>
      <c r="T23" s="45">
        <v>0</v>
      </c>
      <c r="U23" s="45">
        <v>0</v>
      </c>
      <c r="V23" s="54">
        <v>1.193852667</v>
      </c>
      <c r="W23" s="73">
        <v>0</v>
      </c>
      <c r="X23" s="45">
        <v>0</v>
      </c>
      <c r="Y23" s="45">
        <v>0</v>
      </c>
      <c r="Z23" s="45">
        <v>0</v>
      </c>
      <c r="AA23" s="54">
        <v>0</v>
      </c>
      <c r="AB23" s="73">
        <v>0</v>
      </c>
      <c r="AC23" s="45">
        <v>0</v>
      </c>
      <c r="AD23" s="45">
        <v>0</v>
      </c>
      <c r="AE23" s="45">
        <v>0</v>
      </c>
      <c r="AF23" s="54">
        <v>0</v>
      </c>
      <c r="AG23" s="73">
        <v>0</v>
      </c>
      <c r="AH23" s="45">
        <v>0</v>
      </c>
      <c r="AI23" s="45">
        <v>0</v>
      </c>
      <c r="AJ23" s="45">
        <v>0</v>
      </c>
      <c r="AK23" s="54">
        <v>0</v>
      </c>
      <c r="AL23" s="73">
        <v>0</v>
      </c>
      <c r="AM23" s="45">
        <v>0</v>
      </c>
      <c r="AN23" s="45">
        <v>0</v>
      </c>
      <c r="AO23" s="45">
        <v>0</v>
      </c>
      <c r="AP23" s="54">
        <v>0</v>
      </c>
      <c r="AQ23" s="73">
        <v>0</v>
      </c>
      <c r="AR23" s="53">
        <v>0</v>
      </c>
      <c r="AS23" s="45">
        <v>0</v>
      </c>
      <c r="AT23" s="45">
        <v>0</v>
      </c>
      <c r="AU23" s="54">
        <v>0</v>
      </c>
      <c r="AV23" s="73">
        <v>0.402145203</v>
      </c>
      <c r="AW23" s="45">
        <v>86.432132954</v>
      </c>
      <c r="AX23" s="45">
        <v>0</v>
      </c>
      <c r="AY23" s="45">
        <v>0</v>
      </c>
      <c r="AZ23" s="54">
        <v>136.064235176</v>
      </c>
      <c r="BA23" s="73">
        <v>0</v>
      </c>
      <c r="BB23" s="53">
        <v>0</v>
      </c>
      <c r="BC23" s="45">
        <v>0</v>
      </c>
      <c r="BD23" s="45">
        <v>0</v>
      </c>
      <c r="BE23" s="54">
        <v>0</v>
      </c>
      <c r="BF23" s="73">
        <v>0</v>
      </c>
      <c r="BG23" s="53">
        <v>0</v>
      </c>
      <c r="BH23" s="45">
        <v>0</v>
      </c>
      <c r="BI23" s="45">
        <v>0</v>
      </c>
      <c r="BJ23" s="56">
        <v>0.183211302</v>
      </c>
      <c r="BK23" s="61">
        <f t="shared" si="3"/>
        <v>283.87218601000006</v>
      </c>
      <c r="BL23" s="109"/>
      <c r="BM23" s="109"/>
    </row>
    <row r="24" spans="1:65" ht="12.75">
      <c r="A24" s="96"/>
      <c r="B24" s="3" t="s">
        <v>151</v>
      </c>
      <c r="C24" s="55">
        <v>0</v>
      </c>
      <c r="D24" s="53">
        <v>59.110865</v>
      </c>
      <c r="E24" s="45">
        <v>0</v>
      </c>
      <c r="F24" s="45">
        <v>0</v>
      </c>
      <c r="G24" s="54">
        <v>0</v>
      </c>
      <c r="H24" s="73">
        <v>0.170776664</v>
      </c>
      <c r="I24" s="45">
        <v>78.456239</v>
      </c>
      <c r="J24" s="45">
        <v>0</v>
      </c>
      <c r="K24" s="45">
        <v>0</v>
      </c>
      <c r="L24" s="54">
        <v>4.028421476</v>
      </c>
      <c r="M24" s="73">
        <v>0</v>
      </c>
      <c r="N24" s="53">
        <v>0</v>
      </c>
      <c r="O24" s="45">
        <v>0</v>
      </c>
      <c r="P24" s="45">
        <v>0</v>
      </c>
      <c r="Q24" s="54">
        <v>0</v>
      </c>
      <c r="R24" s="73">
        <v>0.0260335</v>
      </c>
      <c r="S24" s="45">
        <v>0</v>
      </c>
      <c r="T24" s="45">
        <v>0</v>
      </c>
      <c r="U24" s="45">
        <v>0</v>
      </c>
      <c r="V24" s="54">
        <v>0</v>
      </c>
      <c r="W24" s="73">
        <v>0</v>
      </c>
      <c r="X24" s="45">
        <v>0</v>
      </c>
      <c r="Y24" s="45">
        <v>0</v>
      </c>
      <c r="Z24" s="45">
        <v>0</v>
      </c>
      <c r="AA24" s="54">
        <v>0</v>
      </c>
      <c r="AB24" s="73">
        <v>0</v>
      </c>
      <c r="AC24" s="45">
        <v>0</v>
      </c>
      <c r="AD24" s="45">
        <v>0</v>
      </c>
      <c r="AE24" s="45">
        <v>0</v>
      </c>
      <c r="AF24" s="54">
        <v>0</v>
      </c>
      <c r="AG24" s="73">
        <v>0</v>
      </c>
      <c r="AH24" s="45">
        <v>0</v>
      </c>
      <c r="AI24" s="45">
        <v>0</v>
      </c>
      <c r="AJ24" s="45">
        <v>0</v>
      </c>
      <c r="AK24" s="54">
        <v>0</v>
      </c>
      <c r="AL24" s="73">
        <v>0</v>
      </c>
      <c r="AM24" s="45">
        <v>0</v>
      </c>
      <c r="AN24" s="45">
        <v>0</v>
      </c>
      <c r="AO24" s="45">
        <v>0</v>
      </c>
      <c r="AP24" s="54">
        <v>0</v>
      </c>
      <c r="AQ24" s="73">
        <v>0</v>
      </c>
      <c r="AR24" s="53">
        <v>0</v>
      </c>
      <c r="AS24" s="45">
        <v>0</v>
      </c>
      <c r="AT24" s="45">
        <v>0</v>
      </c>
      <c r="AU24" s="54">
        <v>0</v>
      </c>
      <c r="AV24" s="73">
        <v>0.221438639</v>
      </c>
      <c r="AW24" s="45">
        <v>17.174106672</v>
      </c>
      <c r="AX24" s="45">
        <v>0</v>
      </c>
      <c r="AY24" s="45">
        <v>0</v>
      </c>
      <c r="AZ24" s="54">
        <v>0.45189228600000003</v>
      </c>
      <c r="BA24" s="73">
        <v>0</v>
      </c>
      <c r="BB24" s="53">
        <v>0</v>
      </c>
      <c r="BC24" s="45">
        <v>0</v>
      </c>
      <c r="BD24" s="45">
        <v>0</v>
      </c>
      <c r="BE24" s="54">
        <v>0</v>
      </c>
      <c r="BF24" s="73">
        <v>0.032738142</v>
      </c>
      <c r="BG24" s="53">
        <v>0</v>
      </c>
      <c r="BH24" s="45">
        <v>0</v>
      </c>
      <c r="BI24" s="45">
        <v>0</v>
      </c>
      <c r="BJ24" s="56">
        <v>0</v>
      </c>
      <c r="BK24" s="61">
        <f t="shared" si="3"/>
        <v>159.672511379</v>
      </c>
      <c r="BL24" s="109"/>
      <c r="BM24" s="109"/>
    </row>
    <row r="25" spans="1:65" ht="12.75">
      <c r="A25" s="96"/>
      <c r="B25" s="3" t="s">
        <v>152</v>
      </c>
      <c r="C25" s="55">
        <v>0</v>
      </c>
      <c r="D25" s="53">
        <v>45.131044014</v>
      </c>
      <c r="E25" s="45">
        <v>0</v>
      </c>
      <c r="F25" s="45">
        <v>0</v>
      </c>
      <c r="G25" s="54">
        <v>0</v>
      </c>
      <c r="H25" s="73">
        <v>0.009241119</v>
      </c>
      <c r="I25" s="45">
        <v>40.832849345999996</v>
      </c>
      <c r="J25" s="45">
        <v>0</v>
      </c>
      <c r="K25" s="45">
        <v>0</v>
      </c>
      <c r="L25" s="54">
        <v>3.492820443</v>
      </c>
      <c r="M25" s="73">
        <v>0</v>
      </c>
      <c r="N25" s="53">
        <v>0</v>
      </c>
      <c r="O25" s="45">
        <v>0</v>
      </c>
      <c r="P25" s="45">
        <v>0</v>
      </c>
      <c r="Q25" s="54">
        <v>0</v>
      </c>
      <c r="R25" s="73">
        <v>0</v>
      </c>
      <c r="S25" s="45">
        <v>5.372743335</v>
      </c>
      <c r="T25" s="45">
        <v>0</v>
      </c>
      <c r="U25" s="45">
        <v>0</v>
      </c>
      <c r="V25" s="54">
        <v>0</v>
      </c>
      <c r="W25" s="73">
        <v>0</v>
      </c>
      <c r="X25" s="45">
        <v>0</v>
      </c>
      <c r="Y25" s="45">
        <v>0</v>
      </c>
      <c r="Z25" s="45">
        <v>0</v>
      </c>
      <c r="AA25" s="54">
        <v>0</v>
      </c>
      <c r="AB25" s="73">
        <v>0</v>
      </c>
      <c r="AC25" s="45">
        <v>0</v>
      </c>
      <c r="AD25" s="45">
        <v>0</v>
      </c>
      <c r="AE25" s="45">
        <v>0</v>
      </c>
      <c r="AF25" s="54">
        <v>0</v>
      </c>
      <c r="AG25" s="73">
        <v>0</v>
      </c>
      <c r="AH25" s="45">
        <v>0</v>
      </c>
      <c r="AI25" s="45">
        <v>0</v>
      </c>
      <c r="AJ25" s="45">
        <v>0</v>
      </c>
      <c r="AK25" s="54">
        <v>0</v>
      </c>
      <c r="AL25" s="73">
        <v>0</v>
      </c>
      <c r="AM25" s="45">
        <v>0</v>
      </c>
      <c r="AN25" s="45">
        <v>0</v>
      </c>
      <c r="AO25" s="45">
        <v>0</v>
      </c>
      <c r="AP25" s="54">
        <v>0</v>
      </c>
      <c r="AQ25" s="73">
        <v>0</v>
      </c>
      <c r="AR25" s="53">
        <v>0</v>
      </c>
      <c r="AS25" s="45">
        <v>0</v>
      </c>
      <c r="AT25" s="45">
        <v>0</v>
      </c>
      <c r="AU25" s="54">
        <v>0</v>
      </c>
      <c r="AV25" s="73">
        <v>0.158319891</v>
      </c>
      <c r="AW25" s="45">
        <v>3.6957983380000003</v>
      </c>
      <c r="AX25" s="45">
        <v>0</v>
      </c>
      <c r="AY25" s="45">
        <v>0</v>
      </c>
      <c r="AZ25" s="54">
        <v>10.556612559</v>
      </c>
      <c r="BA25" s="73">
        <v>0</v>
      </c>
      <c r="BB25" s="53">
        <v>0</v>
      </c>
      <c r="BC25" s="45">
        <v>0</v>
      </c>
      <c r="BD25" s="45">
        <v>0</v>
      </c>
      <c r="BE25" s="54">
        <v>0</v>
      </c>
      <c r="BF25" s="73">
        <v>0</v>
      </c>
      <c r="BG25" s="53">
        <v>0</v>
      </c>
      <c r="BH25" s="45">
        <v>0</v>
      </c>
      <c r="BI25" s="45">
        <v>0</v>
      </c>
      <c r="BJ25" s="56">
        <v>0</v>
      </c>
      <c r="BK25" s="61">
        <f t="shared" si="3"/>
        <v>109.249429045</v>
      </c>
      <c r="BL25" s="109"/>
      <c r="BM25" s="109"/>
    </row>
    <row r="26" spans="1:65" ht="12.75">
      <c r="A26" s="96"/>
      <c r="B26" s="3" t="s">
        <v>153</v>
      </c>
      <c r="C26" s="55">
        <v>0</v>
      </c>
      <c r="D26" s="53">
        <v>16.046235</v>
      </c>
      <c r="E26" s="45">
        <v>0</v>
      </c>
      <c r="F26" s="45">
        <v>0</v>
      </c>
      <c r="G26" s="54">
        <v>0</v>
      </c>
      <c r="H26" s="73">
        <v>0.348310169</v>
      </c>
      <c r="I26" s="45">
        <v>17.4369087</v>
      </c>
      <c r="J26" s="45">
        <v>0</v>
      </c>
      <c r="K26" s="45">
        <v>0</v>
      </c>
      <c r="L26" s="54">
        <v>13.055642546</v>
      </c>
      <c r="M26" s="73">
        <v>0</v>
      </c>
      <c r="N26" s="53">
        <v>0</v>
      </c>
      <c r="O26" s="45">
        <v>0</v>
      </c>
      <c r="P26" s="45">
        <v>0</v>
      </c>
      <c r="Q26" s="54">
        <v>0</v>
      </c>
      <c r="R26" s="73">
        <v>0.012201558</v>
      </c>
      <c r="S26" s="45">
        <v>0</v>
      </c>
      <c r="T26" s="45">
        <v>0</v>
      </c>
      <c r="U26" s="45">
        <v>0</v>
      </c>
      <c r="V26" s="54">
        <v>0</v>
      </c>
      <c r="W26" s="73">
        <v>0</v>
      </c>
      <c r="X26" s="45">
        <v>0</v>
      </c>
      <c r="Y26" s="45">
        <v>0</v>
      </c>
      <c r="Z26" s="45">
        <v>0</v>
      </c>
      <c r="AA26" s="54">
        <v>0</v>
      </c>
      <c r="AB26" s="73">
        <v>0</v>
      </c>
      <c r="AC26" s="45">
        <v>0</v>
      </c>
      <c r="AD26" s="45">
        <v>0</v>
      </c>
      <c r="AE26" s="45">
        <v>0</v>
      </c>
      <c r="AF26" s="54">
        <v>0</v>
      </c>
      <c r="AG26" s="73">
        <v>0</v>
      </c>
      <c r="AH26" s="45">
        <v>0</v>
      </c>
      <c r="AI26" s="45">
        <v>0</v>
      </c>
      <c r="AJ26" s="45">
        <v>0</v>
      </c>
      <c r="AK26" s="54">
        <v>0</v>
      </c>
      <c r="AL26" s="73">
        <v>0</v>
      </c>
      <c r="AM26" s="45">
        <v>0</v>
      </c>
      <c r="AN26" s="45">
        <v>0</v>
      </c>
      <c r="AO26" s="45">
        <v>0</v>
      </c>
      <c r="AP26" s="54">
        <v>0</v>
      </c>
      <c r="AQ26" s="73">
        <v>0</v>
      </c>
      <c r="AR26" s="53">
        <v>0</v>
      </c>
      <c r="AS26" s="45">
        <v>0</v>
      </c>
      <c r="AT26" s="45">
        <v>0</v>
      </c>
      <c r="AU26" s="54">
        <v>0</v>
      </c>
      <c r="AV26" s="73">
        <v>0.480785413</v>
      </c>
      <c r="AW26" s="45">
        <v>10.3452052</v>
      </c>
      <c r="AX26" s="45">
        <v>0</v>
      </c>
      <c r="AY26" s="45">
        <v>0</v>
      </c>
      <c r="AZ26" s="54">
        <v>18.58937388</v>
      </c>
      <c r="BA26" s="73">
        <v>0</v>
      </c>
      <c r="BB26" s="53">
        <v>0</v>
      </c>
      <c r="BC26" s="45">
        <v>0</v>
      </c>
      <c r="BD26" s="45">
        <v>0</v>
      </c>
      <c r="BE26" s="54">
        <v>0</v>
      </c>
      <c r="BF26" s="73">
        <v>0.043460527</v>
      </c>
      <c r="BG26" s="53">
        <v>0</v>
      </c>
      <c r="BH26" s="45">
        <v>0</v>
      </c>
      <c r="BI26" s="45">
        <v>0</v>
      </c>
      <c r="BJ26" s="56">
        <v>0.08532128</v>
      </c>
      <c r="BK26" s="61">
        <f t="shared" si="3"/>
        <v>76.443444273</v>
      </c>
      <c r="BL26" s="109"/>
      <c r="BM26" s="109"/>
    </row>
    <row r="27" spans="1:65" ht="12.75">
      <c r="A27" s="96"/>
      <c r="B27" s="3" t="s">
        <v>154</v>
      </c>
      <c r="C27" s="55">
        <v>0</v>
      </c>
      <c r="D27" s="53">
        <v>10.66297667</v>
      </c>
      <c r="E27" s="45">
        <v>0</v>
      </c>
      <c r="F27" s="45">
        <v>0</v>
      </c>
      <c r="G27" s="54">
        <v>0</v>
      </c>
      <c r="H27" s="73">
        <v>0.22568812700000002</v>
      </c>
      <c r="I27" s="45">
        <v>37.005512265</v>
      </c>
      <c r="J27" s="45">
        <v>0</v>
      </c>
      <c r="K27" s="45">
        <v>0</v>
      </c>
      <c r="L27" s="54">
        <v>0.68715377</v>
      </c>
      <c r="M27" s="73">
        <v>0</v>
      </c>
      <c r="N27" s="53">
        <v>0</v>
      </c>
      <c r="O27" s="45">
        <v>0</v>
      </c>
      <c r="P27" s="45">
        <v>0</v>
      </c>
      <c r="Q27" s="54">
        <v>0</v>
      </c>
      <c r="R27" s="73">
        <v>0.034654675</v>
      </c>
      <c r="S27" s="45">
        <v>0</v>
      </c>
      <c r="T27" s="45">
        <v>0</v>
      </c>
      <c r="U27" s="45">
        <v>0</v>
      </c>
      <c r="V27" s="54">
        <v>0</v>
      </c>
      <c r="W27" s="73">
        <v>0</v>
      </c>
      <c r="X27" s="45">
        <v>0</v>
      </c>
      <c r="Y27" s="45">
        <v>0</v>
      </c>
      <c r="Z27" s="45">
        <v>0</v>
      </c>
      <c r="AA27" s="54">
        <v>0</v>
      </c>
      <c r="AB27" s="73">
        <v>0</v>
      </c>
      <c r="AC27" s="45">
        <v>0</v>
      </c>
      <c r="AD27" s="45">
        <v>0</v>
      </c>
      <c r="AE27" s="45">
        <v>0</v>
      </c>
      <c r="AF27" s="54">
        <v>0</v>
      </c>
      <c r="AG27" s="73">
        <v>0</v>
      </c>
      <c r="AH27" s="45">
        <v>0</v>
      </c>
      <c r="AI27" s="45">
        <v>0</v>
      </c>
      <c r="AJ27" s="45">
        <v>0</v>
      </c>
      <c r="AK27" s="54">
        <v>0</v>
      </c>
      <c r="AL27" s="73">
        <v>0</v>
      </c>
      <c r="AM27" s="45">
        <v>0</v>
      </c>
      <c r="AN27" s="45">
        <v>0</v>
      </c>
      <c r="AO27" s="45">
        <v>0</v>
      </c>
      <c r="AP27" s="54">
        <v>0</v>
      </c>
      <c r="AQ27" s="73">
        <v>0</v>
      </c>
      <c r="AR27" s="53">
        <v>0</v>
      </c>
      <c r="AS27" s="45">
        <v>0</v>
      </c>
      <c r="AT27" s="45">
        <v>0</v>
      </c>
      <c r="AU27" s="54">
        <v>0</v>
      </c>
      <c r="AV27" s="73">
        <v>0.7576798829999999</v>
      </c>
      <c r="AW27" s="45">
        <v>2.179868867</v>
      </c>
      <c r="AX27" s="45">
        <v>0</v>
      </c>
      <c r="AY27" s="45">
        <v>0</v>
      </c>
      <c r="AZ27" s="54">
        <v>6.560862982</v>
      </c>
      <c r="BA27" s="73">
        <v>0</v>
      </c>
      <c r="BB27" s="53">
        <v>0</v>
      </c>
      <c r="BC27" s="45">
        <v>0</v>
      </c>
      <c r="BD27" s="45">
        <v>0</v>
      </c>
      <c r="BE27" s="54">
        <v>0</v>
      </c>
      <c r="BF27" s="73">
        <v>0.115741086</v>
      </c>
      <c r="BG27" s="53">
        <v>0</v>
      </c>
      <c r="BH27" s="45">
        <v>0</v>
      </c>
      <c r="BI27" s="45">
        <v>0</v>
      </c>
      <c r="BJ27" s="56">
        <v>0</v>
      </c>
      <c r="BK27" s="61">
        <f t="shared" si="3"/>
        <v>58.230138325</v>
      </c>
      <c r="BL27" s="109"/>
      <c r="BM27" s="109"/>
    </row>
    <row r="28" spans="1:65" ht="12.75">
      <c r="A28" s="96"/>
      <c r="B28" s="3" t="s">
        <v>155</v>
      </c>
      <c r="C28" s="55">
        <v>0</v>
      </c>
      <c r="D28" s="53">
        <v>10.65287333</v>
      </c>
      <c r="E28" s="45">
        <v>0</v>
      </c>
      <c r="F28" s="45">
        <v>0</v>
      </c>
      <c r="G28" s="54">
        <v>0</v>
      </c>
      <c r="H28" s="73">
        <v>0.316825306</v>
      </c>
      <c r="I28" s="45">
        <v>0</v>
      </c>
      <c r="J28" s="45">
        <v>0</v>
      </c>
      <c r="K28" s="45">
        <v>0</v>
      </c>
      <c r="L28" s="54">
        <v>7.251728751000001</v>
      </c>
      <c r="M28" s="73">
        <v>0</v>
      </c>
      <c r="N28" s="53">
        <v>0</v>
      </c>
      <c r="O28" s="45">
        <v>0</v>
      </c>
      <c r="P28" s="45">
        <v>0</v>
      </c>
      <c r="Q28" s="54">
        <v>0</v>
      </c>
      <c r="R28" s="73">
        <v>0.036752414000000004</v>
      </c>
      <c r="S28" s="45">
        <v>0</v>
      </c>
      <c r="T28" s="45">
        <v>0</v>
      </c>
      <c r="U28" s="45">
        <v>0</v>
      </c>
      <c r="V28" s="54">
        <v>0</v>
      </c>
      <c r="W28" s="73">
        <v>0</v>
      </c>
      <c r="X28" s="45">
        <v>0</v>
      </c>
      <c r="Y28" s="45">
        <v>0</v>
      </c>
      <c r="Z28" s="45">
        <v>0</v>
      </c>
      <c r="AA28" s="54">
        <v>0</v>
      </c>
      <c r="AB28" s="73">
        <v>0</v>
      </c>
      <c r="AC28" s="45">
        <v>0</v>
      </c>
      <c r="AD28" s="45">
        <v>0</v>
      </c>
      <c r="AE28" s="45">
        <v>0</v>
      </c>
      <c r="AF28" s="54">
        <v>0</v>
      </c>
      <c r="AG28" s="73">
        <v>0</v>
      </c>
      <c r="AH28" s="45">
        <v>0</v>
      </c>
      <c r="AI28" s="45">
        <v>0</v>
      </c>
      <c r="AJ28" s="45">
        <v>0</v>
      </c>
      <c r="AK28" s="54">
        <v>0</v>
      </c>
      <c r="AL28" s="73">
        <v>0</v>
      </c>
      <c r="AM28" s="45">
        <v>0</v>
      </c>
      <c r="AN28" s="45">
        <v>0</v>
      </c>
      <c r="AO28" s="45">
        <v>0</v>
      </c>
      <c r="AP28" s="54">
        <v>0</v>
      </c>
      <c r="AQ28" s="73">
        <v>0</v>
      </c>
      <c r="AR28" s="53">
        <v>0</v>
      </c>
      <c r="AS28" s="45">
        <v>0</v>
      </c>
      <c r="AT28" s="45">
        <v>0</v>
      </c>
      <c r="AU28" s="54">
        <v>0</v>
      </c>
      <c r="AV28" s="73">
        <v>0.362377799</v>
      </c>
      <c r="AW28" s="45">
        <v>2.9957217210000002</v>
      </c>
      <c r="AX28" s="45">
        <v>0</v>
      </c>
      <c r="AY28" s="45">
        <v>0</v>
      </c>
      <c r="AZ28" s="54">
        <v>5.37451019</v>
      </c>
      <c r="BA28" s="73">
        <v>0</v>
      </c>
      <c r="BB28" s="53">
        <v>0</v>
      </c>
      <c r="BC28" s="45">
        <v>0</v>
      </c>
      <c r="BD28" s="45">
        <v>0</v>
      </c>
      <c r="BE28" s="54">
        <v>0</v>
      </c>
      <c r="BF28" s="73">
        <v>0.014872379</v>
      </c>
      <c r="BG28" s="53">
        <v>0</v>
      </c>
      <c r="BH28" s="45">
        <v>0</v>
      </c>
      <c r="BI28" s="45">
        <v>0</v>
      </c>
      <c r="BJ28" s="56">
        <v>0</v>
      </c>
      <c r="BK28" s="61">
        <f t="shared" si="3"/>
        <v>27.00566189</v>
      </c>
      <c r="BL28" s="109"/>
      <c r="BM28" s="109"/>
    </row>
    <row r="29" spans="1:65" ht="12.75">
      <c r="A29" s="96"/>
      <c r="B29" s="3" t="s">
        <v>156</v>
      </c>
      <c r="C29" s="55">
        <v>0</v>
      </c>
      <c r="D29" s="53">
        <v>0</v>
      </c>
      <c r="E29" s="45">
        <v>0</v>
      </c>
      <c r="F29" s="45">
        <v>0</v>
      </c>
      <c r="G29" s="54">
        <v>0</v>
      </c>
      <c r="H29" s="73">
        <v>0.8720950670000001</v>
      </c>
      <c r="I29" s="45">
        <v>83.120748694</v>
      </c>
      <c r="J29" s="45">
        <v>0</v>
      </c>
      <c r="K29" s="45">
        <v>0</v>
      </c>
      <c r="L29" s="54">
        <v>7.100235174</v>
      </c>
      <c r="M29" s="73">
        <v>0</v>
      </c>
      <c r="N29" s="53">
        <v>0</v>
      </c>
      <c r="O29" s="45">
        <v>0</v>
      </c>
      <c r="P29" s="45">
        <v>0</v>
      </c>
      <c r="Q29" s="54">
        <v>0</v>
      </c>
      <c r="R29" s="73">
        <v>0.187783052</v>
      </c>
      <c r="S29" s="45">
        <v>5.068338335</v>
      </c>
      <c r="T29" s="45">
        <v>0</v>
      </c>
      <c r="U29" s="45">
        <v>0</v>
      </c>
      <c r="V29" s="54">
        <v>0.253416917</v>
      </c>
      <c r="W29" s="73">
        <v>0</v>
      </c>
      <c r="X29" s="45">
        <v>0</v>
      </c>
      <c r="Y29" s="45">
        <v>0</v>
      </c>
      <c r="Z29" s="45">
        <v>0</v>
      </c>
      <c r="AA29" s="54">
        <v>0</v>
      </c>
      <c r="AB29" s="73">
        <v>0</v>
      </c>
      <c r="AC29" s="45">
        <v>0</v>
      </c>
      <c r="AD29" s="45">
        <v>0</v>
      </c>
      <c r="AE29" s="45">
        <v>0</v>
      </c>
      <c r="AF29" s="54">
        <v>0</v>
      </c>
      <c r="AG29" s="73">
        <v>0</v>
      </c>
      <c r="AH29" s="45">
        <v>0</v>
      </c>
      <c r="AI29" s="45">
        <v>0</v>
      </c>
      <c r="AJ29" s="45">
        <v>0</v>
      </c>
      <c r="AK29" s="54">
        <v>0</v>
      </c>
      <c r="AL29" s="73">
        <v>0</v>
      </c>
      <c r="AM29" s="45">
        <v>0</v>
      </c>
      <c r="AN29" s="45">
        <v>0</v>
      </c>
      <c r="AO29" s="45">
        <v>0</v>
      </c>
      <c r="AP29" s="54">
        <v>0</v>
      </c>
      <c r="AQ29" s="73">
        <v>0</v>
      </c>
      <c r="AR29" s="53">
        <v>0</v>
      </c>
      <c r="AS29" s="45">
        <v>0</v>
      </c>
      <c r="AT29" s="45">
        <v>0</v>
      </c>
      <c r="AU29" s="54">
        <v>0</v>
      </c>
      <c r="AV29" s="73">
        <v>0.868599237</v>
      </c>
      <c r="AW29" s="45">
        <v>18.689878901</v>
      </c>
      <c r="AX29" s="45">
        <v>0</v>
      </c>
      <c r="AY29" s="45">
        <v>0</v>
      </c>
      <c r="AZ29" s="54">
        <v>9.120767369</v>
      </c>
      <c r="BA29" s="73">
        <v>0</v>
      </c>
      <c r="BB29" s="53">
        <v>0</v>
      </c>
      <c r="BC29" s="45">
        <v>0</v>
      </c>
      <c r="BD29" s="45">
        <v>0</v>
      </c>
      <c r="BE29" s="54">
        <v>0</v>
      </c>
      <c r="BF29" s="73">
        <v>0.09059415800000001</v>
      </c>
      <c r="BG29" s="53">
        <v>0.405025867</v>
      </c>
      <c r="BH29" s="45">
        <v>0</v>
      </c>
      <c r="BI29" s="45">
        <v>0</v>
      </c>
      <c r="BJ29" s="56">
        <v>0.041345669</v>
      </c>
      <c r="BK29" s="61">
        <f t="shared" si="3"/>
        <v>125.81882844</v>
      </c>
      <c r="BL29" s="109"/>
      <c r="BM29" s="109"/>
    </row>
    <row r="30" spans="1:65" ht="12.75">
      <c r="A30" s="96"/>
      <c r="B30" s="3" t="s">
        <v>157</v>
      </c>
      <c r="C30" s="55">
        <v>0</v>
      </c>
      <c r="D30" s="53">
        <v>3.041031</v>
      </c>
      <c r="E30" s="45">
        <v>0</v>
      </c>
      <c r="F30" s="45">
        <v>0</v>
      </c>
      <c r="G30" s="54">
        <v>0</v>
      </c>
      <c r="H30" s="73">
        <v>0.253956503</v>
      </c>
      <c r="I30" s="45">
        <v>1.013677</v>
      </c>
      <c r="J30" s="45">
        <v>0</v>
      </c>
      <c r="K30" s="45">
        <v>0</v>
      </c>
      <c r="L30" s="54">
        <v>10.66388204</v>
      </c>
      <c r="M30" s="73">
        <v>0</v>
      </c>
      <c r="N30" s="53">
        <v>0</v>
      </c>
      <c r="O30" s="45">
        <v>0</v>
      </c>
      <c r="P30" s="45">
        <v>0</v>
      </c>
      <c r="Q30" s="54">
        <v>0</v>
      </c>
      <c r="R30" s="73">
        <v>0.033158391</v>
      </c>
      <c r="S30" s="45">
        <v>0</v>
      </c>
      <c r="T30" s="45">
        <v>0</v>
      </c>
      <c r="U30" s="45">
        <v>0</v>
      </c>
      <c r="V30" s="54">
        <v>0.3041031</v>
      </c>
      <c r="W30" s="73">
        <v>0</v>
      </c>
      <c r="X30" s="45">
        <v>0</v>
      </c>
      <c r="Y30" s="45">
        <v>0</v>
      </c>
      <c r="Z30" s="45">
        <v>0</v>
      </c>
      <c r="AA30" s="54">
        <v>0</v>
      </c>
      <c r="AB30" s="73">
        <v>0</v>
      </c>
      <c r="AC30" s="45">
        <v>0</v>
      </c>
      <c r="AD30" s="45">
        <v>0</v>
      </c>
      <c r="AE30" s="45">
        <v>0</v>
      </c>
      <c r="AF30" s="54">
        <v>0</v>
      </c>
      <c r="AG30" s="73">
        <v>0</v>
      </c>
      <c r="AH30" s="45">
        <v>0</v>
      </c>
      <c r="AI30" s="45">
        <v>0</v>
      </c>
      <c r="AJ30" s="45">
        <v>0</v>
      </c>
      <c r="AK30" s="54">
        <v>0</v>
      </c>
      <c r="AL30" s="73">
        <v>0</v>
      </c>
      <c r="AM30" s="45">
        <v>0</v>
      </c>
      <c r="AN30" s="45">
        <v>0</v>
      </c>
      <c r="AO30" s="45">
        <v>0</v>
      </c>
      <c r="AP30" s="54">
        <v>0</v>
      </c>
      <c r="AQ30" s="73">
        <v>0</v>
      </c>
      <c r="AR30" s="53">
        <v>0</v>
      </c>
      <c r="AS30" s="45">
        <v>0</v>
      </c>
      <c r="AT30" s="45">
        <v>0</v>
      </c>
      <c r="AU30" s="54">
        <v>0</v>
      </c>
      <c r="AV30" s="73">
        <v>0.6915196829999999</v>
      </c>
      <c r="AW30" s="45">
        <v>3.037911</v>
      </c>
      <c r="AX30" s="45">
        <v>0</v>
      </c>
      <c r="AY30" s="45">
        <v>0</v>
      </c>
      <c r="AZ30" s="54">
        <v>8.445382454</v>
      </c>
      <c r="BA30" s="73">
        <v>0</v>
      </c>
      <c r="BB30" s="53">
        <v>0</v>
      </c>
      <c r="BC30" s="45">
        <v>0</v>
      </c>
      <c r="BD30" s="45">
        <v>0</v>
      </c>
      <c r="BE30" s="54">
        <v>0</v>
      </c>
      <c r="BF30" s="73">
        <v>0.061264541</v>
      </c>
      <c r="BG30" s="53">
        <v>0</v>
      </c>
      <c r="BH30" s="45">
        <v>0</v>
      </c>
      <c r="BI30" s="45">
        <v>0</v>
      </c>
      <c r="BJ30" s="56">
        <v>0.1012637</v>
      </c>
      <c r="BK30" s="61">
        <f t="shared" si="3"/>
        <v>27.647149412000005</v>
      </c>
      <c r="BL30" s="109"/>
      <c r="BM30" s="109"/>
    </row>
    <row r="31" spans="1:65" ht="12.75">
      <c r="A31" s="96"/>
      <c r="B31" s="3" t="s">
        <v>158</v>
      </c>
      <c r="C31" s="55">
        <v>0</v>
      </c>
      <c r="D31" s="53">
        <v>60.70813998</v>
      </c>
      <c r="E31" s="45">
        <v>0</v>
      </c>
      <c r="F31" s="45">
        <v>0</v>
      </c>
      <c r="G31" s="54">
        <v>0</v>
      </c>
      <c r="H31" s="73">
        <v>0.249277738</v>
      </c>
      <c r="I31" s="45">
        <v>103.962689716</v>
      </c>
      <c r="J31" s="45">
        <v>0</v>
      </c>
      <c r="K31" s="45">
        <v>0</v>
      </c>
      <c r="L31" s="54">
        <v>17.974396819</v>
      </c>
      <c r="M31" s="73">
        <v>0</v>
      </c>
      <c r="N31" s="53">
        <v>0</v>
      </c>
      <c r="O31" s="45">
        <v>0</v>
      </c>
      <c r="P31" s="45">
        <v>0</v>
      </c>
      <c r="Q31" s="54">
        <v>0</v>
      </c>
      <c r="R31" s="73">
        <v>0.023777354</v>
      </c>
      <c r="S31" s="45">
        <v>5.059011665</v>
      </c>
      <c r="T31" s="45">
        <v>0</v>
      </c>
      <c r="U31" s="45">
        <v>0</v>
      </c>
      <c r="V31" s="54">
        <v>0.3035407</v>
      </c>
      <c r="W31" s="73">
        <v>0</v>
      </c>
      <c r="X31" s="45">
        <v>0</v>
      </c>
      <c r="Y31" s="45">
        <v>0</v>
      </c>
      <c r="Z31" s="45">
        <v>0</v>
      </c>
      <c r="AA31" s="54">
        <v>0</v>
      </c>
      <c r="AB31" s="73">
        <v>0</v>
      </c>
      <c r="AC31" s="45">
        <v>0</v>
      </c>
      <c r="AD31" s="45">
        <v>0</v>
      </c>
      <c r="AE31" s="45">
        <v>0</v>
      </c>
      <c r="AF31" s="54">
        <v>0</v>
      </c>
      <c r="AG31" s="73">
        <v>0</v>
      </c>
      <c r="AH31" s="45">
        <v>0</v>
      </c>
      <c r="AI31" s="45">
        <v>0</v>
      </c>
      <c r="AJ31" s="45">
        <v>0</v>
      </c>
      <c r="AK31" s="54">
        <v>0</v>
      </c>
      <c r="AL31" s="73">
        <v>0</v>
      </c>
      <c r="AM31" s="45">
        <v>0</v>
      </c>
      <c r="AN31" s="45">
        <v>0</v>
      </c>
      <c r="AO31" s="45">
        <v>0</v>
      </c>
      <c r="AP31" s="54">
        <v>0</v>
      </c>
      <c r="AQ31" s="73">
        <v>0</v>
      </c>
      <c r="AR31" s="53">
        <v>0</v>
      </c>
      <c r="AS31" s="45">
        <v>0</v>
      </c>
      <c r="AT31" s="45">
        <v>0</v>
      </c>
      <c r="AU31" s="54">
        <v>0</v>
      </c>
      <c r="AV31" s="73">
        <v>0.5952828640000001</v>
      </c>
      <c r="AW31" s="45">
        <v>25.271291675</v>
      </c>
      <c r="AX31" s="45">
        <v>0</v>
      </c>
      <c r="AY31" s="45">
        <v>0</v>
      </c>
      <c r="AZ31" s="54">
        <v>15.478666150999999</v>
      </c>
      <c r="BA31" s="73">
        <v>0</v>
      </c>
      <c r="BB31" s="53">
        <v>0</v>
      </c>
      <c r="BC31" s="45">
        <v>0</v>
      </c>
      <c r="BD31" s="45">
        <v>0</v>
      </c>
      <c r="BE31" s="54">
        <v>0</v>
      </c>
      <c r="BF31" s="73">
        <v>0.04396194</v>
      </c>
      <c r="BG31" s="53">
        <v>0</v>
      </c>
      <c r="BH31" s="45">
        <v>0</v>
      </c>
      <c r="BI31" s="45">
        <v>0</v>
      </c>
      <c r="BJ31" s="56">
        <v>0</v>
      </c>
      <c r="BK31" s="61">
        <f t="shared" si="3"/>
        <v>229.67003660200004</v>
      </c>
      <c r="BL31" s="109"/>
      <c r="BM31" s="109"/>
    </row>
    <row r="32" spans="1:65" ht="12.75">
      <c r="A32" s="96"/>
      <c r="B32" s="3" t="s">
        <v>159</v>
      </c>
      <c r="C32" s="55">
        <v>0</v>
      </c>
      <c r="D32" s="53">
        <v>60.37912002</v>
      </c>
      <c r="E32" s="45">
        <v>0</v>
      </c>
      <c r="F32" s="45">
        <v>0</v>
      </c>
      <c r="G32" s="54">
        <v>0</v>
      </c>
      <c r="H32" s="73">
        <v>0.226508325</v>
      </c>
      <c r="I32" s="45">
        <v>123.02245704100001</v>
      </c>
      <c r="J32" s="45">
        <v>0</v>
      </c>
      <c r="K32" s="45">
        <v>0</v>
      </c>
      <c r="L32" s="54">
        <v>9.17259465</v>
      </c>
      <c r="M32" s="73">
        <v>0</v>
      </c>
      <c r="N32" s="53">
        <v>0</v>
      </c>
      <c r="O32" s="45">
        <v>0</v>
      </c>
      <c r="P32" s="45">
        <v>0</v>
      </c>
      <c r="Q32" s="54">
        <v>0</v>
      </c>
      <c r="R32" s="73">
        <v>0.005585068</v>
      </c>
      <c r="S32" s="45">
        <v>5.031593335</v>
      </c>
      <c r="T32" s="45">
        <v>0</v>
      </c>
      <c r="U32" s="45">
        <v>0</v>
      </c>
      <c r="V32" s="54">
        <v>0.110695054</v>
      </c>
      <c r="W32" s="73">
        <v>0</v>
      </c>
      <c r="X32" s="45">
        <v>0</v>
      </c>
      <c r="Y32" s="45">
        <v>0</v>
      </c>
      <c r="Z32" s="45">
        <v>0</v>
      </c>
      <c r="AA32" s="54">
        <v>0</v>
      </c>
      <c r="AB32" s="73">
        <v>0</v>
      </c>
      <c r="AC32" s="45">
        <v>0</v>
      </c>
      <c r="AD32" s="45">
        <v>0</v>
      </c>
      <c r="AE32" s="45">
        <v>0</v>
      </c>
      <c r="AF32" s="54">
        <v>0</v>
      </c>
      <c r="AG32" s="73">
        <v>0</v>
      </c>
      <c r="AH32" s="45">
        <v>0</v>
      </c>
      <c r="AI32" s="45">
        <v>0</v>
      </c>
      <c r="AJ32" s="45">
        <v>0</v>
      </c>
      <c r="AK32" s="54">
        <v>0</v>
      </c>
      <c r="AL32" s="73">
        <v>0</v>
      </c>
      <c r="AM32" s="45">
        <v>0</v>
      </c>
      <c r="AN32" s="45">
        <v>0</v>
      </c>
      <c r="AO32" s="45">
        <v>0</v>
      </c>
      <c r="AP32" s="54">
        <v>0</v>
      </c>
      <c r="AQ32" s="73">
        <v>0</v>
      </c>
      <c r="AR32" s="53">
        <v>0</v>
      </c>
      <c r="AS32" s="45">
        <v>0</v>
      </c>
      <c r="AT32" s="45">
        <v>0</v>
      </c>
      <c r="AU32" s="54">
        <v>0</v>
      </c>
      <c r="AV32" s="73">
        <v>0.245851271</v>
      </c>
      <c r="AW32" s="45">
        <v>5.731983739</v>
      </c>
      <c r="AX32" s="45">
        <v>0</v>
      </c>
      <c r="AY32" s="45">
        <v>0</v>
      </c>
      <c r="AZ32" s="54">
        <v>28.665049887000002</v>
      </c>
      <c r="BA32" s="73">
        <v>0</v>
      </c>
      <c r="BB32" s="53">
        <v>0</v>
      </c>
      <c r="BC32" s="45">
        <v>0</v>
      </c>
      <c r="BD32" s="45">
        <v>0</v>
      </c>
      <c r="BE32" s="54">
        <v>0</v>
      </c>
      <c r="BF32" s="73">
        <v>0.061839888999999995</v>
      </c>
      <c r="BG32" s="53">
        <v>0</v>
      </c>
      <c r="BH32" s="45">
        <v>0</v>
      </c>
      <c r="BI32" s="45">
        <v>0</v>
      </c>
      <c r="BJ32" s="56">
        <v>0.050276333</v>
      </c>
      <c r="BK32" s="61">
        <f t="shared" si="3"/>
        <v>232.703554612</v>
      </c>
      <c r="BL32" s="109"/>
      <c r="BM32" s="109"/>
    </row>
    <row r="33" spans="1:65" ht="12.75">
      <c r="A33" s="96"/>
      <c r="B33" s="3" t="s">
        <v>160</v>
      </c>
      <c r="C33" s="55">
        <v>0</v>
      </c>
      <c r="D33" s="53">
        <v>55.45606</v>
      </c>
      <c r="E33" s="45">
        <v>0</v>
      </c>
      <c r="F33" s="45">
        <v>0</v>
      </c>
      <c r="G33" s="54">
        <v>0</v>
      </c>
      <c r="H33" s="73">
        <v>0.169695543</v>
      </c>
      <c r="I33" s="45">
        <v>136.11942</v>
      </c>
      <c r="J33" s="45">
        <v>0</v>
      </c>
      <c r="K33" s="45">
        <v>0</v>
      </c>
      <c r="L33" s="54">
        <v>6.51860778</v>
      </c>
      <c r="M33" s="73">
        <v>0</v>
      </c>
      <c r="N33" s="53">
        <v>0</v>
      </c>
      <c r="O33" s="45">
        <v>0</v>
      </c>
      <c r="P33" s="45">
        <v>0</v>
      </c>
      <c r="Q33" s="54">
        <v>0</v>
      </c>
      <c r="R33" s="73">
        <v>0.024955227</v>
      </c>
      <c r="S33" s="45">
        <v>11.091212</v>
      </c>
      <c r="T33" s="45">
        <v>0</v>
      </c>
      <c r="U33" s="45">
        <v>0</v>
      </c>
      <c r="V33" s="54">
        <v>0</v>
      </c>
      <c r="W33" s="73">
        <v>0</v>
      </c>
      <c r="X33" s="45">
        <v>0</v>
      </c>
      <c r="Y33" s="45">
        <v>0</v>
      </c>
      <c r="Z33" s="45">
        <v>0</v>
      </c>
      <c r="AA33" s="54">
        <v>0</v>
      </c>
      <c r="AB33" s="73">
        <v>0</v>
      </c>
      <c r="AC33" s="45">
        <v>0</v>
      </c>
      <c r="AD33" s="45">
        <v>0</v>
      </c>
      <c r="AE33" s="45">
        <v>0</v>
      </c>
      <c r="AF33" s="54">
        <v>0</v>
      </c>
      <c r="AG33" s="73">
        <v>0</v>
      </c>
      <c r="AH33" s="45">
        <v>0</v>
      </c>
      <c r="AI33" s="45">
        <v>0</v>
      </c>
      <c r="AJ33" s="45">
        <v>0</v>
      </c>
      <c r="AK33" s="54">
        <v>0</v>
      </c>
      <c r="AL33" s="73">
        <v>0</v>
      </c>
      <c r="AM33" s="45">
        <v>0</v>
      </c>
      <c r="AN33" s="45">
        <v>0</v>
      </c>
      <c r="AO33" s="45">
        <v>0</v>
      </c>
      <c r="AP33" s="54">
        <v>0</v>
      </c>
      <c r="AQ33" s="73">
        <v>0</v>
      </c>
      <c r="AR33" s="53">
        <v>0</v>
      </c>
      <c r="AS33" s="45">
        <v>0</v>
      </c>
      <c r="AT33" s="45">
        <v>0</v>
      </c>
      <c r="AU33" s="54">
        <v>0</v>
      </c>
      <c r="AV33" s="73">
        <v>0.26566999500000005</v>
      </c>
      <c r="AW33" s="45">
        <v>10.07547</v>
      </c>
      <c r="AX33" s="45">
        <v>0</v>
      </c>
      <c r="AY33" s="45">
        <v>0</v>
      </c>
      <c r="AZ33" s="54">
        <v>15.997327493</v>
      </c>
      <c r="BA33" s="73">
        <v>0</v>
      </c>
      <c r="BB33" s="53">
        <v>0</v>
      </c>
      <c r="BC33" s="45">
        <v>0</v>
      </c>
      <c r="BD33" s="45">
        <v>0</v>
      </c>
      <c r="BE33" s="54">
        <v>0</v>
      </c>
      <c r="BF33" s="73">
        <v>0.005037735</v>
      </c>
      <c r="BG33" s="53">
        <v>0</v>
      </c>
      <c r="BH33" s="45">
        <v>0</v>
      </c>
      <c r="BI33" s="45">
        <v>0</v>
      </c>
      <c r="BJ33" s="56">
        <v>0</v>
      </c>
      <c r="BK33" s="61">
        <f t="shared" si="3"/>
        <v>235.72345577299998</v>
      </c>
      <c r="BL33" s="109"/>
      <c r="BM33" s="109"/>
    </row>
    <row r="34" spans="1:65" ht="12.75">
      <c r="A34" s="96"/>
      <c r="B34" s="3" t="s">
        <v>161</v>
      </c>
      <c r="C34" s="55">
        <v>0</v>
      </c>
      <c r="D34" s="53">
        <v>50.18751665</v>
      </c>
      <c r="E34" s="45">
        <v>0</v>
      </c>
      <c r="F34" s="45">
        <v>0</v>
      </c>
      <c r="G34" s="54">
        <v>0</v>
      </c>
      <c r="H34" s="73">
        <v>0.15826685599999998</v>
      </c>
      <c r="I34" s="45">
        <v>201.753816933</v>
      </c>
      <c r="J34" s="45">
        <v>0</v>
      </c>
      <c r="K34" s="45">
        <v>0</v>
      </c>
      <c r="L34" s="54">
        <v>7.563258759</v>
      </c>
      <c r="M34" s="73">
        <v>0</v>
      </c>
      <c r="N34" s="53">
        <v>0</v>
      </c>
      <c r="O34" s="45">
        <v>0</v>
      </c>
      <c r="P34" s="45">
        <v>0</v>
      </c>
      <c r="Q34" s="54">
        <v>0</v>
      </c>
      <c r="R34" s="73">
        <v>0.020556807</v>
      </c>
      <c r="S34" s="45">
        <v>5.018751665</v>
      </c>
      <c r="T34" s="45">
        <v>0</v>
      </c>
      <c r="U34" s="45">
        <v>0</v>
      </c>
      <c r="V34" s="54">
        <v>0</v>
      </c>
      <c r="W34" s="73">
        <v>0</v>
      </c>
      <c r="X34" s="45">
        <v>0</v>
      </c>
      <c r="Y34" s="45">
        <v>0</v>
      </c>
      <c r="Z34" s="45">
        <v>0</v>
      </c>
      <c r="AA34" s="54">
        <v>0</v>
      </c>
      <c r="AB34" s="73">
        <v>0</v>
      </c>
      <c r="AC34" s="45">
        <v>0</v>
      </c>
      <c r="AD34" s="45">
        <v>0</v>
      </c>
      <c r="AE34" s="45">
        <v>0</v>
      </c>
      <c r="AF34" s="54">
        <v>0</v>
      </c>
      <c r="AG34" s="73">
        <v>0</v>
      </c>
      <c r="AH34" s="45">
        <v>0</v>
      </c>
      <c r="AI34" s="45">
        <v>0</v>
      </c>
      <c r="AJ34" s="45">
        <v>0</v>
      </c>
      <c r="AK34" s="54">
        <v>0</v>
      </c>
      <c r="AL34" s="73">
        <v>0</v>
      </c>
      <c r="AM34" s="45">
        <v>0</v>
      </c>
      <c r="AN34" s="45">
        <v>0</v>
      </c>
      <c r="AO34" s="45">
        <v>0</v>
      </c>
      <c r="AP34" s="54">
        <v>0</v>
      </c>
      <c r="AQ34" s="73">
        <v>0</v>
      </c>
      <c r="AR34" s="53">
        <v>0</v>
      </c>
      <c r="AS34" s="45">
        <v>0</v>
      </c>
      <c r="AT34" s="45">
        <v>0</v>
      </c>
      <c r="AU34" s="54">
        <v>0</v>
      </c>
      <c r="AV34" s="73">
        <v>0.281821482</v>
      </c>
      <c r="AW34" s="45">
        <v>8.720978553</v>
      </c>
      <c r="AX34" s="45">
        <v>0</v>
      </c>
      <c r="AY34" s="45">
        <v>0</v>
      </c>
      <c r="AZ34" s="54">
        <v>14.613532137</v>
      </c>
      <c r="BA34" s="73">
        <v>0</v>
      </c>
      <c r="BB34" s="53">
        <v>0</v>
      </c>
      <c r="BC34" s="45">
        <v>0</v>
      </c>
      <c r="BD34" s="45">
        <v>0</v>
      </c>
      <c r="BE34" s="54">
        <v>0</v>
      </c>
      <c r="BF34" s="73">
        <v>0.024576056</v>
      </c>
      <c r="BG34" s="53">
        <v>0</v>
      </c>
      <c r="BH34" s="45">
        <v>0</v>
      </c>
      <c r="BI34" s="45">
        <v>0</v>
      </c>
      <c r="BJ34" s="56">
        <v>0.001003104</v>
      </c>
      <c r="BK34" s="61">
        <f t="shared" si="3"/>
        <v>288.344079002</v>
      </c>
      <c r="BL34" s="109"/>
      <c r="BM34" s="109"/>
    </row>
    <row r="35" spans="1:65" ht="12.75">
      <c r="A35" s="96"/>
      <c r="B35" s="3" t="s">
        <v>162</v>
      </c>
      <c r="C35" s="55">
        <v>0</v>
      </c>
      <c r="D35" s="53">
        <v>20.03266666</v>
      </c>
      <c r="E35" s="45">
        <v>0</v>
      </c>
      <c r="F35" s="45">
        <v>0</v>
      </c>
      <c r="G35" s="54">
        <v>0</v>
      </c>
      <c r="H35" s="73">
        <v>0.07702560500000001</v>
      </c>
      <c r="I35" s="45">
        <v>185.302166605</v>
      </c>
      <c r="J35" s="45">
        <v>0</v>
      </c>
      <c r="K35" s="45">
        <v>0</v>
      </c>
      <c r="L35" s="54">
        <v>20.527974345</v>
      </c>
      <c r="M35" s="73">
        <v>0</v>
      </c>
      <c r="N35" s="53">
        <v>0</v>
      </c>
      <c r="O35" s="45">
        <v>0</v>
      </c>
      <c r="P35" s="45">
        <v>0</v>
      </c>
      <c r="Q35" s="54">
        <v>0</v>
      </c>
      <c r="R35" s="73">
        <v>0.011518783000000001</v>
      </c>
      <c r="S35" s="45">
        <v>0</v>
      </c>
      <c r="T35" s="45">
        <v>0</v>
      </c>
      <c r="U35" s="45">
        <v>0</v>
      </c>
      <c r="V35" s="54">
        <v>0</v>
      </c>
      <c r="W35" s="73">
        <v>0</v>
      </c>
      <c r="X35" s="45">
        <v>0</v>
      </c>
      <c r="Y35" s="45">
        <v>0</v>
      </c>
      <c r="Z35" s="45">
        <v>0</v>
      </c>
      <c r="AA35" s="54">
        <v>0</v>
      </c>
      <c r="AB35" s="73">
        <v>0</v>
      </c>
      <c r="AC35" s="45">
        <v>0</v>
      </c>
      <c r="AD35" s="45">
        <v>0</v>
      </c>
      <c r="AE35" s="45">
        <v>0</v>
      </c>
      <c r="AF35" s="54">
        <v>0</v>
      </c>
      <c r="AG35" s="73">
        <v>0</v>
      </c>
      <c r="AH35" s="45">
        <v>0</v>
      </c>
      <c r="AI35" s="45">
        <v>0</v>
      </c>
      <c r="AJ35" s="45">
        <v>0</v>
      </c>
      <c r="AK35" s="54">
        <v>0</v>
      </c>
      <c r="AL35" s="73">
        <v>0</v>
      </c>
      <c r="AM35" s="45">
        <v>0</v>
      </c>
      <c r="AN35" s="45">
        <v>0</v>
      </c>
      <c r="AO35" s="45">
        <v>0</v>
      </c>
      <c r="AP35" s="54">
        <v>0</v>
      </c>
      <c r="AQ35" s="73">
        <v>0</v>
      </c>
      <c r="AR35" s="53">
        <v>0</v>
      </c>
      <c r="AS35" s="45">
        <v>0</v>
      </c>
      <c r="AT35" s="45">
        <v>0</v>
      </c>
      <c r="AU35" s="54">
        <v>0</v>
      </c>
      <c r="AV35" s="73">
        <v>0.267184952</v>
      </c>
      <c r="AW35" s="45">
        <v>13.753695859999999</v>
      </c>
      <c r="AX35" s="45">
        <v>0</v>
      </c>
      <c r="AY35" s="45">
        <v>0</v>
      </c>
      <c r="AZ35" s="54">
        <v>11.990988661</v>
      </c>
      <c r="BA35" s="73">
        <v>0</v>
      </c>
      <c r="BB35" s="53">
        <v>0</v>
      </c>
      <c r="BC35" s="45">
        <v>0</v>
      </c>
      <c r="BD35" s="45">
        <v>0</v>
      </c>
      <c r="BE35" s="54">
        <v>0</v>
      </c>
      <c r="BF35" s="73">
        <v>0.015917012</v>
      </c>
      <c r="BG35" s="53">
        <v>0</v>
      </c>
      <c r="BH35" s="45">
        <v>0</v>
      </c>
      <c r="BI35" s="45">
        <v>0</v>
      </c>
      <c r="BJ35" s="56">
        <v>0.05005035</v>
      </c>
      <c r="BK35" s="61">
        <f t="shared" si="3"/>
        <v>252.02918883299998</v>
      </c>
      <c r="BL35" s="109"/>
      <c r="BM35" s="109"/>
    </row>
    <row r="36" spans="1:65" ht="12.75">
      <c r="A36" s="96"/>
      <c r="B36" s="3" t="s">
        <v>163</v>
      </c>
      <c r="C36" s="55">
        <v>0</v>
      </c>
      <c r="D36" s="53">
        <v>4.99051</v>
      </c>
      <c r="E36" s="45">
        <v>0</v>
      </c>
      <c r="F36" s="45">
        <v>0</v>
      </c>
      <c r="G36" s="54">
        <v>0</v>
      </c>
      <c r="H36" s="73">
        <v>0.201489377</v>
      </c>
      <c r="I36" s="45">
        <v>327.4772662</v>
      </c>
      <c r="J36" s="45">
        <v>0</v>
      </c>
      <c r="K36" s="45">
        <v>0</v>
      </c>
      <c r="L36" s="54">
        <v>24.796717005</v>
      </c>
      <c r="M36" s="73">
        <v>0</v>
      </c>
      <c r="N36" s="53">
        <v>0</v>
      </c>
      <c r="O36" s="45">
        <v>0</v>
      </c>
      <c r="P36" s="45">
        <v>0</v>
      </c>
      <c r="Q36" s="54">
        <v>0</v>
      </c>
      <c r="R36" s="73">
        <v>0.022235417</v>
      </c>
      <c r="S36" s="45">
        <v>5.988612</v>
      </c>
      <c r="T36" s="45">
        <v>0</v>
      </c>
      <c r="U36" s="45">
        <v>0</v>
      </c>
      <c r="V36" s="54">
        <v>0.0998102</v>
      </c>
      <c r="W36" s="73">
        <v>0</v>
      </c>
      <c r="X36" s="45">
        <v>0</v>
      </c>
      <c r="Y36" s="45">
        <v>0</v>
      </c>
      <c r="Z36" s="45">
        <v>0</v>
      </c>
      <c r="AA36" s="54">
        <v>0</v>
      </c>
      <c r="AB36" s="73">
        <v>0</v>
      </c>
      <c r="AC36" s="45">
        <v>0</v>
      </c>
      <c r="AD36" s="45">
        <v>0</v>
      </c>
      <c r="AE36" s="45">
        <v>0</v>
      </c>
      <c r="AF36" s="54">
        <v>0</v>
      </c>
      <c r="AG36" s="73">
        <v>0</v>
      </c>
      <c r="AH36" s="45">
        <v>0</v>
      </c>
      <c r="AI36" s="45">
        <v>0</v>
      </c>
      <c r="AJ36" s="45">
        <v>0</v>
      </c>
      <c r="AK36" s="54">
        <v>0</v>
      </c>
      <c r="AL36" s="73">
        <v>0</v>
      </c>
      <c r="AM36" s="45">
        <v>0</v>
      </c>
      <c r="AN36" s="45">
        <v>0</v>
      </c>
      <c r="AO36" s="45">
        <v>0</v>
      </c>
      <c r="AP36" s="54">
        <v>0</v>
      </c>
      <c r="AQ36" s="73">
        <v>0</v>
      </c>
      <c r="AR36" s="53">
        <v>0</v>
      </c>
      <c r="AS36" s="45">
        <v>0</v>
      </c>
      <c r="AT36" s="45">
        <v>0</v>
      </c>
      <c r="AU36" s="54">
        <v>0</v>
      </c>
      <c r="AV36" s="73">
        <v>1.198516003</v>
      </c>
      <c r="AW36" s="45">
        <v>11.322167395000001</v>
      </c>
      <c r="AX36" s="45">
        <v>0</v>
      </c>
      <c r="AY36" s="45">
        <v>0</v>
      </c>
      <c r="AZ36" s="54">
        <v>48.803635770999996</v>
      </c>
      <c r="BA36" s="73">
        <v>0</v>
      </c>
      <c r="BB36" s="53">
        <v>0</v>
      </c>
      <c r="BC36" s="45">
        <v>0</v>
      </c>
      <c r="BD36" s="45">
        <v>0</v>
      </c>
      <c r="BE36" s="54">
        <v>0</v>
      </c>
      <c r="BF36" s="73">
        <v>0.042395818</v>
      </c>
      <c r="BG36" s="53">
        <v>0</v>
      </c>
      <c r="BH36" s="45">
        <v>0</v>
      </c>
      <c r="BI36" s="45">
        <v>0</v>
      </c>
      <c r="BJ36" s="56">
        <v>0.548651767</v>
      </c>
      <c r="BK36" s="61">
        <f t="shared" si="3"/>
        <v>425.492006953</v>
      </c>
      <c r="BL36" s="109"/>
      <c r="BM36" s="109"/>
    </row>
    <row r="37" spans="1:65" ht="12.75">
      <c r="A37" s="96"/>
      <c r="B37" s="3" t="s">
        <v>164</v>
      </c>
      <c r="C37" s="55">
        <v>0</v>
      </c>
      <c r="D37" s="53">
        <v>0</v>
      </c>
      <c r="E37" s="45">
        <v>0</v>
      </c>
      <c r="F37" s="45">
        <v>0</v>
      </c>
      <c r="G37" s="54">
        <v>0</v>
      </c>
      <c r="H37" s="73">
        <v>0.5014853969999999</v>
      </c>
      <c r="I37" s="45">
        <v>72.043838428</v>
      </c>
      <c r="J37" s="45">
        <v>0</v>
      </c>
      <c r="K37" s="45">
        <v>0</v>
      </c>
      <c r="L37" s="54">
        <v>42.026859836</v>
      </c>
      <c r="M37" s="73">
        <v>0</v>
      </c>
      <c r="N37" s="53">
        <v>0</v>
      </c>
      <c r="O37" s="45">
        <v>0</v>
      </c>
      <c r="P37" s="45">
        <v>0</v>
      </c>
      <c r="Q37" s="54">
        <v>0</v>
      </c>
      <c r="R37" s="73">
        <v>0.05187886</v>
      </c>
      <c r="S37" s="45">
        <v>0</v>
      </c>
      <c r="T37" s="45">
        <v>0</v>
      </c>
      <c r="U37" s="45">
        <v>0</v>
      </c>
      <c r="V37" s="54">
        <v>0.1993424</v>
      </c>
      <c r="W37" s="73">
        <v>0</v>
      </c>
      <c r="X37" s="45">
        <v>0</v>
      </c>
      <c r="Y37" s="45">
        <v>0</v>
      </c>
      <c r="Z37" s="45">
        <v>0</v>
      </c>
      <c r="AA37" s="54">
        <v>0</v>
      </c>
      <c r="AB37" s="73">
        <v>0</v>
      </c>
      <c r="AC37" s="45">
        <v>0</v>
      </c>
      <c r="AD37" s="45">
        <v>0</v>
      </c>
      <c r="AE37" s="45">
        <v>0</v>
      </c>
      <c r="AF37" s="54">
        <v>0</v>
      </c>
      <c r="AG37" s="73">
        <v>0</v>
      </c>
      <c r="AH37" s="45">
        <v>0</v>
      </c>
      <c r="AI37" s="45">
        <v>0</v>
      </c>
      <c r="AJ37" s="45">
        <v>0</v>
      </c>
      <c r="AK37" s="54">
        <v>0</v>
      </c>
      <c r="AL37" s="73">
        <v>0</v>
      </c>
      <c r="AM37" s="45">
        <v>0</v>
      </c>
      <c r="AN37" s="45">
        <v>0</v>
      </c>
      <c r="AO37" s="45">
        <v>0</v>
      </c>
      <c r="AP37" s="54">
        <v>0</v>
      </c>
      <c r="AQ37" s="73">
        <v>0</v>
      </c>
      <c r="AR37" s="53">
        <v>0</v>
      </c>
      <c r="AS37" s="45">
        <v>0</v>
      </c>
      <c r="AT37" s="45">
        <v>0</v>
      </c>
      <c r="AU37" s="54">
        <v>0</v>
      </c>
      <c r="AV37" s="73">
        <v>0.9259816040000001</v>
      </c>
      <c r="AW37" s="45">
        <v>4.86131936</v>
      </c>
      <c r="AX37" s="45">
        <v>0</v>
      </c>
      <c r="AY37" s="45">
        <v>0</v>
      </c>
      <c r="AZ37" s="54">
        <v>20.663478778</v>
      </c>
      <c r="BA37" s="73">
        <v>0</v>
      </c>
      <c r="BB37" s="53">
        <v>0</v>
      </c>
      <c r="BC37" s="45">
        <v>0</v>
      </c>
      <c r="BD37" s="45">
        <v>0</v>
      </c>
      <c r="BE37" s="54">
        <v>0</v>
      </c>
      <c r="BF37" s="73">
        <v>0.055785632</v>
      </c>
      <c r="BG37" s="53">
        <v>0</v>
      </c>
      <c r="BH37" s="45">
        <v>0</v>
      </c>
      <c r="BI37" s="45">
        <v>0</v>
      </c>
      <c r="BJ37" s="56">
        <v>1.440769563</v>
      </c>
      <c r="BK37" s="61">
        <f t="shared" si="3"/>
        <v>142.770739858</v>
      </c>
      <c r="BL37" s="109"/>
      <c r="BM37" s="109"/>
    </row>
    <row r="38" spans="1:65" ht="12.75">
      <c r="A38" s="96"/>
      <c r="B38" s="3" t="s">
        <v>165</v>
      </c>
      <c r="C38" s="55">
        <v>0</v>
      </c>
      <c r="D38" s="53">
        <v>25.187091675</v>
      </c>
      <c r="E38" s="45">
        <v>0</v>
      </c>
      <c r="F38" s="45">
        <v>0</v>
      </c>
      <c r="G38" s="54">
        <v>0</v>
      </c>
      <c r="H38" s="73">
        <v>0.12482722699999999</v>
      </c>
      <c r="I38" s="45">
        <v>326.120696812</v>
      </c>
      <c r="J38" s="45">
        <v>0</v>
      </c>
      <c r="K38" s="45">
        <v>0</v>
      </c>
      <c r="L38" s="54">
        <v>1.4104771329999999</v>
      </c>
      <c r="M38" s="73">
        <v>0</v>
      </c>
      <c r="N38" s="53">
        <v>0</v>
      </c>
      <c r="O38" s="45">
        <v>0</v>
      </c>
      <c r="P38" s="45">
        <v>0</v>
      </c>
      <c r="Q38" s="54">
        <v>0</v>
      </c>
      <c r="R38" s="73">
        <v>0.028209544</v>
      </c>
      <c r="S38" s="45">
        <v>0</v>
      </c>
      <c r="T38" s="45">
        <v>0</v>
      </c>
      <c r="U38" s="45">
        <v>0</v>
      </c>
      <c r="V38" s="54">
        <v>0</v>
      </c>
      <c r="W38" s="73">
        <v>0</v>
      </c>
      <c r="X38" s="45">
        <v>0</v>
      </c>
      <c r="Y38" s="45">
        <v>0</v>
      </c>
      <c r="Z38" s="45">
        <v>0</v>
      </c>
      <c r="AA38" s="54">
        <v>0</v>
      </c>
      <c r="AB38" s="73">
        <v>0</v>
      </c>
      <c r="AC38" s="45">
        <v>0</v>
      </c>
      <c r="AD38" s="45">
        <v>0</v>
      </c>
      <c r="AE38" s="45">
        <v>0</v>
      </c>
      <c r="AF38" s="54">
        <v>0</v>
      </c>
      <c r="AG38" s="73">
        <v>0</v>
      </c>
      <c r="AH38" s="45">
        <v>0</v>
      </c>
      <c r="AI38" s="45">
        <v>0</v>
      </c>
      <c r="AJ38" s="45">
        <v>0</v>
      </c>
      <c r="AK38" s="54">
        <v>0</v>
      </c>
      <c r="AL38" s="73">
        <v>0</v>
      </c>
      <c r="AM38" s="45">
        <v>0</v>
      </c>
      <c r="AN38" s="45">
        <v>0</v>
      </c>
      <c r="AO38" s="45">
        <v>0</v>
      </c>
      <c r="AP38" s="54">
        <v>0</v>
      </c>
      <c r="AQ38" s="73">
        <v>0</v>
      </c>
      <c r="AR38" s="53">
        <v>0</v>
      </c>
      <c r="AS38" s="45">
        <v>0</v>
      </c>
      <c r="AT38" s="45">
        <v>0</v>
      </c>
      <c r="AU38" s="54">
        <v>0</v>
      </c>
      <c r="AV38" s="73">
        <v>0.09035941600000001</v>
      </c>
      <c r="AW38" s="45">
        <v>11.892578134</v>
      </c>
      <c r="AX38" s="45">
        <v>0</v>
      </c>
      <c r="AY38" s="45">
        <v>0</v>
      </c>
      <c r="AZ38" s="54">
        <v>8.889875514</v>
      </c>
      <c r="BA38" s="73">
        <v>0</v>
      </c>
      <c r="BB38" s="53">
        <v>0</v>
      </c>
      <c r="BC38" s="45">
        <v>0</v>
      </c>
      <c r="BD38" s="45">
        <v>0</v>
      </c>
      <c r="BE38" s="54">
        <v>0</v>
      </c>
      <c r="BF38" s="73">
        <v>0.040797730000000004</v>
      </c>
      <c r="BG38" s="53">
        <v>0</v>
      </c>
      <c r="BH38" s="45">
        <v>0</v>
      </c>
      <c r="BI38" s="45">
        <v>0</v>
      </c>
      <c r="BJ38" s="56">
        <v>0</v>
      </c>
      <c r="BK38" s="61">
        <f t="shared" si="3"/>
        <v>373.784913185</v>
      </c>
      <c r="BL38" s="109"/>
      <c r="BM38" s="109"/>
    </row>
    <row r="39" spans="1:65" ht="12.75">
      <c r="A39" s="96"/>
      <c r="B39" s="3" t="s">
        <v>166</v>
      </c>
      <c r="C39" s="55">
        <v>0</v>
      </c>
      <c r="D39" s="53">
        <v>20.1283</v>
      </c>
      <c r="E39" s="45">
        <v>0</v>
      </c>
      <c r="F39" s="45">
        <v>0</v>
      </c>
      <c r="G39" s="54">
        <v>0</v>
      </c>
      <c r="H39" s="73">
        <v>0.446154272</v>
      </c>
      <c r="I39" s="45">
        <v>86.8334862</v>
      </c>
      <c r="J39" s="45">
        <v>15.096225</v>
      </c>
      <c r="K39" s="45">
        <v>0</v>
      </c>
      <c r="L39" s="54">
        <v>1.6503076780000001</v>
      </c>
      <c r="M39" s="73">
        <v>0</v>
      </c>
      <c r="N39" s="53">
        <v>0</v>
      </c>
      <c r="O39" s="45">
        <v>0</v>
      </c>
      <c r="P39" s="45">
        <v>0</v>
      </c>
      <c r="Q39" s="54">
        <v>0</v>
      </c>
      <c r="R39" s="73">
        <v>0.027173207</v>
      </c>
      <c r="S39" s="45">
        <v>0.005032075</v>
      </c>
      <c r="T39" s="45">
        <v>0.3019245</v>
      </c>
      <c r="U39" s="45">
        <v>0</v>
      </c>
      <c r="V39" s="54">
        <v>0</v>
      </c>
      <c r="W39" s="73">
        <v>0</v>
      </c>
      <c r="X39" s="45">
        <v>0</v>
      </c>
      <c r="Y39" s="45">
        <v>0</v>
      </c>
      <c r="Z39" s="45">
        <v>0</v>
      </c>
      <c r="AA39" s="54">
        <v>0</v>
      </c>
      <c r="AB39" s="73">
        <v>0</v>
      </c>
      <c r="AC39" s="45">
        <v>0</v>
      </c>
      <c r="AD39" s="45">
        <v>0</v>
      </c>
      <c r="AE39" s="45">
        <v>0</v>
      </c>
      <c r="AF39" s="54">
        <v>0</v>
      </c>
      <c r="AG39" s="73">
        <v>0</v>
      </c>
      <c r="AH39" s="45">
        <v>0</v>
      </c>
      <c r="AI39" s="45">
        <v>0</v>
      </c>
      <c r="AJ39" s="45">
        <v>0</v>
      </c>
      <c r="AK39" s="54">
        <v>0</v>
      </c>
      <c r="AL39" s="73">
        <v>0</v>
      </c>
      <c r="AM39" s="45">
        <v>0</v>
      </c>
      <c r="AN39" s="45">
        <v>0</v>
      </c>
      <c r="AO39" s="45">
        <v>0</v>
      </c>
      <c r="AP39" s="54">
        <v>0</v>
      </c>
      <c r="AQ39" s="73">
        <v>0</v>
      </c>
      <c r="AR39" s="53">
        <v>0</v>
      </c>
      <c r="AS39" s="45">
        <v>0</v>
      </c>
      <c r="AT39" s="45">
        <v>0</v>
      </c>
      <c r="AU39" s="54">
        <v>0</v>
      </c>
      <c r="AV39" s="73">
        <v>0.33982085400000006</v>
      </c>
      <c r="AW39" s="45">
        <v>15.73343796</v>
      </c>
      <c r="AX39" s="45">
        <v>0</v>
      </c>
      <c r="AY39" s="45">
        <v>0</v>
      </c>
      <c r="AZ39" s="54">
        <v>2.646288869</v>
      </c>
      <c r="BA39" s="73">
        <v>0</v>
      </c>
      <c r="BB39" s="53">
        <v>0</v>
      </c>
      <c r="BC39" s="45">
        <v>0</v>
      </c>
      <c r="BD39" s="45">
        <v>0</v>
      </c>
      <c r="BE39" s="54">
        <v>0</v>
      </c>
      <c r="BF39" s="73">
        <v>0.160403582</v>
      </c>
      <c r="BG39" s="53">
        <v>2.012592</v>
      </c>
      <c r="BH39" s="45">
        <v>1.006663558</v>
      </c>
      <c r="BI39" s="45">
        <v>0</v>
      </c>
      <c r="BJ39" s="56">
        <v>0.71447016</v>
      </c>
      <c r="BK39" s="61">
        <f t="shared" si="3"/>
        <v>147.102279915</v>
      </c>
      <c r="BL39" s="109"/>
      <c r="BM39" s="109"/>
    </row>
    <row r="40" spans="1:65" ht="12.75">
      <c r="A40" s="96"/>
      <c r="B40" s="3" t="s">
        <v>167</v>
      </c>
      <c r="C40" s="55">
        <v>0</v>
      </c>
      <c r="D40" s="53">
        <v>0</v>
      </c>
      <c r="E40" s="45">
        <v>0</v>
      </c>
      <c r="F40" s="45">
        <v>0</v>
      </c>
      <c r="G40" s="54">
        <v>0</v>
      </c>
      <c r="H40" s="73">
        <v>0.21212194699999998</v>
      </c>
      <c r="I40" s="45">
        <v>36.697972042</v>
      </c>
      <c r="J40" s="45">
        <v>8.703193333</v>
      </c>
      <c r="K40" s="45">
        <v>0</v>
      </c>
      <c r="L40" s="54">
        <v>6.171853915</v>
      </c>
      <c r="M40" s="73">
        <v>0</v>
      </c>
      <c r="N40" s="53">
        <v>0</v>
      </c>
      <c r="O40" s="45">
        <v>0</v>
      </c>
      <c r="P40" s="45">
        <v>0</v>
      </c>
      <c r="Q40" s="54">
        <v>0</v>
      </c>
      <c r="R40" s="73">
        <v>0.049187556</v>
      </c>
      <c r="S40" s="45">
        <v>8.703193333</v>
      </c>
      <c r="T40" s="45">
        <v>0.870319333</v>
      </c>
      <c r="U40" s="45">
        <v>0</v>
      </c>
      <c r="V40" s="54">
        <v>0.3916437</v>
      </c>
      <c r="W40" s="73">
        <v>0</v>
      </c>
      <c r="X40" s="45">
        <v>0</v>
      </c>
      <c r="Y40" s="45">
        <v>0</v>
      </c>
      <c r="Z40" s="45">
        <v>0</v>
      </c>
      <c r="AA40" s="54">
        <v>0</v>
      </c>
      <c r="AB40" s="73">
        <v>0</v>
      </c>
      <c r="AC40" s="45">
        <v>0</v>
      </c>
      <c r="AD40" s="45">
        <v>0</v>
      </c>
      <c r="AE40" s="45">
        <v>0</v>
      </c>
      <c r="AF40" s="54">
        <v>0</v>
      </c>
      <c r="AG40" s="73">
        <v>0</v>
      </c>
      <c r="AH40" s="45">
        <v>0</v>
      </c>
      <c r="AI40" s="45">
        <v>0</v>
      </c>
      <c r="AJ40" s="45">
        <v>0</v>
      </c>
      <c r="AK40" s="54">
        <v>0</v>
      </c>
      <c r="AL40" s="73">
        <v>0</v>
      </c>
      <c r="AM40" s="45">
        <v>0</v>
      </c>
      <c r="AN40" s="45">
        <v>0</v>
      </c>
      <c r="AO40" s="45">
        <v>0</v>
      </c>
      <c r="AP40" s="54">
        <v>0</v>
      </c>
      <c r="AQ40" s="73">
        <v>0</v>
      </c>
      <c r="AR40" s="53">
        <v>0</v>
      </c>
      <c r="AS40" s="45">
        <v>0</v>
      </c>
      <c r="AT40" s="45">
        <v>0</v>
      </c>
      <c r="AU40" s="54">
        <v>0</v>
      </c>
      <c r="AV40" s="73">
        <v>0.244364987</v>
      </c>
      <c r="AW40" s="45">
        <v>9.95226042</v>
      </c>
      <c r="AX40" s="45">
        <v>0</v>
      </c>
      <c r="AY40" s="45">
        <v>0</v>
      </c>
      <c r="AZ40" s="54">
        <v>0.800654534</v>
      </c>
      <c r="BA40" s="73">
        <v>0</v>
      </c>
      <c r="BB40" s="53">
        <v>0</v>
      </c>
      <c r="BC40" s="45">
        <v>0</v>
      </c>
      <c r="BD40" s="45">
        <v>0</v>
      </c>
      <c r="BE40" s="54">
        <v>0</v>
      </c>
      <c r="BF40" s="73">
        <v>0.068654969</v>
      </c>
      <c r="BG40" s="53">
        <v>0</v>
      </c>
      <c r="BH40" s="45">
        <v>0</v>
      </c>
      <c r="BI40" s="45">
        <v>0</v>
      </c>
      <c r="BJ40" s="56">
        <v>0.297690742</v>
      </c>
      <c r="BK40" s="61">
        <f t="shared" si="3"/>
        <v>73.163110811</v>
      </c>
      <c r="BL40" s="109"/>
      <c r="BM40" s="109"/>
    </row>
    <row r="41" spans="1:65" ht="12.75">
      <c r="A41" s="96"/>
      <c r="B41" s="3" t="s">
        <v>168</v>
      </c>
      <c r="C41" s="55">
        <v>0</v>
      </c>
      <c r="D41" s="53">
        <v>43.565036667</v>
      </c>
      <c r="E41" s="45">
        <v>0</v>
      </c>
      <c r="F41" s="45">
        <v>0</v>
      </c>
      <c r="G41" s="54">
        <v>0</v>
      </c>
      <c r="H41" s="73">
        <v>0.600642812</v>
      </c>
      <c r="I41" s="45">
        <v>63.472362860000004</v>
      </c>
      <c r="J41" s="45">
        <v>0</v>
      </c>
      <c r="K41" s="45">
        <v>0</v>
      </c>
      <c r="L41" s="54">
        <v>26.262184181</v>
      </c>
      <c r="M41" s="73">
        <v>0</v>
      </c>
      <c r="N41" s="53">
        <v>0</v>
      </c>
      <c r="O41" s="45">
        <v>0</v>
      </c>
      <c r="P41" s="45">
        <v>0</v>
      </c>
      <c r="Q41" s="54">
        <v>0</v>
      </c>
      <c r="R41" s="73">
        <v>0.014745089999999999</v>
      </c>
      <c r="S41" s="45">
        <v>0</v>
      </c>
      <c r="T41" s="45">
        <v>0</v>
      </c>
      <c r="U41" s="45">
        <v>0</v>
      </c>
      <c r="V41" s="54">
        <v>7.070940567</v>
      </c>
      <c r="W41" s="73">
        <v>0</v>
      </c>
      <c r="X41" s="45">
        <v>0</v>
      </c>
      <c r="Y41" s="45">
        <v>0</v>
      </c>
      <c r="Z41" s="45">
        <v>0</v>
      </c>
      <c r="AA41" s="54">
        <v>0</v>
      </c>
      <c r="AB41" s="73">
        <v>0</v>
      </c>
      <c r="AC41" s="45">
        <v>0</v>
      </c>
      <c r="AD41" s="45">
        <v>0</v>
      </c>
      <c r="AE41" s="45">
        <v>0</v>
      </c>
      <c r="AF41" s="54">
        <v>0</v>
      </c>
      <c r="AG41" s="73">
        <v>0</v>
      </c>
      <c r="AH41" s="45">
        <v>0</v>
      </c>
      <c r="AI41" s="45">
        <v>0</v>
      </c>
      <c r="AJ41" s="45">
        <v>0</v>
      </c>
      <c r="AK41" s="54">
        <v>0</v>
      </c>
      <c r="AL41" s="73">
        <v>0</v>
      </c>
      <c r="AM41" s="45">
        <v>0</v>
      </c>
      <c r="AN41" s="45">
        <v>0</v>
      </c>
      <c r="AO41" s="45">
        <v>0</v>
      </c>
      <c r="AP41" s="54">
        <v>0</v>
      </c>
      <c r="AQ41" s="73">
        <v>0</v>
      </c>
      <c r="AR41" s="53">
        <v>0</v>
      </c>
      <c r="AS41" s="45">
        <v>0</v>
      </c>
      <c r="AT41" s="45">
        <v>0</v>
      </c>
      <c r="AU41" s="54">
        <v>0</v>
      </c>
      <c r="AV41" s="73">
        <v>0.39539859099999997</v>
      </c>
      <c r="AW41" s="45">
        <v>20.269889745</v>
      </c>
      <c r="AX41" s="45">
        <v>0</v>
      </c>
      <c r="AY41" s="45">
        <v>0</v>
      </c>
      <c r="AZ41" s="54">
        <v>24.507805234</v>
      </c>
      <c r="BA41" s="73">
        <v>0</v>
      </c>
      <c r="BB41" s="53">
        <v>0</v>
      </c>
      <c r="BC41" s="45">
        <v>0</v>
      </c>
      <c r="BD41" s="45">
        <v>0</v>
      </c>
      <c r="BE41" s="54">
        <v>0</v>
      </c>
      <c r="BF41" s="73">
        <v>0.016754732999999997</v>
      </c>
      <c r="BG41" s="53">
        <v>1.005284</v>
      </c>
      <c r="BH41" s="45">
        <v>0</v>
      </c>
      <c r="BI41" s="45">
        <v>0</v>
      </c>
      <c r="BJ41" s="56">
        <v>0.40881549300000003</v>
      </c>
      <c r="BK41" s="61">
        <f t="shared" si="3"/>
        <v>187.589859973</v>
      </c>
      <c r="BL41" s="109"/>
      <c r="BM41" s="109"/>
    </row>
    <row r="42" spans="1:65" ht="12.75">
      <c r="A42" s="96"/>
      <c r="B42" s="3" t="s">
        <v>169</v>
      </c>
      <c r="C42" s="55">
        <v>0</v>
      </c>
      <c r="D42" s="53">
        <v>26.117433333</v>
      </c>
      <c r="E42" s="45">
        <v>0</v>
      </c>
      <c r="F42" s="45">
        <v>0</v>
      </c>
      <c r="G42" s="54">
        <v>0</v>
      </c>
      <c r="H42" s="73">
        <v>0.120702724</v>
      </c>
      <c r="I42" s="45">
        <v>45.431681671</v>
      </c>
      <c r="J42" s="45">
        <v>0</v>
      </c>
      <c r="K42" s="45">
        <v>0</v>
      </c>
      <c r="L42" s="54">
        <v>11.082685978</v>
      </c>
      <c r="M42" s="73">
        <v>0</v>
      </c>
      <c r="N42" s="53">
        <v>0</v>
      </c>
      <c r="O42" s="45">
        <v>0</v>
      </c>
      <c r="P42" s="45">
        <v>0</v>
      </c>
      <c r="Q42" s="54">
        <v>0</v>
      </c>
      <c r="R42" s="73">
        <v>0.014866847</v>
      </c>
      <c r="S42" s="45">
        <v>0</v>
      </c>
      <c r="T42" s="45">
        <v>0</v>
      </c>
      <c r="U42" s="45">
        <v>0</v>
      </c>
      <c r="V42" s="54">
        <v>4.319421667</v>
      </c>
      <c r="W42" s="73">
        <v>0</v>
      </c>
      <c r="X42" s="45">
        <v>0</v>
      </c>
      <c r="Y42" s="45">
        <v>0</v>
      </c>
      <c r="Z42" s="45">
        <v>0</v>
      </c>
      <c r="AA42" s="54">
        <v>0</v>
      </c>
      <c r="AB42" s="73">
        <v>0</v>
      </c>
      <c r="AC42" s="45">
        <v>0</v>
      </c>
      <c r="AD42" s="45">
        <v>0</v>
      </c>
      <c r="AE42" s="45">
        <v>0</v>
      </c>
      <c r="AF42" s="54">
        <v>0</v>
      </c>
      <c r="AG42" s="73">
        <v>0</v>
      </c>
      <c r="AH42" s="45">
        <v>0</v>
      </c>
      <c r="AI42" s="45">
        <v>0</v>
      </c>
      <c r="AJ42" s="45">
        <v>0</v>
      </c>
      <c r="AK42" s="54">
        <v>0</v>
      </c>
      <c r="AL42" s="73">
        <v>0</v>
      </c>
      <c r="AM42" s="45">
        <v>0</v>
      </c>
      <c r="AN42" s="45">
        <v>0</v>
      </c>
      <c r="AO42" s="45">
        <v>0</v>
      </c>
      <c r="AP42" s="54">
        <v>0</v>
      </c>
      <c r="AQ42" s="73">
        <v>0</v>
      </c>
      <c r="AR42" s="53">
        <v>0</v>
      </c>
      <c r="AS42" s="45">
        <v>0</v>
      </c>
      <c r="AT42" s="45">
        <v>0</v>
      </c>
      <c r="AU42" s="54">
        <v>0</v>
      </c>
      <c r="AV42" s="73">
        <v>0.284745973</v>
      </c>
      <c r="AW42" s="45">
        <v>1.7678848</v>
      </c>
      <c r="AX42" s="45">
        <v>0</v>
      </c>
      <c r="AY42" s="45">
        <v>0</v>
      </c>
      <c r="AZ42" s="54">
        <v>7.3565600280000005</v>
      </c>
      <c r="BA42" s="73">
        <v>0</v>
      </c>
      <c r="BB42" s="53">
        <v>0</v>
      </c>
      <c r="BC42" s="45">
        <v>0</v>
      </c>
      <c r="BD42" s="45">
        <v>0</v>
      </c>
      <c r="BE42" s="54">
        <v>0</v>
      </c>
      <c r="BF42" s="73">
        <v>0.03253557</v>
      </c>
      <c r="BG42" s="53">
        <v>12.063761047</v>
      </c>
      <c r="BH42" s="45">
        <v>0</v>
      </c>
      <c r="BI42" s="45">
        <v>0</v>
      </c>
      <c r="BJ42" s="56">
        <v>0.22500352</v>
      </c>
      <c r="BK42" s="61">
        <f t="shared" si="3"/>
        <v>108.817283158</v>
      </c>
      <c r="BL42" s="109"/>
      <c r="BM42" s="109"/>
    </row>
    <row r="43" spans="1:65" ht="12.75">
      <c r="A43" s="96"/>
      <c r="B43" s="3" t="s">
        <v>170</v>
      </c>
      <c r="C43" s="55">
        <v>0</v>
      </c>
      <c r="D43" s="53">
        <v>15.8346</v>
      </c>
      <c r="E43" s="45">
        <v>0</v>
      </c>
      <c r="F43" s="45">
        <v>0</v>
      </c>
      <c r="G43" s="54">
        <v>0</v>
      </c>
      <c r="H43" s="73">
        <v>0.016734672</v>
      </c>
      <c r="I43" s="45">
        <v>35.559893444</v>
      </c>
      <c r="J43" s="45">
        <v>0</v>
      </c>
      <c r="K43" s="45">
        <v>0</v>
      </c>
      <c r="L43" s="54">
        <v>1.543278731</v>
      </c>
      <c r="M43" s="73">
        <v>0</v>
      </c>
      <c r="N43" s="53">
        <v>0</v>
      </c>
      <c r="O43" s="45">
        <v>0</v>
      </c>
      <c r="P43" s="45">
        <v>0</v>
      </c>
      <c r="Q43" s="54">
        <v>0</v>
      </c>
      <c r="R43" s="73">
        <v>0.0112509</v>
      </c>
      <c r="S43" s="45">
        <v>0</v>
      </c>
      <c r="T43" s="45">
        <v>0</v>
      </c>
      <c r="U43" s="45">
        <v>0</v>
      </c>
      <c r="V43" s="54">
        <v>0.016668</v>
      </c>
      <c r="W43" s="73">
        <v>0</v>
      </c>
      <c r="X43" s="45">
        <v>0</v>
      </c>
      <c r="Y43" s="45">
        <v>0</v>
      </c>
      <c r="Z43" s="45">
        <v>0</v>
      </c>
      <c r="AA43" s="54">
        <v>0</v>
      </c>
      <c r="AB43" s="73">
        <v>0</v>
      </c>
      <c r="AC43" s="45">
        <v>0</v>
      </c>
      <c r="AD43" s="45">
        <v>0</v>
      </c>
      <c r="AE43" s="45">
        <v>0</v>
      </c>
      <c r="AF43" s="54">
        <v>0</v>
      </c>
      <c r="AG43" s="73">
        <v>0</v>
      </c>
      <c r="AH43" s="45">
        <v>0</v>
      </c>
      <c r="AI43" s="45">
        <v>0</v>
      </c>
      <c r="AJ43" s="45">
        <v>0</v>
      </c>
      <c r="AK43" s="54">
        <v>0</v>
      </c>
      <c r="AL43" s="73">
        <v>0</v>
      </c>
      <c r="AM43" s="45">
        <v>0</v>
      </c>
      <c r="AN43" s="45">
        <v>0</v>
      </c>
      <c r="AO43" s="45">
        <v>0</v>
      </c>
      <c r="AP43" s="54">
        <v>0</v>
      </c>
      <c r="AQ43" s="73">
        <v>0</v>
      </c>
      <c r="AR43" s="53">
        <v>0</v>
      </c>
      <c r="AS43" s="45">
        <v>0</v>
      </c>
      <c r="AT43" s="45">
        <v>0</v>
      </c>
      <c r="AU43" s="54">
        <v>0</v>
      </c>
      <c r="AV43" s="73">
        <v>0.059437375</v>
      </c>
      <c r="AW43" s="45">
        <v>0.250017</v>
      </c>
      <c r="AX43" s="45">
        <v>0</v>
      </c>
      <c r="AY43" s="45">
        <v>0</v>
      </c>
      <c r="AZ43" s="54">
        <v>3.3757560049999995</v>
      </c>
      <c r="BA43" s="73">
        <v>0</v>
      </c>
      <c r="BB43" s="53">
        <v>0</v>
      </c>
      <c r="BC43" s="45">
        <v>0</v>
      </c>
      <c r="BD43" s="45">
        <v>0</v>
      </c>
      <c r="BE43" s="54">
        <v>0</v>
      </c>
      <c r="BF43" s="73">
        <v>0.010584053</v>
      </c>
      <c r="BG43" s="53">
        <v>0.005111871</v>
      </c>
      <c r="BH43" s="45">
        <v>0</v>
      </c>
      <c r="BI43" s="45">
        <v>0</v>
      </c>
      <c r="BJ43" s="56">
        <v>0.1083407</v>
      </c>
      <c r="BK43" s="61">
        <f t="shared" si="3"/>
        <v>56.791672751</v>
      </c>
      <c r="BL43" s="109"/>
      <c r="BM43" s="109"/>
    </row>
    <row r="44" spans="1:65" ht="12.75">
      <c r="A44" s="96"/>
      <c r="B44" s="3"/>
      <c r="C44" s="55"/>
      <c r="D44" s="53"/>
      <c r="E44" s="45"/>
      <c r="F44" s="45"/>
      <c r="G44" s="54"/>
      <c r="H44" s="73"/>
      <c r="I44" s="45"/>
      <c r="J44" s="45"/>
      <c r="K44" s="45"/>
      <c r="L44" s="54"/>
      <c r="M44" s="73"/>
      <c r="N44" s="53"/>
      <c r="O44" s="45"/>
      <c r="P44" s="45"/>
      <c r="Q44" s="54"/>
      <c r="R44" s="73"/>
      <c r="S44" s="45"/>
      <c r="T44" s="45"/>
      <c r="U44" s="45"/>
      <c r="V44" s="54"/>
      <c r="W44" s="73"/>
      <c r="X44" s="45"/>
      <c r="Y44" s="45"/>
      <c r="Z44" s="45"/>
      <c r="AA44" s="54"/>
      <c r="AB44" s="73"/>
      <c r="AC44" s="45"/>
      <c r="AD44" s="45"/>
      <c r="AE44" s="45"/>
      <c r="AF44" s="54"/>
      <c r="AG44" s="73"/>
      <c r="AH44" s="45"/>
      <c r="AI44" s="45"/>
      <c r="AJ44" s="45"/>
      <c r="AK44" s="54"/>
      <c r="AL44" s="73"/>
      <c r="AM44" s="45"/>
      <c r="AN44" s="45"/>
      <c r="AO44" s="45"/>
      <c r="AP44" s="54"/>
      <c r="AQ44" s="73"/>
      <c r="AR44" s="53"/>
      <c r="AS44" s="45"/>
      <c r="AT44" s="45"/>
      <c r="AU44" s="54"/>
      <c r="AV44" s="73"/>
      <c r="AW44" s="45"/>
      <c r="AX44" s="45"/>
      <c r="AY44" s="45"/>
      <c r="AZ44" s="54"/>
      <c r="BA44" s="73"/>
      <c r="BB44" s="53"/>
      <c r="BC44" s="45"/>
      <c r="BD44" s="45"/>
      <c r="BE44" s="54"/>
      <c r="BF44" s="73"/>
      <c r="BG44" s="53"/>
      <c r="BH44" s="45"/>
      <c r="BI44" s="45"/>
      <c r="BJ44" s="56"/>
      <c r="BK44" s="61"/>
      <c r="BM44" s="109"/>
    </row>
    <row r="45" spans="1:65" ht="12.75">
      <c r="A45" s="36"/>
      <c r="B45" s="37" t="s">
        <v>102</v>
      </c>
      <c r="C45" s="94">
        <f aca="true" t="shared" si="4" ref="C45:AH45">SUM(C16:C44)</f>
        <v>0</v>
      </c>
      <c r="D45" s="94">
        <f t="shared" si="4"/>
        <v>527.231499999</v>
      </c>
      <c r="E45" s="94">
        <f t="shared" si="4"/>
        <v>0</v>
      </c>
      <c r="F45" s="94">
        <f t="shared" si="4"/>
        <v>0</v>
      </c>
      <c r="G45" s="94">
        <f t="shared" si="4"/>
        <v>0</v>
      </c>
      <c r="H45" s="94">
        <f t="shared" si="4"/>
        <v>7.489342857000001</v>
      </c>
      <c r="I45" s="94">
        <f t="shared" si="4"/>
        <v>2046.0169775699999</v>
      </c>
      <c r="J45" s="94">
        <f t="shared" si="4"/>
        <v>24.048474333</v>
      </c>
      <c r="K45" s="94">
        <f t="shared" si="4"/>
        <v>0</v>
      </c>
      <c r="L45" s="94">
        <f t="shared" si="4"/>
        <v>255.54974827200002</v>
      </c>
      <c r="M45" s="94">
        <f t="shared" si="4"/>
        <v>0</v>
      </c>
      <c r="N45" s="94">
        <f t="shared" si="4"/>
        <v>0</v>
      </c>
      <c r="O45" s="94">
        <f t="shared" si="4"/>
        <v>0</v>
      </c>
      <c r="P45" s="94">
        <f t="shared" si="4"/>
        <v>0</v>
      </c>
      <c r="Q45" s="94">
        <f t="shared" si="4"/>
        <v>0</v>
      </c>
      <c r="R45" s="94">
        <f t="shared" si="4"/>
        <v>0.8641196099999999</v>
      </c>
      <c r="S45" s="94">
        <f t="shared" si="4"/>
        <v>57.30775107800001</v>
      </c>
      <c r="T45" s="94">
        <f t="shared" si="4"/>
        <v>3.695404499</v>
      </c>
      <c r="U45" s="94">
        <f t="shared" si="4"/>
        <v>0</v>
      </c>
      <c r="V45" s="94">
        <f t="shared" si="4"/>
        <v>14.816647581999998</v>
      </c>
      <c r="W45" s="94">
        <f t="shared" si="4"/>
        <v>0</v>
      </c>
      <c r="X45" s="94">
        <f t="shared" si="4"/>
        <v>0</v>
      </c>
      <c r="Y45" s="94">
        <f t="shared" si="4"/>
        <v>0</v>
      </c>
      <c r="Z45" s="94">
        <f t="shared" si="4"/>
        <v>0</v>
      </c>
      <c r="AA45" s="94">
        <f t="shared" si="4"/>
        <v>0</v>
      </c>
      <c r="AB45" s="94">
        <f t="shared" si="4"/>
        <v>0</v>
      </c>
      <c r="AC45" s="94">
        <f t="shared" si="4"/>
        <v>0</v>
      </c>
      <c r="AD45" s="94">
        <f t="shared" si="4"/>
        <v>0</v>
      </c>
      <c r="AE45" s="94">
        <f t="shared" si="4"/>
        <v>0</v>
      </c>
      <c r="AF45" s="94">
        <f t="shared" si="4"/>
        <v>0</v>
      </c>
      <c r="AG45" s="94">
        <f t="shared" si="4"/>
        <v>0</v>
      </c>
      <c r="AH45" s="94">
        <f t="shared" si="4"/>
        <v>0</v>
      </c>
      <c r="AI45" s="94">
        <f aca="true" t="shared" si="5" ref="AI45:BK45">SUM(AI16:AI44)</f>
        <v>0</v>
      </c>
      <c r="AJ45" s="94">
        <f t="shared" si="5"/>
        <v>0</v>
      </c>
      <c r="AK45" s="94">
        <f t="shared" si="5"/>
        <v>0</v>
      </c>
      <c r="AL45" s="94">
        <f t="shared" si="5"/>
        <v>0</v>
      </c>
      <c r="AM45" s="94">
        <f t="shared" si="5"/>
        <v>0</v>
      </c>
      <c r="AN45" s="94">
        <f t="shared" si="5"/>
        <v>0</v>
      </c>
      <c r="AO45" s="94">
        <f t="shared" si="5"/>
        <v>0</v>
      </c>
      <c r="AP45" s="94">
        <f t="shared" si="5"/>
        <v>0</v>
      </c>
      <c r="AQ45" s="94">
        <f t="shared" si="5"/>
        <v>0</v>
      </c>
      <c r="AR45" s="94">
        <f t="shared" si="5"/>
        <v>0</v>
      </c>
      <c r="AS45" s="94">
        <f t="shared" si="5"/>
        <v>0</v>
      </c>
      <c r="AT45" s="94">
        <f t="shared" si="5"/>
        <v>0</v>
      </c>
      <c r="AU45" s="94">
        <f t="shared" si="5"/>
        <v>0</v>
      </c>
      <c r="AV45" s="94">
        <f t="shared" si="5"/>
        <v>58.0622585</v>
      </c>
      <c r="AW45" s="94">
        <f t="shared" si="5"/>
        <v>334.942828054</v>
      </c>
      <c r="AX45" s="94">
        <f t="shared" si="5"/>
        <v>0</v>
      </c>
      <c r="AY45" s="94">
        <f t="shared" si="5"/>
        <v>0</v>
      </c>
      <c r="AZ45" s="94">
        <f t="shared" si="5"/>
        <v>653.1283726200002</v>
      </c>
      <c r="BA45" s="94">
        <f t="shared" si="5"/>
        <v>0</v>
      </c>
      <c r="BB45" s="94">
        <f t="shared" si="5"/>
        <v>0</v>
      </c>
      <c r="BC45" s="94">
        <f t="shared" si="5"/>
        <v>0</v>
      </c>
      <c r="BD45" s="94">
        <f t="shared" si="5"/>
        <v>0</v>
      </c>
      <c r="BE45" s="94">
        <f t="shared" si="5"/>
        <v>0</v>
      </c>
      <c r="BF45" s="94">
        <f t="shared" si="5"/>
        <v>7.892969148000001</v>
      </c>
      <c r="BG45" s="94">
        <f t="shared" si="5"/>
        <v>17.328785756</v>
      </c>
      <c r="BH45" s="94">
        <f t="shared" si="5"/>
        <v>1.006663558</v>
      </c>
      <c r="BI45" s="94">
        <f t="shared" si="5"/>
        <v>0</v>
      </c>
      <c r="BJ45" s="94">
        <f t="shared" si="5"/>
        <v>21.05139600299999</v>
      </c>
      <c r="BK45" s="106">
        <f t="shared" si="5"/>
        <v>4030.4332394390003</v>
      </c>
      <c r="BM45" s="109"/>
    </row>
    <row r="46" spans="1:65" ht="12.75">
      <c r="A46" s="11" t="s">
        <v>70</v>
      </c>
      <c r="B46" s="18" t="s">
        <v>13</v>
      </c>
      <c r="C46" s="128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46"/>
      <c r="BM46" s="109"/>
    </row>
    <row r="47" spans="1:65" ht="12.75">
      <c r="A47" s="11"/>
      <c r="B47" s="19" t="s">
        <v>31</v>
      </c>
      <c r="C47" s="57"/>
      <c r="D47" s="58"/>
      <c r="E47" s="59"/>
      <c r="F47" s="59"/>
      <c r="G47" s="60"/>
      <c r="H47" s="57"/>
      <c r="I47" s="59"/>
      <c r="J47" s="59"/>
      <c r="K47" s="59"/>
      <c r="L47" s="60"/>
      <c r="M47" s="57"/>
      <c r="N47" s="58"/>
      <c r="O47" s="59"/>
      <c r="P47" s="59"/>
      <c r="Q47" s="60"/>
      <c r="R47" s="57"/>
      <c r="S47" s="59"/>
      <c r="T47" s="59"/>
      <c r="U47" s="59"/>
      <c r="V47" s="60"/>
      <c r="W47" s="57"/>
      <c r="X47" s="59"/>
      <c r="Y47" s="59"/>
      <c r="Z47" s="59"/>
      <c r="AA47" s="60"/>
      <c r="AB47" s="57"/>
      <c r="AC47" s="59"/>
      <c r="AD47" s="59"/>
      <c r="AE47" s="59"/>
      <c r="AF47" s="60"/>
      <c r="AG47" s="57"/>
      <c r="AH47" s="59"/>
      <c r="AI47" s="59"/>
      <c r="AJ47" s="59"/>
      <c r="AK47" s="60"/>
      <c r="AL47" s="57"/>
      <c r="AM47" s="59"/>
      <c r="AN47" s="59"/>
      <c r="AO47" s="59"/>
      <c r="AP47" s="60"/>
      <c r="AQ47" s="57"/>
      <c r="AR47" s="58"/>
      <c r="AS47" s="59"/>
      <c r="AT47" s="59"/>
      <c r="AU47" s="60"/>
      <c r="AV47" s="57"/>
      <c r="AW47" s="59"/>
      <c r="AX47" s="59"/>
      <c r="AY47" s="59"/>
      <c r="AZ47" s="60"/>
      <c r="BA47" s="57"/>
      <c r="BB47" s="58"/>
      <c r="BC47" s="59"/>
      <c r="BD47" s="59"/>
      <c r="BE47" s="60"/>
      <c r="BF47" s="57"/>
      <c r="BG47" s="58"/>
      <c r="BH47" s="59"/>
      <c r="BI47" s="59"/>
      <c r="BJ47" s="60"/>
      <c r="BK47" s="61"/>
      <c r="BM47" s="109"/>
    </row>
    <row r="48" spans="1:65" ht="12.75">
      <c r="A48" s="36"/>
      <c r="B48" s="37" t="s">
        <v>83</v>
      </c>
      <c r="C48" s="62"/>
      <c r="D48" s="63"/>
      <c r="E48" s="63"/>
      <c r="F48" s="63"/>
      <c r="G48" s="64"/>
      <c r="H48" s="62"/>
      <c r="I48" s="63"/>
      <c r="J48" s="63"/>
      <c r="K48" s="63"/>
      <c r="L48" s="64"/>
      <c r="M48" s="62"/>
      <c r="N48" s="63"/>
      <c r="O48" s="63"/>
      <c r="P48" s="63"/>
      <c r="Q48" s="64"/>
      <c r="R48" s="62"/>
      <c r="S48" s="63"/>
      <c r="T48" s="63"/>
      <c r="U48" s="63"/>
      <c r="V48" s="64"/>
      <c r="W48" s="62"/>
      <c r="X48" s="63"/>
      <c r="Y48" s="63"/>
      <c r="Z48" s="63"/>
      <c r="AA48" s="64"/>
      <c r="AB48" s="62"/>
      <c r="AC48" s="63"/>
      <c r="AD48" s="63"/>
      <c r="AE48" s="63"/>
      <c r="AF48" s="64"/>
      <c r="AG48" s="62"/>
      <c r="AH48" s="63"/>
      <c r="AI48" s="63"/>
      <c r="AJ48" s="63"/>
      <c r="AK48" s="64"/>
      <c r="AL48" s="62"/>
      <c r="AM48" s="63"/>
      <c r="AN48" s="63"/>
      <c r="AO48" s="63"/>
      <c r="AP48" s="64"/>
      <c r="AQ48" s="62"/>
      <c r="AR48" s="63"/>
      <c r="AS48" s="63"/>
      <c r="AT48" s="63"/>
      <c r="AU48" s="64"/>
      <c r="AV48" s="62"/>
      <c r="AW48" s="63"/>
      <c r="AX48" s="63"/>
      <c r="AY48" s="63"/>
      <c r="AZ48" s="64"/>
      <c r="BA48" s="62"/>
      <c r="BB48" s="63"/>
      <c r="BC48" s="63"/>
      <c r="BD48" s="63"/>
      <c r="BE48" s="64"/>
      <c r="BF48" s="62"/>
      <c r="BG48" s="63"/>
      <c r="BH48" s="63"/>
      <c r="BI48" s="63"/>
      <c r="BJ48" s="64"/>
      <c r="BK48" s="65"/>
      <c r="BM48" s="109"/>
    </row>
    <row r="49" spans="1:65" ht="12.75">
      <c r="A49" s="11" t="s">
        <v>72</v>
      </c>
      <c r="B49" s="24" t="s">
        <v>87</v>
      </c>
      <c r="C49" s="128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30"/>
      <c r="BM49" s="109"/>
    </row>
    <row r="50" spans="1:65" ht="12.75">
      <c r="A50" s="11"/>
      <c r="B50" s="19" t="s">
        <v>31</v>
      </c>
      <c r="C50" s="57"/>
      <c r="D50" s="58"/>
      <c r="E50" s="59"/>
      <c r="F50" s="59"/>
      <c r="G50" s="60"/>
      <c r="H50" s="57"/>
      <c r="I50" s="59"/>
      <c r="J50" s="59"/>
      <c r="K50" s="59"/>
      <c r="L50" s="60"/>
      <c r="M50" s="57"/>
      <c r="N50" s="58"/>
      <c r="O50" s="59"/>
      <c r="P50" s="59"/>
      <c r="Q50" s="60"/>
      <c r="R50" s="57"/>
      <c r="S50" s="59"/>
      <c r="T50" s="59"/>
      <c r="U50" s="59"/>
      <c r="V50" s="60"/>
      <c r="W50" s="57"/>
      <c r="X50" s="59"/>
      <c r="Y50" s="59"/>
      <c r="Z50" s="59"/>
      <c r="AA50" s="60"/>
      <c r="AB50" s="57"/>
      <c r="AC50" s="59"/>
      <c r="AD50" s="59"/>
      <c r="AE50" s="59"/>
      <c r="AF50" s="60"/>
      <c r="AG50" s="57"/>
      <c r="AH50" s="59"/>
      <c r="AI50" s="59"/>
      <c r="AJ50" s="59"/>
      <c r="AK50" s="60"/>
      <c r="AL50" s="57"/>
      <c r="AM50" s="59"/>
      <c r="AN50" s="59"/>
      <c r="AO50" s="59"/>
      <c r="AP50" s="60"/>
      <c r="AQ50" s="57"/>
      <c r="AR50" s="58"/>
      <c r="AS50" s="59"/>
      <c r="AT50" s="59"/>
      <c r="AU50" s="60"/>
      <c r="AV50" s="57"/>
      <c r="AW50" s="59"/>
      <c r="AX50" s="59"/>
      <c r="AY50" s="59"/>
      <c r="AZ50" s="60"/>
      <c r="BA50" s="57"/>
      <c r="BB50" s="58"/>
      <c r="BC50" s="59"/>
      <c r="BD50" s="59"/>
      <c r="BE50" s="60"/>
      <c r="BF50" s="57"/>
      <c r="BG50" s="58"/>
      <c r="BH50" s="59"/>
      <c r="BI50" s="59"/>
      <c r="BJ50" s="60"/>
      <c r="BK50" s="61"/>
      <c r="BM50" s="109"/>
    </row>
    <row r="51" spans="1:65" ht="12.75">
      <c r="A51" s="36"/>
      <c r="B51" s="37" t="s">
        <v>82</v>
      </c>
      <c r="C51" s="62"/>
      <c r="D51" s="63"/>
      <c r="E51" s="63"/>
      <c r="F51" s="63"/>
      <c r="G51" s="64"/>
      <c r="H51" s="62"/>
      <c r="I51" s="63"/>
      <c r="J51" s="63"/>
      <c r="K51" s="63"/>
      <c r="L51" s="64"/>
      <c r="M51" s="62"/>
      <c r="N51" s="63"/>
      <c r="O51" s="63"/>
      <c r="P51" s="63"/>
      <c r="Q51" s="64"/>
      <c r="R51" s="62"/>
      <c r="S51" s="63"/>
      <c r="T51" s="63"/>
      <c r="U51" s="63"/>
      <c r="V51" s="64"/>
      <c r="W51" s="62"/>
      <c r="X51" s="63"/>
      <c r="Y51" s="63"/>
      <c r="Z51" s="63"/>
      <c r="AA51" s="64"/>
      <c r="AB51" s="62"/>
      <c r="AC51" s="63"/>
      <c r="AD51" s="63"/>
      <c r="AE51" s="63"/>
      <c r="AF51" s="64"/>
      <c r="AG51" s="62"/>
      <c r="AH51" s="63"/>
      <c r="AI51" s="63"/>
      <c r="AJ51" s="63"/>
      <c r="AK51" s="64"/>
      <c r="AL51" s="62"/>
      <c r="AM51" s="63"/>
      <c r="AN51" s="63"/>
      <c r="AO51" s="63"/>
      <c r="AP51" s="64"/>
      <c r="AQ51" s="62"/>
      <c r="AR51" s="63"/>
      <c r="AS51" s="63"/>
      <c r="AT51" s="63"/>
      <c r="AU51" s="64"/>
      <c r="AV51" s="62"/>
      <c r="AW51" s="63"/>
      <c r="AX51" s="63"/>
      <c r="AY51" s="63"/>
      <c r="AZ51" s="64"/>
      <c r="BA51" s="62"/>
      <c r="BB51" s="63"/>
      <c r="BC51" s="63"/>
      <c r="BD51" s="63"/>
      <c r="BE51" s="64"/>
      <c r="BF51" s="62"/>
      <c r="BG51" s="63"/>
      <c r="BH51" s="63"/>
      <c r="BI51" s="63"/>
      <c r="BJ51" s="64"/>
      <c r="BK51" s="65"/>
      <c r="BM51" s="109"/>
    </row>
    <row r="52" spans="1:65" ht="12.75">
      <c r="A52" s="11" t="s">
        <v>73</v>
      </c>
      <c r="B52" s="18" t="s">
        <v>14</v>
      </c>
      <c r="C52" s="128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30"/>
      <c r="BM52" s="109"/>
    </row>
    <row r="53" spans="1:65" ht="12.75">
      <c r="A53" s="11"/>
      <c r="B53" s="24" t="s">
        <v>112</v>
      </c>
      <c r="C53" s="73">
        <v>0</v>
      </c>
      <c r="D53" s="53">
        <v>454.733470306</v>
      </c>
      <c r="E53" s="45">
        <v>0</v>
      </c>
      <c r="F53" s="45">
        <v>0</v>
      </c>
      <c r="G53" s="54">
        <v>0</v>
      </c>
      <c r="H53" s="73">
        <v>3.6113487779999995</v>
      </c>
      <c r="I53" s="45">
        <v>452.98935199699997</v>
      </c>
      <c r="J53" s="45">
        <v>0.008883403</v>
      </c>
      <c r="K53" s="45">
        <v>0</v>
      </c>
      <c r="L53" s="54">
        <v>178.97773639500002</v>
      </c>
      <c r="M53" s="73">
        <v>0</v>
      </c>
      <c r="N53" s="53">
        <v>0</v>
      </c>
      <c r="O53" s="45">
        <v>0</v>
      </c>
      <c r="P53" s="45">
        <v>0</v>
      </c>
      <c r="Q53" s="54">
        <v>0</v>
      </c>
      <c r="R53" s="73">
        <v>0.8948865779999999</v>
      </c>
      <c r="S53" s="45">
        <v>0.03973075</v>
      </c>
      <c r="T53" s="45">
        <v>0</v>
      </c>
      <c r="U53" s="45">
        <v>0</v>
      </c>
      <c r="V53" s="54">
        <v>13.319633417</v>
      </c>
      <c r="W53" s="73">
        <v>0</v>
      </c>
      <c r="X53" s="45">
        <v>0</v>
      </c>
      <c r="Y53" s="45">
        <v>0</v>
      </c>
      <c r="Z53" s="45">
        <v>0</v>
      </c>
      <c r="AA53" s="54">
        <v>0</v>
      </c>
      <c r="AB53" s="73">
        <v>0</v>
      </c>
      <c r="AC53" s="45">
        <v>0</v>
      </c>
      <c r="AD53" s="45">
        <v>0</v>
      </c>
      <c r="AE53" s="45">
        <v>0</v>
      </c>
      <c r="AF53" s="54">
        <v>0</v>
      </c>
      <c r="AG53" s="73">
        <v>0</v>
      </c>
      <c r="AH53" s="45">
        <v>0</v>
      </c>
      <c r="AI53" s="45">
        <v>0</v>
      </c>
      <c r="AJ53" s="45">
        <v>0</v>
      </c>
      <c r="AK53" s="54">
        <v>0</v>
      </c>
      <c r="AL53" s="73">
        <v>0</v>
      </c>
      <c r="AM53" s="45">
        <v>0</v>
      </c>
      <c r="AN53" s="45">
        <v>0</v>
      </c>
      <c r="AO53" s="45">
        <v>0</v>
      </c>
      <c r="AP53" s="54">
        <v>0</v>
      </c>
      <c r="AQ53" s="73">
        <v>0</v>
      </c>
      <c r="AR53" s="53">
        <v>0</v>
      </c>
      <c r="AS53" s="45">
        <v>0</v>
      </c>
      <c r="AT53" s="45">
        <v>0</v>
      </c>
      <c r="AU53" s="54">
        <v>0</v>
      </c>
      <c r="AV53" s="73">
        <v>9.428750732000003</v>
      </c>
      <c r="AW53" s="45">
        <v>204.80085080900002</v>
      </c>
      <c r="AX53" s="45">
        <v>0</v>
      </c>
      <c r="AY53" s="45">
        <v>0</v>
      </c>
      <c r="AZ53" s="54">
        <v>193.970838416</v>
      </c>
      <c r="BA53" s="73">
        <v>0</v>
      </c>
      <c r="BB53" s="53">
        <v>0</v>
      </c>
      <c r="BC53" s="45">
        <v>0</v>
      </c>
      <c r="BD53" s="45">
        <v>0</v>
      </c>
      <c r="BE53" s="54">
        <v>0</v>
      </c>
      <c r="BF53" s="73">
        <v>1.8151927040000002</v>
      </c>
      <c r="BG53" s="53">
        <v>0.530818185</v>
      </c>
      <c r="BH53" s="45">
        <v>1.432393329</v>
      </c>
      <c r="BI53" s="45">
        <v>0</v>
      </c>
      <c r="BJ53" s="54">
        <v>8.633932780999999</v>
      </c>
      <c r="BK53" s="49">
        <f aca="true" t="shared" si="6" ref="BK53:BK60">SUM(C53:BJ53)</f>
        <v>1525.18781858</v>
      </c>
      <c r="BL53" s="109"/>
      <c r="BM53" s="109"/>
    </row>
    <row r="54" spans="1:65" ht="12.75">
      <c r="A54" s="11"/>
      <c r="B54" s="24" t="s">
        <v>115</v>
      </c>
      <c r="C54" s="73">
        <v>0</v>
      </c>
      <c r="D54" s="53">
        <v>31.862433592000002</v>
      </c>
      <c r="E54" s="45">
        <v>0</v>
      </c>
      <c r="F54" s="45">
        <v>0</v>
      </c>
      <c r="G54" s="54">
        <v>0</v>
      </c>
      <c r="H54" s="73">
        <v>3.7748498880000003</v>
      </c>
      <c r="I54" s="45">
        <v>192.497244592</v>
      </c>
      <c r="J54" s="45">
        <v>0.799735753</v>
      </c>
      <c r="K54" s="45">
        <v>0</v>
      </c>
      <c r="L54" s="54">
        <v>83.02219869700001</v>
      </c>
      <c r="M54" s="73">
        <v>0</v>
      </c>
      <c r="N54" s="53">
        <v>0</v>
      </c>
      <c r="O54" s="45">
        <v>0</v>
      </c>
      <c r="P54" s="45">
        <v>0</v>
      </c>
      <c r="Q54" s="54">
        <v>0</v>
      </c>
      <c r="R54" s="73">
        <v>0.491544043</v>
      </c>
      <c r="S54" s="45">
        <v>8.250257164</v>
      </c>
      <c r="T54" s="45">
        <v>0</v>
      </c>
      <c r="U54" s="45">
        <v>0</v>
      </c>
      <c r="V54" s="54">
        <v>1.4264021949999999</v>
      </c>
      <c r="W54" s="73">
        <v>0</v>
      </c>
      <c r="X54" s="45">
        <v>0</v>
      </c>
      <c r="Y54" s="45">
        <v>0</v>
      </c>
      <c r="Z54" s="45">
        <v>0</v>
      </c>
      <c r="AA54" s="54">
        <v>0</v>
      </c>
      <c r="AB54" s="73">
        <v>0</v>
      </c>
      <c r="AC54" s="45">
        <v>0</v>
      </c>
      <c r="AD54" s="45">
        <v>0</v>
      </c>
      <c r="AE54" s="45">
        <v>0</v>
      </c>
      <c r="AF54" s="54">
        <v>0</v>
      </c>
      <c r="AG54" s="73">
        <v>0</v>
      </c>
      <c r="AH54" s="45">
        <v>0</v>
      </c>
      <c r="AI54" s="45">
        <v>0</v>
      </c>
      <c r="AJ54" s="45">
        <v>0</v>
      </c>
      <c r="AK54" s="54">
        <v>0</v>
      </c>
      <c r="AL54" s="73">
        <v>0</v>
      </c>
      <c r="AM54" s="45">
        <v>0</v>
      </c>
      <c r="AN54" s="45">
        <v>0</v>
      </c>
      <c r="AO54" s="45">
        <v>0</v>
      </c>
      <c r="AP54" s="54">
        <v>0</v>
      </c>
      <c r="AQ54" s="73">
        <v>0</v>
      </c>
      <c r="AR54" s="53">
        <v>0</v>
      </c>
      <c r="AS54" s="45">
        <v>0</v>
      </c>
      <c r="AT54" s="45">
        <v>0</v>
      </c>
      <c r="AU54" s="54">
        <v>0</v>
      </c>
      <c r="AV54" s="73">
        <v>19.867637485000003</v>
      </c>
      <c r="AW54" s="45">
        <v>244.62606030199998</v>
      </c>
      <c r="AX54" s="45">
        <v>0</v>
      </c>
      <c r="AY54" s="45">
        <v>0</v>
      </c>
      <c r="AZ54" s="54">
        <v>219.02439872116912</v>
      </c>
      <c r="BA54" s="73">
        <v>0</v>
      </c>
      <c r="BB54" s="53">
        <v>0</v>
      </c>
      <c r="BC54" s="45">
        <v>0</v>
      </c>
      <c r="BD54" s="45">
        <v>0</v>
      </c>
      <c r="BE54" s="54">
        <v>0</v>
      </c>
      <c r="BF54" s="73">
        <v>2.9180895530000006</v>
      </c>
      <c r="BG54" s="53">
        <v>9.592983974</v>
      </c>
      <c r="BH54" s="45">
        <v>1.494757689</v>
      </c>
      <c r="BI54" s="45">
        <v>0</v>
      </c>
      <c r="BJ54" s="54">
        <v>11.53652969</v>
      </c>
      <c r="BK54" s="49">
        <f t="shared" si="6"/>
        <v>831.1851233381691</v>
      </c>
      <c r="BL54" s="109"/>
      <c r="BM54" s="109"/>
    </row>
    <row r="55" spans="1:65" ht="12.75">
      <c r="A55" s="11"/>
      <c r="B55" s="24" t="s">
        <v>113</v>
      </c>
      <c r="C55" s="73">
        <v>0</v>
      </c>
      <c r="D55" s="53">
        <v>1.8139238379999998</v>
      </c>
      <c r="E55" s="45">
        <v>0</v>
      </c>
      <c r="F55" s="45">
        <v>0</v>
      </c>
      <c r="G55" s="54">
        <v>0</v>
      </c>
      <c r="H55" s="73">
        <v>25.98678933</v>
      </c>
      <c r="I55" s="45">
        <v>472.191404166</v>
      </c>
      <c r="J55" s="45">
        <v>1.7973390059999999</v>
      </c>
      <c r="K55" s="45">
        <v>0</v>
      </c>
      <c r="L55" s="54">
        <v>369.72594519</v>
      </c>
      <c r="M55" s="73">
        <v>0</v>
      </c>
      <c r="N55" s="53">
        <v>0</v>
      </c>
      <c r="O55" s="45">
        <v>0</v>
      </c>
      <c r="P55" s="45">
        <v>0</v>
      </c>
      <c r="Q55" s="54">
        <v>0</v>
      </c>
      <c r="R55" s="73">
        <v>5.689578019</v>
      </c>
      <c r="S55" s="45">
        <v>13.772897372</v>
      </c>
      <c r="T55" s="45">
        <v>0</v>
      </c>
      <c r="U55" s="45">
        <v>0</v>
      </c>
      <c r="V55" s="54">
        <v>22.605787237</v>
      </c>
      <c r="W55" s="73">
        <v>0</v>
      </c>
      <c r="X55" s="45">
        <v>0</v>
      </c>
      <c r="Y55" s="45">
        <v>0</v>
      </c>
      <c r="Z55" s="45">
        <v>0</v>
      </c>
      <c r="AA55" s="54">
        <v>0</v>
      </c>
      <c r="AB55" s="73">
        <v>0.02021093</v>
      </c>
      <c r="AC55" s="45">
        <v>0</v>
      </c>
      <c r="AD55" s="45">
        <v>0</v>
      </c>
      <c r="AE55" s="45">
        <v>0</v>
      </c>
      <c r="AF55" s="54">
        <v>0</v>
      </c>
      <c r="AG55" s="73">
        <v>0</v>
      </c>
      <c r="AH55" s="45">
        <v>0</v>
      </c>
      <c r="AI55" s="45">
        <v>0</v>
      </c>
      <c r="AJ55" s="45">
        <v>0</v>
      </c>
      <c r="AK55" s="54">
        <v>0</v>
      </c>
      <c r="AL55" s="73">
        <v>0.045497845</v>
      </c>
      <c r="AM55" s="45">
        <v>0</v>
      </c>
      <c r="AN55" s="45">
        <v>0</v>
      </c>
      <c r="AO55" s="45">
        <v>0</v>
      </c>
      <c r="AP55" s="54">
        <v>0</v>
      </c>
      <c r="AQ55" s="73">
        <v>0</v>
      </c>
      <c r="AR55" s="53">
        <v>0</v>
      </c>
      <c r="AS55" s="45">
        <v>0</v>
      </c>
      <c r="AT55" s="45">
        <v>0</v>
      </c>
      <c r="AU55" s="54">
        <v>0</v>
      </c>
      <c r="AV55" s="73">
        <v>336.52394646199997</v>
      </c>
      <c r="AW55" s="45">
        <v>1732.0901261229997</v>
      </c>
      <c r="AX55" s="45">
        <v>11.823407015</v>
      </c>
      <c r="AY55" s="45">
        <v>0</v>
      </c>
      <c r="AZ55" s="54">
        <v>3426.021935873</v>
      </c>
      <c r="BA55" s="73">
        <v>0</v>
      </c>
      <c r="BB55" s="53">
        <v>0</v>
      </c>
      <c r="BC55" s="45">
        <v>0</v>
      </c>
      <c r="BD55" s="45">
        <v>0</v>
      </c>
      <c r="BE55" s="54">
        <v>0</v>
      </c>
      <c r="BF55" s="73">
        <v>77.864099313</v>
      </c>
      <c r="BG55" s="53">
        <v>145.95700816500002</v>
      </c>
      <c r="BH55" s="45">
        <v>39.912243077999996</v>
      </c>
      <c r="BI55" s="45">
        <v>0</v>
      </c>
      <c r="BJ55" s="54">
        <v>309.457337773</v>
      </c>
      <c r="BK55" s="49">
        <f t="shared" si="6"/>
        <v>6993.299476735</v>
      </c>
      <c r="BL55" s="109"/>
      <c r="BM55" s="109"/>
    </row>
    <row r="56" spans="1:65" ht="12.75">
      <c r="A56" s="11"/>
      <c r="B56" s="24" t="s">
        <v>111</v>
      </c>
      <c r="C56" s="73">
        <v>0</v>
      </c>
      <c r="D56" s="53">
        <v>432.247647591</v>
      </c>
      <c r="E56" s="45">
        <v>0</v>
      </c>
      <c r="F56" s="45">
        <v>0</v>
      </c>
      <c r="G56" s="54">
        <v>0</v>
      </c>
      <c r="H56" s="73">
        <v>17.742833157</v>
      </c>
      <c r="I56" s="45">
        <v>1746.322480716</v>
      </c>
      <c r="J56" s="45">
        <v>51.594223313</v>
      </c>
      <c r="K56" s="45">
        <v>0</v>
      </c>
      <c r="L56" s="54">
        <v>687.6862535539999</v>
      </c>
      <c r="M56" s="73">
        <v>0</v>
      </c>
      <c r="N56" s="53">
        <v>0</v>
      </c>
      <c r="O56" s="45">
        <v>0</v>
      </c>
      <c r="P56" s="45">
        <v>0</v>
      </c>
      <c r="Q56" s="54">
        <v>0</v>
      </c>
      <c r="R56" s="73">
        <v>4.459774536</v>
      </c>
      <c r="S56" s="45">
        <v>16.112492960999997</v>
      </c>
      <c r="T56" s="45">
        <v>1.129813795</v>
      </c>
      <c r="U56" s="45">
        <v>0</v>
      </c>
      <c r="V56" s="54">
        <v>6.652704706000001</v>
      </c>
      <c r="W56" s="73">
        <v>0</v>
      </c>
      <c r="X56" s="45">
        <v>0</v>
      </c>
      <c r="Y56" s="45">
        <v>0</v>
      </c>
      <c r="Z56" s="45">
        <v>0</v>
      </c>
      <c r="AA56" s="54">
        <v>0</v>
      </c>
      <c r="AB56" s="73">
        <v>0</v>
      </c>
      <c r="AC56" s="45">
        <v>0</v>
      </c>
      <c r="AD56" s="45">
        <v>0</v>
      </c>
      <c r="AE56" s="45">
        <v>0</v>
      </c>
      <c r="AF56" s="54">
        <v>0</v>
      </c>
      <c r="AG56" s="73">
        <v>0</v>
      </c>
      <c r="AH56" s="45">
        <v>0</v>
      </c>
      <c r="AI56" s="45">
        <v>0</v>
      </c>
      <c r="AJ56" s="45">
        <v>0</v>
      </c>
      <c r="AK56" s="54">
        <v>0</v>
      </c>
      <c r="AL56" s="73">
        <v>0</v>
      </c>
      <c r="AM56" s="45">
        <v>0</v>
      </c>
      <c r="AN56" s="45">
        <v>0</v>
      </c>
      <c r="AO56" s="45">
        <v>0</v>
      </c>
      <c r="AP56" s="54">
        <v>0</v>
      </c>
      <c r="AQ56" s="73">
        <v>0</v>
      </c>
      <c r="AR56" s="53">
        <v>0</v>
      </c>
      <c r="AS56" s="45">
        <v>0</v>
      </c>
      <c r="AT56" s="45">
        <v>0</v>
      </c>
      <c r="AU56" s="54">
        <v>0</v>
      </c>
      <c r="AV56" s="73">
        <v>30.808099037</v>
      </c>
      <c r="AW56" s="45">
        <v>1054.5247338739998</v>
      </c>
      <c r="AX56" s="45">
        <v>19.135600193000002</v>
      </c>
      <c r="AY56" s="45">
        <v>0</v>
      </c>
      <c r="AZ56" s="54">
        <v>606.460357731</v>
      </c>
      <c r="BA56" s="73">
        <v>0</v>
      </c>
      <c r="BB56" s="53">
        <v>0</v>
      </c>
      <c r="BC56" s="45">
        <v>0</v>
      </c>
      <c r="BD56" s="45">
        <v>0</v>
      </c>
      <c r="BE56" s="54">
        <v>0</v>
      </c>
      <c r="BF56" s="73">
        <v>8.432362518</v>
      </c>
      <c r="BG56" s="53">
        <v>76.532296824</v>
      </c>
      <c r="BH56" s="45">
        <v>0</v>
      </c>
      <c r="BI56" s="45">
        <v>0</v>
      </c>
      <c r="BJ56" s="54">
        <v>42.110240862</v>
      </c>
      <c r="BK56" s="49">
        <f t="shared" si="6"/>
        <v>4801.951915367999</v>
      </c>
      <c r="BL56" s="109"/>
      <c r="BM56" s="109"/>
    </row>
    <row r="57" spans="1:65" ht="12.75">
      <c r="A57" s="11"/>
      <c r="B57" s="24" t="s">
        <v>117</v>
      </c>
      <c r="C57" s="73">
        <v>0</v>
      </c>
      <c r="D57" s="53">
        <v>11.946718553</v>
      </c>
      <c r="E57" s="45">
        <v>0</v>
      </c>
      <c r="F57" s="45">
        <v>0</v>
      </c>
      <c r="G57" s="54">
        <v>0</v>
      </c>
      <c r="H57" s="73">
        <v>32.95624776</v>
      </c>
      <c r="I57" s="45">
        <v>967.3390693630001</v>
      </c>
      <c r="J57" s="45">
        <v>2.231478164</v>
      </c>
      <c r="K57" s="45">
        <v>17.43180572</v>
      </c>
      <c r="L57" s="54">
        <v>513.11694175</v>
      </c>
      <c r="M57" s="73">
        <v>0</v>
      </c>
      <c r="N57" s="53">
        <v>0</v>
      </c>
      <c r="O57" s="45">
        <v>0</v>
      </c>
      <c r="P57" s="45">
        <v>0</v>
      </c>
      <c r="Q57" s="54">
        <v>0</v>
      </c>
      <c r="R57" s="73">
        <v>10.967503286</v>
      </c>
      <c r="S57" s="45">
        <v>3.115494509</v>
      </c>
      <c r="T57" s="45">
        <v>2.827759414</v>
      </c>
      <c r="U57" s="45">
        <v>0</v>
      </c>
      <c r="V57" s="54">
        <v>18.357934538</v>
      </c>
      <c r="W57" s="73">
        <v>0</v>
      </c>
      <c r="X57" s="45">
        <v>0</v>
      </c>
      <c r="Y57" s="45">
        <v>0</v>
      </c>
      <c r="Z57" s="45">
        <v>0</v>
      </c>
      <c r="AA57" s="54">
        <v>0</v>
      </c>
      <c r="AB57" s="73">
        <v>0.066516464</v>
      </c>
      <c r="AC57" s="45">
        <v>0.001984947</v>
      </c>
      <c r="AD57" s="45">
        <v>0</v>
      </c>
      <c r="AE57" s="45">
        <v>0</v>
      </c>
      <c r="AF57" s="54">
        <v>0.04600729</v>
      </c>
      <c r="AG57" s="73">
        <v>0</v>
      </c>
      <c r="AH57" s="45">
        <v>0</v>
      </c>
      <c r="AI57" s="45">
        <v>0</v>
      </c>
      <c r="AJ57" s="45">
        <v>0</v>
      </c>
      <c r="AK57" s="54">
        <v>0</v>
      </c>
      <c r="AL57" s="73">
        <v>0.026805891999999998</v>
      </c>
      <c r="AM57" s="45">
        <v>0</v>
      </c>
      <c r="AN57" s="45">
        <v>0</v>
      </c>
      <c r="AO57" s="45">
        <v>0</v>
      </c>
      <c r="AP57" s="54">
        <v>0</v>
      </c>
      <c r="AQ57" s="73">
        <v>0</v>
      </c>
      <c r="AR57" s="53">
        <v>0</v>
      </c>
      <c r="AS57" s="45">
        <v>0</v>
      </c>
      <c r="AT57" s="45">
        <v>0</v>
      </c>
      <c r="AU57" s="54">
        <v>0</v>
      </c>
      <c r="AV57" s="73">
        <v>299.00293820799993</v>
      </c>
      <c r="AW57" s="45">
        <v>889.344179677</v>
      </c>
      <c r="AX57" s="45">
        <v>1.257362671</v>
      </c>
      <c r="AY57" s="45">
        <v>0</v>
      </c>
      <c r="AZ57" s="54">
        <v>1025.2576217740002</v>
      </c>
      <c r="BA57" s="73">
        <v>0</v>
      </c>
      <c r="BB57" s="53">
        <v>0</v>
      </c>
      <c r="BC57" s="45">
        <v>0</v>
      </c>
      <c r="BD57" s="45">
        <v>0</v>
      </c>
      <c r="BE57" s="54">
        <v>0</v>
      </c>
      <c r="BF57" s="73">
        <v>94.566777582</v>
      </c>
      <c r="BG57" s="53">
        <v>44.57867512600001</v>
      </c>
      <c r="BH57" s="45">
        <v>18.325216324</v>
      </c>
      <c r="BI57" s="45">
        <v>0</v>
      </c>
      <c r="BJ57" s="54">
        <v>116.97730387899999</v>
      </c>
      <c r="BK57" s="49">
        <f t="shared" si="6"/>
        <v>4069.742342891</v>
      </c>
      <c r="BL57" s="109"/>
      <c r="BM57" s="109"/>
    </row>
    <row r="58" spans="1:65" ht="12.75">
      <c r="A58" s="11"/>
      <c r="B58" s="24" t="s">
        <v>114</v>
      </c>
      <c r="C58" s="73">
        <v>0</v>
      </c>
      <c r="D58" s="53">
        <v>0.668694892</v>
      </c>
      <c r="E58" s="45">
        <v>0</v>
      </c>
      <c r="F58" s="45">
        <v>0</v>
      </c>
      <c r="G58" s="54">
        <v>0</v>
      </c>
      <c r="H58" s="73">
        <v>3.199101688</v>
      </c>
      <c r="I58" s="45">
        <v>1.215528039</v>
      </c>
      <c r="J58" s="45">
        <v>0</v>
      </c>
      <c r="K58" s="45">
        <v>0</v>
      </c>
      <c r="L58" s="54">
        <v>2.71790138</v>
      </c>
      <c r="M58" s="73">
        <v>0</v>
      </c>
      <c r="N58" s="53">
        <v>0</v>
      </c>
      <c r="O58" s="45">
        <v>0</v>
      </c>
      <c r="P58" s="45">
        <v>0</v>
      </c>
      <c r="Q58" s="54">
        <v>0</v>
      </c>
      <c r="R58" s="73">
        <v>1.114846496</v>
      </c>
      <c r="S58" s="45">
        <v>0</v>
      </c>
      <c r="T58" s="45">
        <v>0</v>
      </c>
      <c r="U58" s="45">
        <v>0</v>
      </c>
      <c r="V58" s="54">
        <v>0.16672821</v>
      </c>
      <c r="W58" s="73">
        <v>0</v>
      </c>
      <c r="X58" s="45">
        <v>0</v>
      </c>
      <c r="Y58" s="45">
        <v>0</v>
      </c>
      <c r="Z58" s="45">
        <v>0</v>
      </c>
      <c r="AA58" s="54">
        <v>0</v>
      </c>
      <c r="AB58" s="73">
        <v>0</v>
      </c>
      <c r="AC58" s="45">
        <v>0</v>
      </c>
      <c r="AD58" s="45">
        <v>0</v>
      </c>
      <c r="AE58" s="45">
        <v>0</v>
      </c>
      <c r="AF58" s="54">
        <v>0</v>
      </c>
      <c r="AG58" s="73">
        <v>0</v>
      </c>
      <c r="AH58" s="45">
        <v>0</v>
      </c>
      <c r="AI58" s="45">
        <v>0</v>
      </c>
      <c r="AJ58" s="45">
        <v>0</v>
      </c>
      <c r="AK58" s="54">
        <v>0</v>
      </c>
      <c r="AL58" s="73">
        <v>0</v>
      </c>
      <c r="AM58" s="45">
        <v>0</v>
      </c>
      <c r="AN58" s="45">
        <v>0</v>
      </c>
      <c r="AO58" s="45">
        <v>0</v>
      </c>
      <c r="AP58" s="54">
        <v>0</v>
      </c>
      <c r="AQ58" s="73">
        <v>0</v>
      </c>
      <c r="AR58" s="53">
        <v>0</v>
      </c>
      <c r="AS58" s="45">
        <v>0</v>
      </c>
      <c r="AT58" s="45">
        <v>0</v>
      </c>
      <c r="AU58" s="54">
        <v>0</v>
      </c>
      <c r="AV58" s="73">
        <v>74.96995585999998</v>
      </c>
      <c r="AW58" s="45">
        <v>48.760859493</v>
      </c>
      <c r="AX58" s="45">
        <v>0</v>
      </c>
      <c r="AY58" s="45">
        <v>0</v>
      </c>
      <c r="AZ58" s="54">
        <v>240.034037941</v>
      </c>
      <c r="BA58" s="73">
        <v>0</v>
      </c>
      <c r="BB58" s="53">
        <v>0</v>
      </c>
      <c r="BC58" s="45">
        <v>0</v>
      </c>
      <c r="BD58" s="45">
        <v>0</v>
      </c>
      <c r="BE58" s="54">
        <v>0</v>
      </c>
      <c r="BF58" s="73">
        <v>12.505385264000001</v>
      </c>
      <c r="BG58" s="53">
        <v>0.53519135</v>
      </c>
      <c r="BH58" s="45">
        <v>0</v>
      </c>
      <c r="BI58" s="45">
        <v>0</v>
      </c>
      <c r="BJ58" s="54">
        <v>21.769664105</v>
      </c>
      <c r="BK58" s="49">
        <f t="shared" si="6"/>
        <v>407.65789471799997</v>
      </c>
      <c r="BL58" s="109"/>
      <c r="BM58" s="109"/>
    </row>
    <row r="59" spans="1:65" ht="12.75">
      <c r="A59" s="11"/>
      <c r="B59" s="24" t="s">
        <v>110</v>
      </c>
      <c r="C59" s="73">
        <v>0</v>
      </c>
      <c r="D59" s="53">
        <v>240.03435838400003</v>
      </c>
      <c r="E59" s="45">
        <v>0</v>
      </c>
      <c r="F59" s="45">
        <v>0</v>
      </c>
      <c r="G59" s="54">
        <v>0</v>
      </c>
      <c r="H59" s="73">
        <v>9.617030835</v>
      </c>
      <c r="I59" s="45">
        <v>1943.1745113219997</v>
      </c>
      <c r="J59" s="45">
        <v>25.346674289</v>
      </c>
      <c r="K59" s="45">
        <v>0</v>
      </c>
      <c r="L59" s="54">
        <v>444.405437605</v>
      </c>
      <c r="M59" s="73">
        <v>0</v>
      </c>
      <c r="N59" s="53">
        <v>0</v>
      </c>
      <c r="O59" s="45">
        <v>0</v>
      </c>
      <c r="P59" s="45">
        <v>0</v>
      </c>
      <c r="Q59" s="54">
        <v>0</v>
      </c>
      <c r="R59" s="73">
        <v>1.783694983</v>
      </c>
      <c r="S59" s="45">
        <v>0.9271044460000001</v>
      </c>
      <c r="T59" s="45">
        <v>0</v>
      </c>
      <c r="U59" s="45">
        <v>0</v>
      </c>
      <c r="V59" s="54">
        <v>6.500650224999999</v>
      </c>
      <c r="W59" s="73">
        <v>0</v>
      </c>
      <c r="X59" s="45">
        <v>0</v>
      </c>
      <c r="Y59" s="45">
        <v>0</v>
      </c>
      <c r="Z59" s="45">
        <v>0</v>
      </c>
      <c r="AA59" s="54">
        <v>0</v>
      </c>
      <c r="AB59" s="73">
        <v>6.3968E-05</v>
      </c>
      <c r="AC59" s="45">
        <v>0</v>
      </c>
      <c r="AD59" s="45">
        <v>0</v>
      </c>
      <c r="AE59" s="45">
        <v>0</v>
      </c>
      <c r="AF59" s="54">
        <v>0</v>
      </c>
      <c r="AG59" s="73">
        <v>0</v>
      </c>
      <c r="AH59" s="45">
        <v>0</v>
      </c>
      <c r="AI59" s="45">
        <v>0</v>
      </c>
      <c r="AJ59" s="45">
        <v>0</v>
      </c>
      <c r="AK59" s="54">
        <v>0</v>
      </c>
      <c r="AL59" s="73">
        <v>2.6E-08</v>
      </c>
      <c r="AM59" s="45">
        <v>0</v>
      </c>
      <c r="AN59" s="45">
        <v>0</v>
      </c>
      <c r="AO59" s="45">
        <v>0</v>
      </c>
      <c r="AP59" s="54">
        <v>0</v>
      </c>
      <c r="AQ59" s="73">
        <v>0</v>
      </c>
      <c r="AR59" s="53">
        <v>0</v>
      </c>
      <c r="AS59" s="45">
        <v>0</v>
      </c>
      <c r="AT59" s="45">
        <v>0</v>
      </c>
      <c r="AU59" s="54">
        <v>0</v>
      </c>
      <c r="AV59" s="73">
        <v>35.986572327999994</v>
      </c>
      <c r="AW59" s="45">
        <v>497.753053479</v>
      </c>
      <c r="AX59" s="45">
        <v>4.021973146</v>
      </c>
      <c r="AY59" s="45">
        <v>0</v>
      </c>
      <c r="AZ59" s="54">
        <v>329.056749424</v>
      </c>
      <c r="BA59" s="73">
        <v>0</v>
      </c>
      <c r="BB59" s="53">
        <v>0</v>
      </c>
      <c r="BC59" s="45">
        <v>0</v>
      </c>
      <c r="BD59" s="45">
        <v>0</v>
      </c>
      <c r="BE59" s="54">
        <v>0</v>
      </c>
      <c r="BF59" s="73">
        <v>6.98252727</v>
      </c>
      <c r="BG59" s="53">
        <v>2.55264827</v>
      </c>
      <c r="BH59" s="45">
        <v>2.025065947</v>
      </c>
      <c r="BI59" s="45">
        <v>0</v>
      </c>
      <c r="BJ59" s="54">
        <v>14.602676198</v>
      </c>
      <c r="BK59" s="49">
        <f t="shared" si="6"/>
        <v>3564.7707921449996</v>
      </c>
      <c r="BL59" s="109"/>
      <c r="BM59" s="109"/>
    </row>
    <row r="60" spans="1:65" ht="12.75">
      <c r="A60" s="11"/>
      <c r="B60" s="24" t="s">
        <v>116</v>
      </c>
      <c r="C60" s="73">
        <v>0</v>
      </c>
      <c r="D60" s="53">
        <v>228.97551031700002</v>
      </c>
      <c r="E60" s="45">
        <v>0</v>
      </c>
      <c r="F60" s="45">
        <v>0</v>
      </c>
      <c r="G60" s="54">
        <v>0</v>
      </c>
      <c r="H60" s="73">
        <v>4.935170302</v>
      </c>
      <c r="I60" s="45">
        <v>240.645907501</v>
      </c>
      <c r="J60" s="45">
        <v>0</v>
      </c>
      <c r="K60" s="45">
        <v>0</v>
      </c>
      <c r="L60" s="54">
        <v>174.532327082</v>
      </c>
      <c r="M60" s="73">
        <v>0</v>
      </c>
      <c r="N60" s="53">
        <v>0</v>
      </c>
      <c r="O60" s="45">
        <v>0</v>
      </c>
      <c r="P60" s="45">
        <v>0</v>
      </c>
      <c r="Q60" s="54">
        <v>0</v>
      </c>
      <c r="R60" s="73">
        <v>0.9632096019999999</v>
      </c>
      <c r="S60" s="45">
        <v>0</v>
      </c>
      <c r="T60" s="45">
        <v>0</v>
      </c>
      <c r="U60" s="45">
        <v>0</v>
      </c>
      <c r="V60" s="54">
        <v>0.529464899</v>
      </c>
      <c r="W60" s="73">
        <v>0</v>
      </c>
      <c r="X60" s="45">
        <v>0</v>
      </c>
      <c r="Y60" s="45">
        <v>0</v>
      </c>
      <c r="Z60" s="45">
        <v>0</v>
      </c>
      <c r="AA60" s="54">
        <v>0</v>
      </c>
      <c r="AB60" s="73">
        <v>0.077669155</v>
      </c>
      <c r="AC60" s="45">
        <v>0</v>
      </c>
      <c r="AD60" s="45">
        <v>0</v>
      </c>
      <c r="AE60" s="45">
        <v>0</v>
      </c>
      <c r="AF60" s="54">
        <v>0</v>
      </c>
      <c r="AG60" s="73">
        <v>0</v>
      </c>
      <c r="AH60" s="45">
        <v>0</v>
      </c>
      <c r="AI60" s="45">
        <v>0</v>
      </c>
      <c r="AJ60" s="45">
        <v>0</v>
      </c>
      <c r="AK60" s="54">
        <v>0</v>
      </c>
      <c r="AL60" s="73">
        <v>0</v>
      </c>
      <c r="AM60" s="45">
        <v>0</v>
      </c>
      <c r="AN60" s="45">
        <v>0</v>
      </c>
      <c r="AO60" s="45">
        <v>0</v>
      </c>
      <c r="AP60" s="54">
        <v>0</v>
      </c>
      <c r="AQ60" s="73">
        <v>0</v>
      </c>
      <c r="AR60" s="53">
        <v>0</v>
      </c>
      <c r="AS60" s="45">
        <v>0</v>
      </c>
      <c r="AT60" s="45">
        <v>0</v>
      </c>
      <c r="AU60" s="54">
        <v>0</v>
      </c>
      <c r="AV60" s="73">
        <v>15.693337608999997</v>
      </c>
      <c r="AW60" s="45">
        <v>185.723365433</v>
      </c>
      <c r="AX60" s="45">
        <v>6.918221881</v>
      </c>
      <c r="AY60" s="45">
        <v>0</v>
      </c>
      <c r="AZ60" s="54">
        <v>408.114901746</v>
      </c>
      <c r="BA60" s="73">
        <v>0</v>
      </c>
      <c r="BB60" s="53">
        <v>0</v>
      </c>
      <c r="BC60" s="45">
        <v>0</v>
      </c>
      <c r="BD60" s="45">
        <v>0</v>
      </c>
      <c r="BE60" s="54">
        <v>0</v>
      </c>
      <c r="BF60" s="73">
        <v>1.467100222</v>
      </c>
      <c r="BG60" s="53">
        <v>0.48281600700000005</v>
      </c>
      <c r="BH60" s="45">
        <v>1.293968926</v>
      </c>
      <c r="BI60" s="45">
        <v>0</v>
      </c>
      <c r="BJ60" s="54">
        <v>2.045592492</v>
      </c>
      <c r="BK60" s="49">
        <f t="shared" si="6"/>
        <v>1272.398563174</v>
      </c>
      <c r="BL60" s="109"/>
      <c r="BM60" s="109"/>
    </row>
    <row r="61" spans="1:66" ht="12.75">
      <c r="A61" s="36"/>
      <c r="B61" s="37" t="s">
        <v>81</v>
      </c>
      <c r="C61" s="82">
        <f aca="true" t="shared" si="7" ref="C61:AH61">SUM(C53:C60)</f>
        <v>0</v>
      </c>
      <c r="D61" s="82">
        <f t="shared" si="7"/>
        <v>1402.282757473</v>
      </c>
      <c r="E61" s="82">
        <f t="shared" si="7"/>
        <v>0</v>
      </c>
      <c r="F61" s="82">
        <f t="shared" si="7"/>
        <v>0</v>
      </c>
      <c r="G61" s="82">
        <f t="shared" si="7"/>
        <v>0</v>
      </c>
      <c r="H61" s="82">
        <f t="shared" si="7"/>
        <v>101.82337173799999</v>
      </c>
      <c r="I61" s="82">
        <f t="shared" si="7"/>
        <v>6016.375497696</v>
      </c>
      <c r="J61" s="82">
        <f t="shared" si="7"/>
        <v>81.778333928</v>
      </c>
      <c r="K61" s="82">
        <f t="shared" si="7"/>
        <v>17.43180572</v>
      </c>
      <c r="L61" s="82">
        <f t="shared" si="7"/>
        <v>2454.184741653</v>
      </c>
      <c r="M61" s="82">
        <f t="shared" si="7"/>
        <v>0</v>
      </c>
      <c r="N61" s="82">
        <f t="shared" si="7"/>
        <v>0</v>
      </c>
      <c r="O61" s="82">
        <f t="shared" si="7"/>
        <v>0</v>
      </c>
      <c r="P61" s="82">
        <f t="shared" si="7"/>
        <v>0</v>
      </c>
      <c r="Q61" s="82">
        <f t="shared" si="7"/>
        <v>0</v>
      </c>
      <c r="R61" s="82">
        <f t="shared" si="7"/>
        <v>26.365037542999996</v>
      </c>
      <c r="S61" s="82">
        <f t="shared" si="7"/>
        <v>42.217977202</v>
      </c>
      <c r="T61" s="82">
        <f t="shared" si="7"/>
        <v>3.957573209</v>
      </c>
      <c r="U61" s="82">
        <f t="shared" si="7"/>
        <v>0</v>
      </c>
      <c r="V61" s="82">
        <f t="shared" si="7"/>
        <v>69.55930542700001</v>
      </c>
      <c r="W61" s="82">
        <f t="shared" si="7"/>
        <v>0</v>
      </c>
      <c r="X61" s="82">
        <f t="shared" si="7"/>
        <v>0</v>
      </c>
      <c r="Y61" s="82">
        <f t="shared" si="7"/>
        <v>0</v>
      </c>
      <c r="Z61" s="82">
        <f t="shared" si="7"/>
        <v>0</v>
      </c>
      <c r="AA61" s="82">
        <f t="shared" si="7"/>
        <v>0</v>
      </c>
      <c r="AB61" s="82">
        <f t="shared" si="7"/>
        <v>0.164460517</v>
      </c>
      <c r="AC61" s="82">
        <f t="shared" si="7"/>
        <v>0.001984947</v>
      </c>
      <c r="AD61" s="82">
        <f t="shared" si="7"/>
        <v>0</v>
      </c>
      <c r="AE61" s="82">
        <f t="shared" si="7"/>
        <v>0</v>
      </c>
      <c r="AF61" s="82">
        <f t="shared" si="7"/>
        <v>0.04600729</v>
      </c>
      <c r="AG61" s="82">
        <f t="shared" si="7"/>
        <v>0</v>
      </c>
      <c r="AH61" s="82">
        <f t="shared" si="7"/>
        <v>0</v>
      </c>
      <c r="AI61" s="82">
        <f aca="true" t="shared" si="8" ref="AI61:BK61">SUM(AI53:AI60)</f>
        <v>0</v>
      </c>
      <c r="AJ61" s="82">
        <f t="shared" si="8"/>
        <v>0</v>
      </c>
      <c r="AK61" s="82">
        <f t="shared" si="8"/>
        <v>0</v>
      </c>
      <c r="AL61" s="82">
        <f t="shared" si="8"/>
        <v>0.07230376300000001</v>
      </c>
      <c r="AM61" s="82">
        <f t="shared" si="8"/>
        <v>0</v>
      </c>
      <c r="AN61" s="82">
        <f t="shared" si="8"/>
        <v>0</v>
      </c>
      <c r="AO61" s="82">
        <f t="shared" si="8"/>
        <v>0</v>
      </c>
      <c r="AP61" s="82">
        <f t="shared" si="8"/>
        <v>0</v>
      </c>
      <c r="AQ61" s="82">
        <f t="shared" si="8"/>
        <v>0</v>
      </c>
      <c r="AR61" s="82">
        <f t="shared" si="8"/>
        <v>0</v>
      </c>
      <c r="AS61" s="82">
        <f t="shared" si="8"/>
        <v>0</v>
      </c>
      <c r="AT61" s="82">
        <f t="shared" si="8"/>
        <v>0</v>
      </c>
      <c r="AU61" s="82">
        <f t="shared" si="8"/>
        <v>0</v>
      </c>
      <c r="AV61" s="82">
        <f t="shared" si="8"/>
        <v>822.2812377209999</v>
      </c>
      <c r="AW61" s="82">
        <f t="shared" si="8"/>
        <v>4857.6232291900005</v>
      </c>
      <c r="AX61" s="82">
        <f t="shared" si="8"/>
        <v>43.15656490600001</v>
      </c>
      <c r="AY61" s="82">
        <f t="shared" si="8"/>
        <v>0</v>
      </c>
      <c r="AZ61" s="82">
        <f t="shared" si="8"/>
        <v>6447.94084162617</v>
      </c>
      <c r="BA61" s="82">
        <f t="shared" si="8"/>
        <v>0</v>
      </c>
      <c r="BB61" s="82">
        <f t="shared" si="8"/>
        <v>0</v>
      </c>
      <c r="BC61" s="82">
        <f t="shared" si="8"/>
        <v>0</v>
      </c>
      <c r="BD61" s="82">
        <f t="shared" si="8"/>
        <v>0</v>
      </c>
      <c r="BE61" s="82">
        <f t="shared" si="8"/>
        <v>0</v>
      </c>
      <c r="BF61" s="82">
        <f t="shared" si="8"/>
        <v>206.55153442600002</v>
      </c>
      <c r="BG61" s="82">
        <f t="shared" si="8"/>
        <v>280.76243790100006</v>
      </c>
      <c r="BH61" s="82">
        <f t="shared" si="8"/>
        <v>64.483645293</v>
      </c>
      <c r="BI61" s="82">
        <f t="shared" si="8"/>
        <v>0</v>
      </c>
      <c r="BJ61" s="82">
        <f t="shared" si="8"/>
        <v>527.13327778</v>
      </c>
      <c r="BK61" s="66">
        <f t="shared" si="8"/>
        <v>23466.193926949163</v>
      </c>
      <c r="BL61" s="109"/>
      <c r="BM61" s="109"/>
      <c r="BN61" s="109"/>
    </row>
    <row r="62" spans="1:65" ht="12.75">
      <c r="A62" s="36"/>
      <c r="B62" s="38" t="s">
        <v>71</v>
      </c>
      <c r="C62" s="66">
        <f aca="true" t="shared" si="9" ref="C62:AH62">+C61+C45+C14+C10</f>
        <v>0</v>
      </c>
      <c r="D62" s="74">
        <f t="shared" si="9"/>
        <v>3393.528699865</v>
      </c>
      <c r="E62" s="74">
        <f t="shared" si="9"/>
        <v>0</v>
      </c>
      <c r="F62" s="74">
        <f t="shared" si="9"/>
        <v>0</v>
      </c>
      <c r="G62" s="75">
        <f t="shared" si="9"/>
        <v>0</v>
      </c>
      <c r="H62" s="66">
        <f t="shared" si="9"/>
        <v>201.75108793299998</v>
      </c>
      <c r="I62" s="74">
        <f t="shared" si="9"/>
        <v>19045.387202320817</v>
      </c>
      <c r="J62" s="74">
        <f t="shared" si="9"/>
        <v>2403.455467916</v>
      </c>
      <c r="K62" s="74">
        <f t="shared" si="9"/>
        <v>17.43180572</v>
      </c>
      <c r="L62" s="75">
        <f t="shared" si="9"/>
        <v>3555.7937720729997</v>
      </c>
      <c r="M62" s="66">
        <f t="shared" si="9"/>
        <v>0</v>
      </c>
      <c r="N62" s="74">
        <f t="shared" si="9"/>
        <v>0</v>
      </c>
      <c r="O62" s="74">
        <f t="shared" si="9"/>
        <v>0</v>
      </c>
      <c r="P62" s="74">
        <f t="shared" si="9"/>
        <v>0</v>
      </c>
      <c r="Q62" s="75">
        <f t="shared" si="9"/>
        <v>0</v>
      </c>
      <c r="R62" s="66">
        <f t="shared" si="9"/>
        <v>54.125450046</v>
      </c>
      <c r="S62" s="74">
        <f t="shared" si="9"/>
        <v>196.87042356800004</v>
      </c>
      <c r="T62" s="74">
        <f t="shared" si="9"/>
        <v>65.19687318300001</v>
      </c>
      <c r="U62" s="74">
        <f t="shared" si="9"/>
        <v>0</v>
      </c>
      <c r="V62" s="75">
        <f t="shared" si="9"/>
        <v>121.876841435</v>
      </c>
      <c r="W62" s="66">
        <f t="shared" si="9"/>
        <v>0</v>
      </c>
      <c r="X62" s="66">
        <f t="shared" si="9"/>
        <v>0</v>
      </c>
      <c r="Y62" s="66">
        <f t="shared" si="9"/>
        <v>0</v>
      </c>
      <c r="Z62" s="66">
        <f t="shared" si="9"/>
        <v>0</v>
      </c>
      <c r="AA62" s="66">
        <f t="shared" si="9"/>
        <v>0</v>
      </c>
      <c r="AB62" s="66">
        <f t="shared" si="9"/>
        <v>0.24187826299999998</v>
      </c>
      <c r="AC62" s="74">
        <f t="shared" si="9"/>
        <v>129.32954867200002</v>
      </c>
      <c r="AD62" s="74">
        <f t="shared" si="9"/>
        <v>0</v>
      </c>
      <c r="AE62" s="74">
        <f t="shared" si="9"/>
        <v>0</v>
      </c>
      <c r="AF62" s="75">
        <f t="shared" si="9"/>
        <v>0.04600729</v>
      </c>
      <c r="AG62" s="66">
        <f t="shared" si="9"/>
        <v>0</v>
      </c>
      <c r="AH62" s="74">
        <f t="shared" si="9"/>
        <v>0</v>
      </c>
      <c r="AI62" s="74">
        <f aca="true" t="shared" si="10" ref="AI62:BK62">+AI61+AI45+AI14+AI10</f>
        <v>0</v>
      </c>
      <c r="AJ62" s="74">
        <f t="shared" si="10"/>
        <v>0</v>
      </c>
      <c r="AK62" s="75">
        <f t="shared" si="10"/>
        <v>0</v>
      </c>
      <c r="AL62" s="66">
        <f t="shared" si="10"/>
        <v>0.127879288</v>
      </c>
      <c r="AM62" s="74">
        <f t="shared" si="10"/>
        <v>0</v>
      </c>
      <c r="AN62" s="74">
        <f t="shared" si="10"/>
        <v>0</v>
      </c>
      <c r="AO62" s="74">
        <f t="shared" si="10"/>
        <v>0</v>
      </c>
      <c r="AP62" s="75">
        <f t="shared" si="10"/>
        <v>0</v>
      </c>
      <c r="AQ62" s="66">
        <f t="shared" si="10"/>
        <v>0</v>
      </c>
      <c r="AR62" s="74">
        <f t="shared" si="10"/>
        <v>0</v>
      </c>
      <c r="AS62" s="74">
        <f t="shared" si="10"/>
        <v>0</v>
      </c>
      <c r="AT62" s="74">
        <f t="shared" si="10"/>
        <v>0</v>
      </c>
      <c r="AU62" s="75">
        <f t="shared" si="10"/>
        <v>0</v>
      </c>
      <c r="AV62" s="66">
        <f t="shared" si="10"/>
        <v>962.3018398809999</v>
      </c>
      <c r="AW62" s="74">
        <f t="shared" si="10"/>
        <v>8770.956327621001</v>
      </c>
      <c r="AX62" s="74">
        <f t="shared" si="10"/>
        <v>370.52408287799994</v>
      </c>
      <c r="AY62" s="74">
        <f t="shared" si="10"/>
        <v>0</v>
      </c>
      <c r="AZ62" s="75">
        <f t="shared" si="10"/>
        <v>7687.83631413517</v>
      </c>
      <c r="BA62" s="66">
        <f t="shared" si="10"/>
        <v>0</v>
      </c>
      <c r="BB62" s="74">
        <f t="shared" si="10"/>
        <v>0</v>
      </c>
      <c r="BC62" s="74">
        <f t="shared" si="10"/>
        <v>0</v>
      </c>
      <c r="BD62" s="74">
        <f t="shared" si="10"/>
        <v>0</v>
      </c>
      <c r="BE62" s="75">
        <f t="shared" si="10"/>
        <v>0</v>
      </c>
      <c r="BF62" s="66">
        <f t="shared" si="10"/>
        <v>236.35632276500002</v>
      </c>
      <c r="BG62" s="74">
        <f t="shared" si="10"/>
        <v>342.58256633700006</v>
      </c>
      <c r="BH62" s="74">
        <f t="shared" si="10"/>
        <v>69.52920985499999</v>
      </c>
      <c r="BI62" s="74">
        <f t="shared" si="10"/>
        <v>0</v>
      </c>
      <c r="BJ62" s="75">
        <f t="shared" si="10"/>
        <v>599.336344882</v>
      </c>
      <c r="BK62" s="66">
        <f t="shared" si="10"/>
        <v>48224.585945926985</v>
      </c>
      <c r="BM62" s="109"/>
    </row>
    <row r="63" spans="1:65" ht="3.75" customHeight="1">
      <c r="A63" s="11"/>
      <c r="B63" s="20"/>
      <c r="C63" s="142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X63" s="143"/>
      <c r="AY63" s="143"/>
      <c r="AZ63" s="143"/>
      <c r="BA63" s="143"/>
      <c r="BB63" s="143"/>
      <c r="BC63" s="143"/>
      <c r="BD63" s="143"/>
      <c r="BE63" s="143"/>
      <c r="BF63" s="143"/>
      <c r="BG63" s="143"/>
      <c r="BH63" s="143"/>
      <c r="BI63" s="143"/>
      <c r="BJ63" s="143"/>
      <c r="BK63" s="144"/>
      <c r="BM63" s="109"/>
    </row>
    <row r="64" spans="1:65" ht="3.75" customHeight="1">
      <c r="A64" s="11"/>
      <c r="B64" s="20"/>
      <c r="C64" s="25"/>
      <c r="D64" s="33"/>
      <c r="E64" s="26"/>
      <c r="F64" s="26"/>
      <c r="G64" s="26"/>
      <c r="H64" s="26"/>
      <c r="I64" s="26"/>
      <c r="J64" s="26"/>
      <c r="K64" s="26"/>
      <c r="L64" s="26"/>
      <c r="M64" s="26"/>
      <c r="N64" s="33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33"/>
      <c r="AS64" s="26"/>
      <c r="AT64" s="26"/>
      <c r="AU64" s="26"/>
      <c r="AV64" s="26"/>
      <c r="AW64" s="26"/>
      <c r="AX64" s="26"/>
      <c r="AY64" s="26"/>
      <c r="AZ64" s="26"/>
      <c r="BA64" s="26"/>
      <c r="BB64" s="33"/>
      <c r="BC64" s="26"/>
      <c r="BD64" s="26"/>
      <c r="BE64" s="26"/>
      <c r="BF64" s="26"/>
      <c r="BG64" s="33"/>
      <c r="BH64" s="26"/>
      <c r="BI64" s="26"/>
      <c r="BJ64" s="26"/>
      <c r="BK64" s="29"/>
      <c r="BM64" s="109"/>
    </row>
    <row r="65" spans="1:65" ht="12.75">
      <c r="A65" s="11" t="s">
        <v>1</v>
      </c>
      <c r="B65" s="17" t="s">
        <v>7</v>
      </c>
      <c r="C65" s="142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X65" s="143"/>
      <c r="AY65" s="143"/>
      <c r="AZ65" s="143"/>
      <c r="BA65" s="143"/>
      <c r="BB65" s="143"/>
      <c r="BC65" s="143"/>
      <c r="BD65" s="143"/>
      <c r="BE65" s="143"/>
      <c r="BF65" s="143"/>
      <c r="BG65" s="143"/>
      <c r="BH65" s="143"/>
      <c r="BI65" s="143"/>
      <c r="BJ65" s="143"/>
      <c r="BK65" s="144"/>
      <c r="BM65" s="109"/>
    </row>
    <row r="66" spans="1:255" s="4" customFormat="1" ht="12.75">
      <c r="A66" s="11" t="s">
        <v>67</v>
      </c>
      <c r="B66" s="24" t="s">
        <v>2</v>
      </c>
      <c r="C66" s="147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9"/>
      <c r="BL66" s="2"/>
      <c r="BM66" s="109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s="4" customFormat="1" ht="12.75">
      <c r="A67" s="11"/>
      <c r="B67" s="24" t="s">
        <v>91</v>
      </c>
      <c r="C67" s="77">
        <v>0</v>
      </c>
      <c r="D67" s="53">
        <v>0.784841688</v>
      </c>
      <c r="E67" s="78">
        <v>0</v>
      </c>
      <c r="F67" s="78">
        <v>0</v>
      </c>
      <c r="G67" s="79">
        <v>0</v>
      </c>
      <c r="H67" s="77">
        <v>341.86540920199997</v>
      </c>
      <c r="I67" s="78">
        <v>0.019235749</v>
      </c>
      <c r="J67" s="78">
        <v>0</v>
      </c>
      <c r="K67" s="78">
        <v>0</v>
      </c>
      <c r="L67" s="79">
        <v>15.598042181999999</v>
      </c>
      <c r="M67" s="67">
        <v>0</v>
      </c>
      <c r="N67" s="68">
        <v>0</v>
      </c>
      <c r="O67" s="67">
        <v>0</v>
      </c>
      <c r="P67" s="67">
        <v>0</v>
      </c>
      <c r="Q67" s="67">
        <v>0</v>
      </c>
      <c r="R67" s="77">
        <v>167.392770997</v>
      </c>
      <c r="S67" s="78">
        <v>0.004096624</v>
      </c>
      <c r="T67" s="78">
        <v>0</v>
      </c>
      <c r="U67" s="78">
        <v>0</v>
      </c>
      <c r="V67" s="79">
        <v>2.636707711</v>
      </c>
      <c r="W67" s="77">
        <v>0</v>
      </c>
      <c r="X67" s="78">
        <v>0</v>
      </c>
      <c r="Y67" s="78">
        <v>0</v>
      </c>
      <c r="Z67" s="78">
        <v>0</v>
      </c>
      <c r="AA67" s="79">
        <v>0</v>
      </c>
      <c r="AB67" s="77">
        <v>1.6873108829999999</v>
      </c>
      <c r="AC67" s="78">
        <v>0</v>
      </c>
      <c r="AD67" s="78">
        <v>0</v>
      </c>
      <c r="AE67" s="78">
        <v>0</v>
      </c>
      <c r="AF67" s="79">
        <v>0.011509266</v>
      </c>
      <c r="AG67" s="67">
        <v>0</v>
      </c>
      <c r="AH67" s="67">
        <v>0</v>
      </c>
      <c r="AI67" s="67">
        <v>0</v>
      </c>
      <c r="AJ67" s="67">
        <v>0</v>
      </c>
      <c r="AK67" s="67">
        <v>0</v>
      </c>
      <c r="AL67" s="77">
        <v>0.618889595</v>
      </c>
      <c r="AM67" s="78">
        <v>0</v>
      </c>
      <c r="AN67" s="78">
        <v>0</v>
      </c>
      <c r="AO67" s="78">
        <v>0</v>
      </c>
      <c r="AP67" s="79">
        <v>0</v>
      </c>
      <c r="AQ67" s="77">
        <v>0</v>
      </c>
      <c r="AR67" s="80">
        <v>0</v>
      </c>
      <c r="AS67" s="78">
        <v>0</v>
      </c>
      <c r="AT67" s="78">
        <v>0</v>
      </c>
      <c r="AU67" s="79">
        <v>0</v>
      </c>
      <c r="AV67" s="77">
        <v>2444.9272431859995</v>
      </c>
      <c r="AW67" s="78">
        <v>13.3506471</v>
      </c>
      <c r="AX67" s="78">
        <v>1.8758018120000002</v>
      </c>
      <c r="AY67" s="78">
        <v>0</v>
      </c>
      <c r="AZ67" s="79">
        <v>360.611261096</v>
      </c>
      <c r="BA67" s="77">
        <v>0</v>
      </c>
      <c r="BB67" s="80">
        <v>0</v>
      </c>
      <c r="BC67" s="78">
        <v>0</v>
      </c>
      <c r="BD67" s="78">
        <v>0</v>
      </c>
      <c r="BE67" s="79">
        <v>0</v>
      </c>
      <c r="BF67" s="77">
        <v>856.304839969</v>
      </c>
      <c r="BG67" s="80">
        <v>3.128316848</v>
      </c>
      <c r="BH67" s="78">
        <v>0</v>
      </c>
      <c r="BI67" s="78">
        <v>0</v>
      </c>
      <c r="BJ67" s="79">
        <v>71.138935651</v>
      </c>
      <c r="BK67" s="98">
        <f>SUM(C67:BJ67)</f>
        <v>4281.955859559</v>
      </c>
      <c r="BL67" s="27"/>
      <c r="BM67" s="109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</row>
    <row r="68" spans="1:255" s="4" customFormat="1" ht="12.75">
      <c r="A68" s="36"/>
      <c r="B68" s="37" t="s">
        <v>76</v>
      </c>
      <c r="C68" s="50">
        <f>SUM(C67)</f>
        <v>0</v>
      </c>
      <c r="D68" s="71">
        <f>SUM(D67)</f>
        <v>0.784841688</v>
      </c>
      <c r="E68" s="71">
        <f aca="true" t="shared" si="11" ref="E68:BJ68">SUM(E67)</f>
        <v>0</v>
      </c>
      <c r="F68" s="71">
        <f t="shared" si="11"/>
        <v>0</v>
      </c>
      <c r="G68" s="69">
        <f t="shared" si="11"/>
        <v>0</v>
      </c>
      <c r="H68" s="50">
        <f t="shared" si="11"/>
        <v>341.86540920199997</v>
      </c>
      <c r="I68" s="71">
        <f t="shared" si="11"/>
        <v>0.019235749</v>
      </c>
      <c r="J68" s="71">
        <f t="shared" si="11"/>
        <v>0</v>
      </c>
      <c r="K68" s="71">
        <f t="shared" si="11"/>
        <v>0</v>
      </c>
      <c r="L68" s="69">
        <f t="shared" si="11"/>
        <v>15.598042181999999</v>
      </c>
      <c r="M68" s="51">
        <f t="shared" si="11"/>
        <v>0</v>
      </c>
      <c r="N68" s="51">
        <f t="shared" si="11"/>
        <v>0</v>
      </c>
      <c r="O68" s="51">
        <f t="shared" si="11"/>
        <v>0</v>
      </c>
      <c r="P68" s="51">
        <f t="shared" si="11"/>
        <v>0</v>
      </c>
      <c r="Q68" s="76">
        <f t="shared" si="11"/>
        <v>0</v>
      </c>
      <c r="R68" s="50">
        <f t="shared" si="11"/>
        <v>167.392770997</v>
      </c>
      <c r="S68" s="71">
        <f t="shared" si="11"/>
        <v>0.004096624</v>
      </c>
      <c r="T68" s="71">
        <f t="shared" si="11"/>
        <v>0</v>
      </c>
      <c r="U68" s="71">
        <f t="shared" si="11"/>
        <v>0</v>
      </c>
      <c r="V68" s="69">
        <f t="shared" si="11"/>
        <v>2.636707711</v>
      </c>
      <c r="W68" s="50">
        <f t="shared" si="11"/>
        <v>0</v>
      </c>
      <c r="X68" s="71">
        <f t="shared" si="11"/>
        <v>0</v>
      </c>
      <c r="Y68" s="71">
        <f t="shared" si="11"/>
        <v>0</v>
      </c>
      <c r="Z68" s="71">
        <f t="shared" si="11"/>
        <v>0</v>
      </c>
      <c r="AA68" s="69">
        <f t="shared" si="11"/>
        <v>0</v>
      </c>
      <c r="AB68" s="50">
        <f t="shared" si="11"/>
        <v>1.6873108829999999</v>
      </c>
      <c r="AC68" s="71">
        <f t="shared" si="11"/>
        <v>0</v>
      </c>
      <c r="AD68" s="71">
        <f t="shared" si="11"/>
        <v>0</v>
      </c>
      <c r="AE68" s="71">
        <f t="shared" si="11"/>
        <v>0</v>
      </c>
      <c r="AF68" s="69">
        <f t="shared" si="11"/>
        <v>0.011509266</v>
      </c>
      <c r="AG68" s="51">
        <f t="shared" si="11"/>
        <v>0</v>
      </c>
      <c r="AH68" s="51">
        <f t="shared" si="11"/>
        <v>0</v>
      </c>
      <c r="AI68" s="51">
        <f t="shared" si="11"/>
        <v>0</v>
      </c>
      <c r="AJ68" s="51">
        <f t="shared" si="11"/>
        <v>0</v>
      </c>
      <c r="AK68" s="76">
        <f t="shared" si="11"/>
        <v>0</v>
      </c>
      <c r="AL68" s="50">
        <f t="shared" si="11"/>
        <v>0.618889595</v>
      </c>
      <c r="AM68" s="71">
        <f t="shared" si="11"/>
        <v>0</v>
      </c>
      <c r="AN68" s="71">
        <f t="shared" si="11"/>
        <v>0</v>
      </c>
      <c r="AO68" s="71">
        <f t="shared" si="11"/>
        <v>0</v>
      </c>
      <c r="AP68" s="69">
        <f t="shared" si="11"/>
        <v>0</v>
      </c>
      <c r="AQ68" s="50">
        <f t="shared" si="11"/>
        <v>0</v>
      </c>
      <c r="AR68" s="71">
        <f t="shared" si="11"/>
        <v>0</v>
      </c>
      <c r="AS68" s="71">
        <f t="shared" si="11"/>
        <v>0</v>
      </c>
      <c r="AT68" s="71">
        <f t="shared" si="11"/>
        <v>0</v>
      </c>
      <c r="AU68" s="69">
        <f t="shared" si="11"/>
        <v>0</v>
      </c>
      <c r="AV68" s="50">
        <f t="shared" si="11"/>
        <v>2444.9272431859995</v>
      </c>
      <c r="AW68" s="71">
        <f t="shared" si="11"/>
        <v>13.3506471</v>
      </c>
      <c r="AX68" s="71">
        <f t="shared" si="11"/>
        <v>1.8758018120000002</v>
      </c>
      <c r="AY68" s="71">
        <f t="shared" si="11"/>
        <v>0</v>
      </c>
      <c r="AZ68" s="69">
        <f t="shared" si="11"/>
        <v>360.611261096</v>
      </c>
      <c r="BA68" s="50">
        <f t="shared" si="11"/>
        <v>0</v>
      </c>
      <c r="BB68" s="71">
        <f t="shared" si="11"/>
        <v>0</v>
      </c>
      <c r="BC68" s="71">
        <f t="shared" si="11"/>
        <v>0</v>
      </c>
      <c r="BD68" s="71">
        <f t="shared" si="11"/>
        <v>0</v>
      </c>
      <c r="BE68" s="69">
        <f t="shared" si="11"/>
        <v>0</v>
      </c>
      <c r="BF68" s="50">
        <f t="shared" si="11"/>
        <v>856.304839969</v>
      </c>
      <c r="BG68" s="71">
        <f t="shared" si="11"/>
        <v>3.128316848</v>
      </c>
      <c r="BH68" s="71">
        <f t="shared" si="11"/>
        <v>0</v>
      </c>
      <c r="BI68" s="71">
        <f t="shared" si="11"/>
        <v>0</v>
      </c>
      <c r="BJ68" s="69">
        <f t="shared" si="11"/>
        <v>71.138935651</v>
      </c>
      <c r="BK68" s="52">
        <f>SUM(BK67:BK67)</f>
        <v>4281.955859559</v>
      </c>
      <c r="BL68" s="2"/>
      <c r="BM68" s="109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65" ht="12.75">
      <c r="A69" s="11" t="s">
        <v>68</v>
      </c>
      <c r="B69" s="18" t="s">
        <v>15</v>
      </c>
      <c r="C69" s="128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30"/>
      <c r="BM69" s="109"/>
    </row>
    <row r="70" spans="1:65" ht="12.75">
      <c r="A70" s="11"/>
      <c r="B70" s="24" t="s">
        <v>124</v>
      </c>
      <c r="C70" s="73">
        <v>0</v>
      </c>
      <c r="D70" s="53">
        <v>0</v>
      </c>
      <c r="E70" s="45">
        <v>0</v>
      </c>
      <c r="F70" s="45">
        <v>0</v>
      </c>
      <c r="G70" s="54">
        <v>0</v>
      </c>
      <c r="H70" s="73">
        <v>0.375236223</v>
      </c>
      <c r="I70" s="45">
        <v>0</v>
      </c>
      <c r="J70" s="45">
        <v>0</v>
      </c>
      <c r="K70" s="45">
        <v>0</v>
      </c>
      <c r="L70" s="54">
        <v>0.11833888299999999</v>
      </c>
      <c r="M70" s="73">
        <v>0</v>
      </c>
      <c r="N70" s="53">
        <v>0</v>
      </c>
      <c r="O70" s="45">
        <v>0</v>
      </c>
      <c r="P70" s="45">
        <v>0</v>
      </c>
      <c r="Q70" s="54">
        <v>0</v>
      </c>
      <c r="R70" s="73">
        <v>0.027029037</v>
      </c>
      <c r="S70" s="45">
        <v>0</v>
      </c>
      <c r="T70" s="45">
        <v>0</v>
      </c>
      <c r="U70" s="45">
        <v>0</v>
      </c>
      <c r="V70" s="54">
        <v>0</v>
      </c>
      <c r="W70" s="73">
        <v>0</v>
      </c>
      <c r="X70" s="45">
        <v>0</v>
      </c>
      <c r="Y70" s="45">
        <v>0</v>
      </c>
      <c r="Z70" s="45">
        <v>0</v>
      </c>
      <c r="AA70" s="54">
        <v>0</v>
      </c>
      <c r="AB70" s="73">
        <v>0</v>
      </c>
      <c r="AC70" s="45">
        <v>0</v>
      </c>
      <c r="AD70" s="45">
        <v>0</v>
      </c>
      <c r="AE70" s="45">
        <v>0</v>
      </c>
      <c r="AF70" s="54">
        <v>0</v>
      </c>
      <c r="AG70" s="73">
        <v>0</v>
      </c>
      <c r="AH70" s="45">
        <v>0</v>
      </c>
      <c r="AI70" s="45">
        <v>0</v>
      </c>
      <c r="AJ70" s="45">
        <v>0</v>
      </c>
      <c r="AK70" s="54">
        <v>0</v>
      </c>
      <c r="AL70" s="73">
        <v>0</v>
      </c>
      <c r="AM70" s="45">
        <v>0</v>
      </c>
      <c r="AN70" s="45">
        <v>0</v>
      </c>
      <c r="AO70" s="45">
        <v>0</v>
      </c>
      <c r="AP70" s="54">
        <v>0</v>
      </c>
      <c r="AQ70" s="73">
        <v>0</v>
      </c>
      <c r="AR70" s="53">
        <v>0</v>
      </c>
      <c r="AS70" s="45">
        <v>0</v>
      </c>
      <c r="AT70" s="45">
        <v>0</v>
      </c>
      <c r="AU70" s="54">
        <v>0</v>
      </c>
      <c r="AV70" s="73">
        <v>6.784031089</v>
      </c>
      <c r="AW70" s="45">
        <v>1.4295052959999999</v>
      </c>
      <c r="AX70" s="45">
        <v>0</v>
      </c>
      <c r="AY70" s="45">
        <v>0</v>
      </c>
      <c r="AZ70" s="54">
        <v>22.828304145</v>
      </c>
      <c r="BA70" s="73">
        <v>0</v>
      </c>
      <c r="BB70" s="53">
        <v>0</v>
      </c>
      <c r="BC70" s="45">
        <v>0</v>
      </c>
      <c r="BD70" s="45">
        <v>0</v>
      </c>
      <c r="BE70" s="54">
        <v>0</v>
      </c>
      <c r="BF70" s="73">
        <v>0.5973590209999999</v>
      </c>
      <c r="BG70" s="53">
        <v>0</v>
      </c>
      <c r="BH70" s="45">
        <v>0</v>
      </c>
      <c r="BI70" s="45">
        <v>0</v>
      </c>
      <c r="BJ70" s="54">
        <v>0.1794585</v>
      </c>
      <c r="BK70" s="49">
        <f aca="true" t="shared" si="12" ref="BK70:BK85">SUM(C70:BJ70)</f>
        <v>32.33926219400001</v>
      </c>
      <c r="BL70" s="27"/>
      <c r="BM70" s="109"/>
    </row>
    <row r="71" spans="1:65" ht="12.75">
      <c r="A71" s="11"/>
      <c r="B71" s="24" t="s">
        <v>118</v>
      </c>
      <c r="C71" s="73">
        <v>0</v>
      </c>
      <c r="D71" s="53">
        <v>19.5544</v>
      </c>
      <c r="E71" s="45">
        <v>0</v>
      </c>
      <c r="F71" s="45">
        <v>0</v>
      </c>
      <c r="G71" s="54">
        <v>0</v>
      </c>
      <c r="H71" s="73">
        <v>9.555619002</v>
      </c>
      <c r="I71" s="45">
        <v>11.522371069</v>
      </c>
      <c r="J71" s="45">
        <v>0</v>
      </c>
      <c r="K71" s="45">
        <v>0</v>
      </c>
      <c r="L71" s="54">
        <v>18.468899935</v>
      </c>
      <c r="M71" s="73">
        <v>0</v>
      </c>
      <c r="N71" s="53">
        <v>0</v>
      </c>
      <c r="O71" s="45">
        <v>0</v>
      </c>
      <c r="P71" s="45">
        <v>0</v>
      </c>
      <c r="Q71" s="54">
        <v>0</v>
      </c>
      <c r="R71" s="73">
        <v>3.180493738</v>
      </c>
      <c r="S71" s="45">
        <v>19.6570606</v>
      </c>
      <c r="T71" s="45">
        <v>0</v>
      </c>
      <c r="U71" s="45">
        <v>0</v>
      </c>
      <c r="V71" s="54">
        <v>1.692254368</v>
      </c>
      <c r="W71" s="73">
        <v>0</v>
      </c>
      <c r="X71" s="45">
        <v>0</v>
      </c>
      <c r="Y71" s="45">
        <v>0</v>
      </c>
      <c r="Z71" s="45">
        <v>0</v>
      </c>
      <c r="AA71" s="54">
        <v>0</v>
      </c>
      <c r="AB71" s="73">
        <v>0</v>
      </c>
      <c r="AC71" s="45">
        <v>0</v>
      </c>
      <c r="AD71" s="45">
        <v>0</v>
      </c>
      <c r="AE71" s="45">
        <v>0</v>
      </c>
      <c r="AF71" s="54">
        <v>0</v>
      </c>
      <c r="AG71" s="73">
        <v>0</v>
      </c>
      <c r="AH71" s="45">
        <v>0</v>
      </c>
      <c r="AI71" s="45">
        <v>0</v>
      </c>
      <c r="AJ71" s="45">
        <v>0</v>
      </c>
      <c r="AK71" s="54">
        <v>0</v>
      </c>
      <c r="AL71" s="73">
        <v>0</v>
      </c>
      <c r="AM71" s="45">
        <v>0</v>
      </c>
      <c r="AN71" s="45">
        <v>0</v>
      </c>
      <c r="AO71" s="45">
        <v>0</v>
      </c>
      <c r="AP71" s="54">
        <v>0</v>
      </c>
      <c r="AQ71" s="73">
        <v>0</v>
      </c>
      <c r="AR71" s="53">
        <v>0</v>
      </c>
      <c r="AS71" s="45">
        <v>0</v>
      </c>
      <c r="AT71" s="45">
        <v>0</v>
      </c>
      <c r="AU71" s="54">
        <v>0</v>
      </c>
      <c r="AV71" s="73">
        <v>118.844443914</v>
      </c>
      <c r="AW71" s="45">
        <v>58.811268329</v>
      </c>
      <c r="AX71" s="45">
        <v>0</v>
      </c>
      <c r="AY71" s="45">
        <v>0</v>
      </c>
      <c r="AZ71" s="54">
        <v>228.039209637</v>
      </c>
      <c r="BA71" s="73">
        <v>0</v>
      </c>
      <c r="BB71" s="53">
        <v>0</v>
      </c>
      <c r="BC71" s="45">
        <v>0</v>
      </c>
      <c r="BD71" s="45">
        <v>0</v>
      </c>
      <c r="BE71" s="54">
        <v>0</v>
      </c>
      <c r="BF71" s="73">
        <v>45.088934871</v>
      </c>
      <c r="BG71" s="53">
        <v>6.162363163</v>
      </c>
      <c r="BH71" s="45">
        <v>0</v>
      </c>
      <c r="BI71" s="45">
        <v>0</v>
      </c>
      <c r="BJ71" s="54">
        <v>35.866593041</v>
      </c>
      <c r="BK71" s="49">
        <f t="shared" si="12"/>
        <v>576.443911667</v>
      </c>
      <c r="BL71" s="27"/>
      <c r="BM71" s="109"/>
    </row>
    <row r="72" spans="1:65" ht="12.75">
      <c r="A72" s="11"/>
      <c r="B72" s="24" t="s">
        <v>120</v>
      </c>
      <c r="C72" s="73">
        <v>0</v>
      </c>
      <c r="D72" s="53">
        <v>0</v>
      </c>
      <c r="E72" s="45">
        <v>0</v>
      </c>
      <c r="F72" s="45">
        <v>0</v>
      </c>
      <c r="G72" s="54">
        <v>0</v>
      </c>
      <c r="H72" s="73">
        <v>2.0689769599999996</v>
      </c>
      <c r="I72" s="45">
        <v>0.029026</v>
      </c>
      <c r="J72" s="45">
        <v>0</v>
      </c>
      <c r="K72" s="45">
        <v>0</v>
      </c>
      <c r="L72" s="54">
        <v>2.023710167</v>
      </c>
      <c r="M72" s="73">
        <v>0</v>
      </c>
      <c r="N72" s="53">
        <v>0</v>
      </c>
      <c r="O72" s="45">
        <v>0</v>
      </c>
      <c r="P72" s="45">
        <v>0</v>
      </c>
      <c r="Q72" s="54">
        <v>0</v>
      </c>
      <c r="R72" s="73">
        <v>0.6644523569999999</v>
      </c>
      <c r="S72" s="45">
        <v>0</v>
      </c>
      <c r="T72" s="45">
        <v>0</v>
      </c>
      <c r="U72" s="45">
        <v>0</v>
      </c>
      <c r="V72" s="54">
        <v>0.40200916600000003</v>
      </c>
      <c r="W72" s="73">
        <v>0</v>
      </c>
      <c r="X72" s="45">
        <v>0</v>
      </c>
      <c r="Y72" s="45">
        <v>0</v>
      </c>
      <c r="Z72" s="45">
        <v>0</v>
      </c>
      <c r="AA72" s="54">
        <v>0</v>
      </c>
      <c r="AB72" s="73">
        <v>0</v>
      </c>
      <c r="AC72" s="45">
        <v>0</v>
      </c>
      <c r="AD72" s="45">
        <v>0</v>
      </c>
      <c r="AE72" s="45">
        <v>0</v>
      </c>
      <c r="AF72" s="54">
        <v>0</v>
      </c>
      <c r="AG72" s="73">
        <v>0</v>
      </c>
      <c r="AH72" s="45">
        <v>0</v>
      </c>
      <c r="AI72" s="45">
        <v>0</v>
      </c>
      <c r="AJ72" s="45">
        <v>0</v>
      </c>
      <c r="AK72" s="54">
        <v>0</v>
      </c>
      <c r="AL72" s="73">
        <v>0.000964797</v>
      </c>
      <c r="AM72" s="45">
        <v>0</v>
      </c>
      <c r="AN72" s="45">
        <v>0</v>
      </c>
      <c r="AO72" s="45">
        <v>0</v>
      </c>
      <c r="AP72" s="54">
        <v>0</v>
      </c>
      <c r="AQ72" s="73">
        <v>0</v>
      </c>
      <c r="AR72" s="53">
        <v>0</v>
      </c>
      <c r="AS72" s="45">
        <v>0</v>
      </c>
      <c r="AT72" s="45">
        <v>0</v>
      </c>
      <c r="AU72" s="54">
        <v>0</v>
      </c>
      <c r="AV72" s="73">
        <v>19.808313384</v>
      </c>
      <c r="AW72" s="45">
        <v>4.975383753</v>
      </c>
      <c r="AX72" s="45">
        <v>0</v>
      </c>
      <c r="AY72" s="45">
        <v>0</v>
      </c>
      <c r="AZ72" s="54">
        <v>39.896948624</v>
      </c>
      <c r="BA72" s="73">
        <v>0</v>
      </c>
      <c r="BB72" s="53">
        <v>0</v>
      </c>
      <c r="BC72" s="45">
        <v>0</v>
      </c>
      <c r="BD72" s="45">
        <v>0</v>
      </c>
      <c r="BE72" s="54">
        <v>0</v>
      </c>
      <c r="BF72" s="73">
        <v>4.455014333</v>
      </c>
      <c r="BG72" s="53">
        <v>0</v>
      </c>
      <c r="BH72" s="45">
        <v>0</v>
      </c>
      <c r="BI72" s="45">
        <v>0</v>
      </c>
      <c r="BJ72" s="54">
        <v>2.8175134490000002</v>
      </c>
      <c r="BK72" s="49">
        <f t="shared" si="12"/>
        <v>77.14231299</v>
      </c>
      <c r="BL72" s="27"/>
      <c r="BM72" s="109"/>
    </row>
    <row r="73" spans="1:65" ht="12.75">
      <c r="A73" s="11"/>
      <c r="B73" s="104" t="s">
        <v>119</v>
      </c>
      <c r="C73" s="73">
        <v>0</v>
      </c>
      <c r="D73" s="53">
        <v>51.741538225</v>
      </c>
      <c r="E73" s="45">
        <v>0</v>
      </c>
      <c r="F73" s="45">
        <v>0</v>
      </c>
      <c r="G73" s="54">
        <v>0</v>
      </c>
      <c r="H73" s="73">
        <v>3.3517876859999998</v>
      </c>
      <c r="I73" s="45">
        <v>64.241596218</v>
      </c>
      <c r="J73" s="45">
        <v>0</v>
      </c>
      <c r="K73" s="45">
        <v>0</v>
      </c>
      <c r="L73" s="54">
        <v>37.717606035</v>
      </c>
      <c r="M73" s="73">
        <v>0</v>
      </c>
      <c r="N73" s="53">
        <v>0</v>
      </c>
      <c r="O73" s="45">
        <v>0</v>
      </c>
      <c r="P73" s="45">
        <v>0</v>
      </c>
      <c r="Q73" s="54">
        <v>0</v>
      </c>
      <c r="R73" s="73">
        <v>0.6498548690000001</v>
      </c>
      <c r="S73" s="45">
        <v>0</v>
      </c>
      <c r="T73" s="45">
        <v>0</v>
      </c>
      <c r="U73" s="45">
        <v>0</v>
      </c>
      <c r="V73" s="54">
        <v>2.4192564069999998</v>
      </c>
      <c r="W73" s="73">
        <v>0</v>
      </c>
      <c r="X73" s="45">
        <v>0</v>
      </c>
      <c r="Y73" s="45">
        <v>0</v>
      </c>
      <c r="Z73" s="45">
        <v>0</v>
      </c>
      <c r="AA73" s="54">
        <v>0</v>
      </c>
      <c r="AB73" s="73">
        <v>0</v>
      </c>
      <c r="AC73" s="45">
        <v>0</v>
      </c>
      <c r="AD73" s="45">
        <v>0</v>
      </c>
      <c r="AE73" s="45">
        <v>0</v>
      </c>
      <c r="AF73" s="54">
        <v>0</v>
      </c>
      <c r="AG73" s="73">
        <v>0</v>
      </c>
      <c r="AH73" s="45">
        <v>0</v>
      </c>
      <c r="AI73" s="45">
        <v>0</v>
      </c>
      <c r="AJ73" s="45">
        <v>0</v>
      </c>
      <c r="AK73" s="54">
        <v>0</v>
      </c>
      <c r="AL73" s="73">
        <v>0</v>
      </c>
      <c r="AM73" s="45">
        <v>0</v>
      </c>
      <c r="AN73" s="45">
        <v>0</v>
      </c>
      <c r="AO73" s="45">
        <v>0</v>
      </c>
      <c r="AP73" s="54">
        <v>0</v>
      </c>
      <c r="AQ73" s="73">
        <v>0</v>
      </c>
      <c r="AR73" s="53">
        <v>0</v>
      </c>
      <c r="AS73" s="45">
        <v>0</v>
      </c>
      <c r="AT73" s="45">
        <v>0</v>
      </c>
      <c r="AU73" s="54">
        <v>0</v>
      </c>
      <c r="AV73" s="73">
        <v>6.435090174</v>
      </c>
      <c r="AW73" s="45">
        <v>46.014358023</v>
      </c>
      <c r="AX73" s="45">
        <v>0</v>
      </c>
      <c r="AY73" s="45">
        <v>0</v>
      </c>
      <c r="AZ73" s="54">
        <v>49.49511649200001</v>
      </c>
      <c r="BA73" s="73">
        <v>0</v>
      </c>
      <c r="BB73" s="53">
        <v>0</v>
      </c>
      <c r="BC73" s="45">
        <v>0</v>
      </c>
      <c r="BD73" s="45">
        <v>0</v>
      </c>
      <c r="BE73" s="54">
        <v>0</v>
      </c>
      <c r="BF73" s="73">
        <v>1.203033745</v>
      </c>
      <c r="BG73" s="53">
        <v>17.256402909000002</v>
      </c>
      <c r="BH73" s="45">
        <v>0</v>
      </c>
      <c r="BI73" s="45">
        <v>0</v>
      </c>
      <c r="BJ73" s="54">
        <v>18.588563612</v>
      </c>
      <c r="BK73" s="49">
        <f t="shared" si="12"/>
        <v>299.1142043950001</v>
      </c>
      <c r="BL73" s="27"/>
      <c r="BM73" s="109"/>
    </row>
    <row r="74" spans="1:65" ht="12.75">
      <c r="A74" s="11"/>
      <c r="B74" s="24" t="s">
        <v>131</v>
      </c>
      <c r="C74" s="73">
        <v>0</v>
      </c>
      <c r="D74" s="53">
        <v>0.665840008</v>
      </c>
      <c r="E74" s="45">
        <v>0</v>
      </c>
      <c r="F74" s="45">
        <v>0</v>
      </c>
      <c r="G74" s="54">
        <v>0</v>
      </c>
      <c r="H74" s="73">
        <v>6.464863162</v>
      </c>
      <c r="I74" s="45">
        <v>4.823525469</v>
      </c>
      <c r="J74" s="45">
        <v>0</v>
      </c>
      <c r="K74" s="45">
        <v>0</v>
      </c>
      <c r="L74" s="54">
        <v>17.485757646</v>
      </c>
      <c r="M74" s="73">
        <v>0</v>
      </c>
      <c r="N74" s="53">
        <v>0</v>
      </c>
      <c r="O74" s="45">
        <v>0</v>
      </c>
      <c r="P74" s="45">
        <v>0</v>
      </c>
      <c r="Q74" s="54">
        <v>0</v>
      </c>
      <c r="R74" s="73">
        <v>1.3923897629999997</v>
      </c>
      <c r="S74" s="45">
        <v>0.148473</v>
      </c>
      <c r="T74" s="45">
        <v>0</v>
      </c>
      <c r="U74" s="45">
        <v>0</v>
      </c>
      <c r="V74" s="54">
        <v>2.6278199719999997</v>
      </c>
      <c r="W74" s="73">
        <v>0</v>
      </c>
      <c r="X74" s="45">
        <v>0</v>
      </c>
      <c r="Y74" s="45">
        <v>0</v>
      </c>
      <c r="Z74" s="45">
        <v>0</v>
      </c>
      <c r="AA74" s="54">
        <v>0</v>
      </c>
      <c r="AB74" s="73">
        <v>0.001295803</v>
      </c>
      <c r="AC74" s="45">
        <v>0</v>
      </c>
      <c r="AD74" s="45">
        <v>0</v>
      </c>
      <c r="AE74" s="45">
        <v>0</v>
      </c>
      <c r="AF74" s="54">
        <v>0</v>
      </c>
      <c r="AG74" s="73">
        <v>0</v>
      </c>
      <c r="AH74" s="45">
        <v>0</v>
      </c>
      <c r="AI74" s="45">
        <v>0</v>
      </c>
      <c r="AJ74" s="45">
        <v>0</v>
      </c>
      <c r="AK74" s="54">
        <v>0</v>
      </c>
      <c r="AL74" s="73">
        <v>0.005979901</v>
      </c>
      <c r="AM74" s="45">
        <v>0</v>
      </c>
      <c r="AN74" s="45">
        <v>0</v>
      </c>
      <c r="AO74" s="45">
        <v>0</v>
      </c>
      <c r="AP74" s="54">
        <v>0</v>
      </c>
      <c r="AQ74" s="73">
        <v>0</v>
      </c>
      <c r="AR74" s="53">
        <v>0</v>
      </c>
      <c r="AS74" s="45">
        <v>0</v>
      </c>
      <c r="AT74" s="45">
        <v>0</v>
      </c>
      <c r="AU74" s="54">
        <v>0</v>
      </c>
      <c r="AV74" s="73">
        <v>158.209434743</v>
      </c>
      <c r="AW74" s="45">
        <v>150.48154096200003</v>
      </c>
      <c r="AX74" s="45">
        <v>0</v>
      </c>
      <c r="AY74" s="45">
        <v>0</v>
      </c>
      <c r="AZ74" s="54">
        <v>393.738183468</v>
      </c>
      <c r="BA74" s="73">
        <v>0</v>
      </c>
      <c r="BB74" s="53">
        <v>0</v>
      </c>
      <c r="BC74" s="45">
        <v>0</v>
      </c>
      <c r="BD74" s="45">
        <v>0</v>
      </c>
      <c r="BE74" s="54">
        <v>0</v>
      </c>
      <c r="BF74" s="73">
        <v>36.222019495999994</v>
      </c>
      <c r="BG74" s="53">
        <v>18.787330650999998</v>
      </c>
      <c r="BH74" s="45">
        <v>0</v>
      </c>
      <c r="BI74" s="45">
        <v>0</v>
      </c>
      <c r="BJ74" s="54">
        <v>70.965494097</v>
      </c>
      <c r="BK74" s="49">
        <f t="shared" si="12"/>
        <v>862.0199481410001</v>
      </c>
      <c r="BM74" s="109"/>
    </row>
    <row r="75" spans="1:65" ht="12.75">
      <c r="A75" s="11"/>
      <c r="B75" s="24" t="s">
        <v>128</v>
      </c>
      <c r="C75" s="73">
        <v>0</v>
      </c>
      <c r="D75" s="53">
        <v>5.455490332</v>
      </c>
      <c r="E75" s="45">
        <v>0</v>
      </c>
      <c r="F75" s="45">
        <v>0</v>
      </c>
      <c r="G75" s="54">
        <v>0</v>
      </c>
      <c r="H75" s="73">
        <v>14.608201508</v>
      </c>
      <c r="I75" s="45">
        <v>10.665329248</v>
      </c>
      <c r="J75" s="45">
        <v>0</v>
      </c>
      <c r="K75" s="45">
        <v>0</v>
      </c>
      <c r="L75" s="54">
        <v>10.116264035999999</v>
      </c>
      <c r="M75" s="73">
        <v>0</v>
      </c>
      <c r="N75" s="53">
        <v>0</v>
      </c>
      <c r="O75" s="45">
        <v>0</v>
      </c>
      <c r="P75" s="45">
        <v>0</v>
      </c>
      <c r="Q75" s="54">
        <v>0</v>
      </c>
      <c r="R75" s="73">
        <v>5.363314604999999</v>
      </c>
      <c r="S75" s="45">
        <v>0</v>
      </c>
      <c r="T75" s="45">
        <v>0</v>
      </c>
      <c r="U75" s="45">
        <v>0</v>
      </c>
      <c r="V75" s="54">
        <v>2.4318518319999995</v>
      </c>
      <c r="W75" s="73">
        <v>0</v>
      </c>
      <c r="X75" s="45">
        <v>0</v>
      </c>
      <c r="Y75" s="45">
        <v>0</v>
      </c>
      <c r="Z75" s="45">
        <v>0</v>
      </c>
      <c r="AA75" s="54">
        <v>0</v>
      </c>
      <c r="AB75" s="73">
        <v>0.003969817</v>
      </c>
      <c r="AC75" s="45">
        <v>0</v>
      </c>
      <c r="AD75" s="45">
        <v>0</v>
      </c>
      <c r="AE75" s="45">
        <v>0</v>
      </c>
      <c r="AF75" s="54">
        <v>0</v>
      </c>
      <c r="AG75" s="73">
        <v>0</v>
      </c>
      <c r="AH75" s="45">
        <v>0</v>
      </c>
      <c r="AI75" s="45">
        <v>0</v>
      </c>
      <c r="AJ75" s="45">
        <v>0</v>
      </c>
      <c r="AK75" s="54">
        <v>0</v>
      </c>
      <c r="AL75" s="73">
        <v>0.023676361</v>
      </c>
      <c r="AM75" s="45">
        <v>0</v>
      </c>
      <c r="AN75" s="45">
        <v>0</v>
      </c>
      <c r="AO75" s="45">
        <v>0</v>
      </c>
      <c r="AP75" s="54">
        <v>0</v>
      </c>
      <c r="AQ75" s="73">
        <v>0</v>
      </c>
      <c r="AR75" s="53">
        <v>0</v>
      </c>
      <c r="AS75" s="45">
        <v>0</v>
      </c>
      <c r="AT75" s="45">
        <v>0</v>
      </c>
      <c r="AU75" s="54">
        <v>0</v>
      </c>
      <c r="AV75" s="73">
        <v>31.274473754000006</v>
      </c>
      <c r="AW75" s="45">
        <v>9.420222515</v>
      </c>
      <c r="AX75" s="45">
        <v>0</v>
      </c>
      <c r="AY75" s="45">
        <v>0</v>
      </c>
      <c r="AZ75" s="54">
        <v>27.012970153</v>
      </c>
      <c r="BA75" s="73">
        <v>0</v>
      </c>
      <c r="BB75" s="53">
        <v>0</v>
      </c>
      <c r="BC75" s="45">
        <v>0</v>
      </c>
      <c r="BD75" s="45">
        <v>0</v>
      </c>
      <c r="BE75" s="54">
        <v>0</v>
      </c>
      <c r="BF75" s="73">
        <v>9.879996525</v>
      </c>
      <c r="BG75" s="53">
        <v>0.807816672</v>
      </c>
      <c r="BH75" s="45">
        <v>0</v>
      </c>
      <c r="BI75" s="45">
        <v>0</v>
      </c>
      <c r="BJ75" s="54">
        <v>1.939712772</v>
      </c>
      <c r="BK75" s="49">
        <f t="shared" si="12"/>
        <v>129.00329013</v>
      </c>
      <c r="BL75" s="27"/>
      <c r="BM75" s="109"/>
    </row>
    <row r="76" spans="1:65" ht="12.75">
      <c r="A76" s="11"/>
      <c r="B76" s="24" t="s">
        <v>132</v>
      </c>
      <c r="C76" s="73">
        <v>0</v>
      </c>
      <c r="D76" s="53">
        <v>6.859991533</v>
      </c>
      <c r="E76" s="45">
        <v>0</v>
      </c>
      <c r="F76" s="45">
        <v>0</v>
      </c>
      <c r="G76" s="54">
        <v>0</v>
      </c>
      <c r="H76" s="73">
        <v>73.388534128</v>
      </c>
      <c r="I76" s="45">
        <v>59.992309639</v>
      </c>
      <c r="J76" s="45">
        <v>0</v>
      </c>
      <c r="K76" s="45">
        <v>0</v>
      </c>
      <c r="L76" s="54">
        <v>87.613003642</v>
      </c>
      <c r="M76" s="73">
        <v>0</v>
      </c>
      <c r="N76" s="53">
        <v>0</v>
      </c>
      <c r="O76" s="45">
        <v>0</v>
      </c>
      <c r="P76" s="45">
        <v>0</v>
      </c>
      <c r="Q76" s="54">
        <v>0</v>
      </c>
      <c r="R76" s="73">
        <v>15.072179946999999</v>
      </c>
      <c r="S76" s="45">
        <v>0.732404705</v>
      </c>
      <c r="T76" s="45">
        <v>0</v>
      </c>
      <c r="U76" s="45">
        <v>0</v>
      </c>
      <c r="V76" s="54">
        <v>1.894079793</v>
      </c>
      <c r="W76" s="73">
        <v>0</v>
      </c>
      <c r="X76" s="45">
        <v>0</v>
      </c>
      <c r="Y76" s="45">
        <v>0</v>
      </c>
      <c r="Z76" s="45">
        <v>0</v>
      </c>
      <c r="AA76" s="54">
        <v>0</v>
      </c>
      <c r="AB76" s="73">
        <v>0.293065407</v>
      </c>
      <c r="AC76" s="45">
        <v>0</v>
      </c>
      <c r="AD76" s="45">
        <v>0</v>
      </c>
      <c r="AE76" s="45">
        <v>0</v>
      </c>
      <c r="AF76" s="54">
        <v>0</v>
      </c>
      <c r="AG76" s="73">
        <v>0</v>
      </c>
      <c r="AH76" s="45">
        <v>0</v>
      </c>
      <c r="AI76" s="45">
        <v>0</v>
      </c>
      <c r="AJ76" s="45">
        <v>0</v>
      </c>
      <c r="AK76" s="54">
        <v>0</v>
      </c>
      <c r="AL76" s="73">
        <v>0.100743376</v>
      </c>
      <c r="AM76" s="45">
        <v>0</v>
      </c>
      <c r="AN76" s="45">
        <v>0</v>
      </c>
      <c r="AO76" s="45">
        <v>0</v>
      </c>
      <c r="AP76" s="54">
        <v>0.08089584100000001</v>
      </c>
      <c r="AQ76" s="73">
        <v>0</v>
      </c>
      <c r="AR76" s="53">
        <v>0.236496</v>
      </c>
      <c r="AS76" s="45">
        <v>0</v>
      </c>
      <c r="AT76" s="45">
        <v>0</v>
      </c>
      <c r="AU76" s="54">
        <v>0</v>
      </c>
      <c r="AV76" s="73">
        <v>1181.48004684</v>
      </c>
      <c r="AW76" s="45">
        <v>176.48513337199998</v>
      </c>
      <c r="AX76" s="45">
        <v>0</v>
      </c>
      <c r="AY76" s="45">
        <v>0</v>
      </c>
      <c r="AZ76" s="54">
        <v>616.1097250560001</v>
      </c>
      <c r="BA76" s="73">
        <v>0</v>
      </c>
      <c r="BB76" s="53">
        <v>0</v>
      </c>
      <c r="BC76" s="45">
        <v>0</v>
      </c>
      <c r="BD76" s="45">
        <v>0</v>
      </c>
      <c r="BE76" s="54">
        <v>0</v>
      </c>
      <c r="BF76" s="73">
        <v>209.22123005</v>
      </c>
      <c r="BG76" s="53">
        <v>43.302773394999996</v>
      </c>
      <c r="BH76" s="45">
        <v>0</v>
      </c>
      <c r="BI76" s="45">
        <v>0</v>
      </c>
      <c r="BJ76" s="54">
        <v>76.759861574</v>
      </c>
      <c r="BK76" s="49">
        <f t="shared" si="12"/>
        <v>2549.6224742980003</v>
      </c>
      <c r="BL76" s="27"/>
      <c r="BM76" s="109"/>
    </row>
    <row r="77" spans="1:65" ht="12.75">
      <c r="A77" s="11"/>
      <c r="B77" s="24" t="s">
        <v>129</v>
      </c>
      <c r="C77" s="73">
        <v>0</v>
      </c>
      <c r="D77" s="53">
        <v>73.455723776</v>
      </c>
      <c r="E77" s="45">
        <v>0</v>
      </c>
      <c r="F77" s="45">
        <v>0</v>
      </c>
      <c r="G77" s="54">
        <v>0</v>
      </c>
      <c r="H77" s="73">
        <v>123.911893984</v>
      </c>
      <c r="I77" s="45">
        <v>197.66330347</v>
      </c>
      <c r="J77" s="45">
        <v>0</v>
      </c>
      <c r="K77" s="45">
        <v>0</v>
      </c>
      <c r="L77" s="54">
        <v>330.618541023</v>
      </c>
      <c r="M77" s="73">
        <v>0</v>
      </c>
      <c r="N77" s="53">
        <v>0</v>
      </c>
      <c r="O77" s="45">
        <v>0</v>
      </c>
      <c r="P77" s="45">
        <v>0</v>
      </c>
      <c r="Q77" s="54">
        <v>0</v>
      </c>
      <c r="R77" s="73">
        <v>29.959507097</v>
      </c>
      <c r="S77" s="45">
        <v>15.290107652000001</v>
      </c>
      <c r="T77" s="45">
        <v>0</v>
      </c>
      <c r="U77" s="45">
        <v>0</v>
      </c>
      <c r="V77" s="54">
        <v>21.968365243</v>
      </c>
      <c r="W77" s="73">
        <v>0</v>
      </c>
      <c r="X77" s="45">
        <v>0</v>
      </c>
      <c r="Y77" s="45">
        <v>0</v>
      </c>
      <c r="Z77" s="45">
        <v>0</v>
      </c>
      <c r="AA77" s="54">
        <v>0</v>
      </c>
      <c r="AB77" s="73">
        <v>0.24414827800000002</v>
      </c>
      <c r="AC77" s="45">
        <v>0</v>
      </c>
      <c r="AD77" s="45">
        <v>0</v>
      </c>
      <c r="AE77" s="45">
        <v>0</v>
      </c>
      <c r="AF77" s="54">
        <v>0</v>
      </c>
      <c r="AG77" s="73">
        <v>0</v>
      </c>
      <c r="AH77" s="45">
        <v>0</v>
      </c>
      <c r="AI77" s="45">
        <v>0</v>
      </c>
      <c r="AJ77" s="45">
        <v>0</v>
      </c>
      <c r="AK77" s="54">
        <v>0</v>
      </c>
      <c r="AL77" s="73">
        <v>0.17723218400000001</v>
      </c>
      <c r="AM77" s="45">
        <v>0</v>
      </c>
      <c r="AN77" s="45">
        <v>0</v>
      </c>
      <c r="AO77" s="45">
        <v>0</v>
      </c>
      <c r="AP77" s="54">
        <v>0</v>
      </c>
      <c r="AQ77" s="73">
        <v>0</v>
      </c>
      <c r="AR77" s="53">
        <v>0</v>
      </c>
      <c r="AS77" s="45">
        <v>0</v>
      </c>
      <c r="AT77" s="45">
        <v>0</v>
      </c>
      <c r="AU77" s="54">
        <v>0</v>
      </c>
      <c r="AV77" s="73">
        <v>1459.31814526</v>
      </c>
      <c r="AW77" s="45">
        <v>397.625892767</v>
      </c>
      <c r="AX77" s="45">
        <v>0</v>
      </c>
      <c r="AY77" s="45">
        <v>0</v>
      </c>
      <c r="AZ77" s="54">
        <v>2237.6261220970005</v>
      </c>
      <c r="BA77" s="73">
        <v>0</v>
      </c>
      <c r="BB77" s="53">
        <v>0</v>
      </c>
      <c r="BC77" s="45">
        <v>0</v>
      </c>
      <c r="BD77" s="45">
        <v>0</v>
      </c>
      <c r="BE77" s="54">
        <v>0</v>
      </c>
      <c r="BF77" s="73">
        <v>399.32182121400007</v>
      </c>
      <c r="BG77" s="53">
        <v>40.833637839000005</v>
      </c>
      <c r="BH77" s="45">
        <v>0</v>
      </c>
      <c r="BI77" s="45">
        <v>0</v>
      </c>
      <c r="BJ77" s="54">
        <v>205.294792013</v>
      </c>
      <c r="BK77" s="49">
        <f t="shared" si="12"/>
        <v>5533.309233897001</v>
      </c>
      <c r="BM77" s="109"/>
    </row>
    <row r="78" spans="1:65" ht="12.75">
      <c r="A78" s="11"/>
      <c r="B78" s="24" t="s">
        <v>123</v>
      </c>
      <c r="C78" s="73">
        <v>0</v>
      </c>
      <c r="D78" s="53">
        <v>267.832659881</v>
      </c>
      <c r="E78" s="45">
        <v>0</v>
      </c>
      <c r="F78" s="45">
        <v>0</v>
      </c>
      <c r="G78" s="54">
        <v>0</v>
      </c>
      <c r="H78" s="73">
        <v>7.268293991999999</v>
      </c>
      <c r="I78" s="45">
        <v>79.727992997</v>
      </c>
      <c r="J78" s="45">
        <v>0</v>
      </c>
      <c r="K78" s="45">
        <v>0</v>
      </c>
      <c r="L78" s="54">
        <v>193.030574657</v>
      </c>
      <c r="M78" s="73">
        <v>0</v>
      </c>
      <c r="N78" s="53">
        <v>0</v>
      </c>
      <c r="O78" s="45">
        <v>0</v>
      </c>
      <c r="P78" s="45">
        <v>0</v>
      </c>
      <c r="Q78" s="54">
        <v>0</v>
      </c>
      <c r="R78" s="73">
        <v>1.764303866</v>
      </c>
      <c r="S78" s="45">
        <v>3.0647446449999998</v>
      </c>
      <c r="T78" s="45">
        <v>0</v>
      </c>
      <c r="U78" s="45">
        <v>0</v>
      </c>
      <c r="V78" s="54">
        <v>4.212806892</v>
      </c>
      <c r="W78" s="73">
        <v>0</v>
      </c>
      <c r="X78" s="45">
        <v>0</v>
      </c>
      <c r="Y78" s="45">
        <v>0</v>
      </c>
      <c r="Z78" s="45">
        <v>0</v>
      </c>
      <c r="AA78" s="54">
        <v>0</v>
      </c>
      <c r="AB78" s="73">
        <v>0.032692831</v>
      </c>
      <c r="AC78" s="45">
        <v>0</v>
      </c>
      <c r="AD78" s="45">
        <v>0</v>
      </c>
      <c r="AE78" s="45">
        <v>0</v>
      </c>
      <c r="AF78" s="54">
        <v>0</v>
      </c>
      <c r="AG78" s="73">
        <v>0</v>
      </c>
      <c r="AH78" s="45">
        <v>0</v>
      </c>
      <c r="AI78" s="45">
        <v>0</v>
      </c>
      <c r="AJ78" s="45">
        <v>0</v>
      </c>
      <c r="AK78" s="54">
        <v>0</v>
      </c>
      <c r="AL78" s="73">
        <v>0.000627655</v>
      </c>
      <c r="AM78" s="45">
        <v>0</v>
      </c>
      <c r="AN78" s="45">
        <v>0</v>
      </c>
      <c r="AO78" s="45">
        <v>0</v>
      </c>
      <c r="AP78" s="54">
        <v>0</v>
      </c>
      <c r="AQ78" s="73">
        <v>0</v>
      </c>
      <c r="AR78" s="53">
        <v>0</v>
      </c>
      <c r="AS78" s="45">
        <v>0</v>
      </c>
      <c r="AT78" s="45">
        <v>0</v>
      </c>
      <c r="AU78" s="54">
        <v>0</v>
      </c>
      <c r="AV78" s="73">
        <v>147.47772199300002</v>
      </c>
      <c r="AW78" s="45">
        <v>155.06486933799997</v>
      </c>
      <c r="AX78" s="45">
        <v>0</v>
      </c>
      <c r="AY78" s="45">
        <v>0</v>
      </c>
      <c r="AZ78" s="54">
        <v>651.884981046</v>
      </c>
      <c r="BA78" s="73">
        <v>0</v>
      </c>
      <c r="BB78" s="53">
        <v>0</v>
      </c>
      <c r="BC78" s="45">
        <v>0</v>
      </c>
      <c r="BD78" s="45">
        <v>0</v>
      </c>
      <c r="BE78" s="54">
        <v>0</v>
      </c>
      <c r="BF78" s="73">
        <v>41.966151896999996</v>
      </c>
      <c r="BG78" s="53">
        <v>23.944234273</v>
      </c>
      <c r="BH78" s="45">
        <v>0.267523805</v>
      </c>
      <c r="BI78" s="45">
        <v>0</v>
      </c>
      <c r="BJ78" s="54">
        <v>88.66961406200002</v>
      </c>
      <c r="BK78" s="49">
        <f t="shared" si="12"/>
        <v>1666.2097938299999</v>
      </c>
      <c r="BL78" s="27"/>
      <c r="BM78" s="109"/>
    </row>
    <row r="79" spans="1:65" ht="12.75">
      <c r="A79" s="11"/>
      <c r="B79" s="24" t="s">
        <v>130</v>
      </c>
      <c r="C79" s="73">
        <v>0</v>
      </c>
      <c r="D79" s="53">
        <v>108.59775186600001</v>
      </c>
      <c r="E79" s="45">
        <v>0</v>
      </c>
      <c r="F79" s="45">
        <v>0</v>
      </c>
      <c r="G79" s="54">
        <v>0</v>
      </c>
      <c r="H79" s="73">
        <v>58.327631394</v>
      </c>
      <c r="I79" s="45">
        <v>406.17418537199995</v>
      </c>
      <c r="J79" s="45">
        <v>0.132945703</v>
      </c>
      <c r="K79" s="45">
        <v>0</v>
      </c>
      <c r="L79" s="54">
        <v>351.90873111300004</v>
      </c>
      <c r="M79" s="73">
        <v>0</v>
      </c>
      <c r="N79" s="53">
        <v>0</v>
      </c>
      <c r="O79" s="45">
        <v>0</v>
      </c>
      <c r="P79" s="45">
        <v>0</v>
      </c>
      <c r="Q79" s="54">
        <v>0</v>
      </c>
      <c r="R79" s="73">
        <v>13.932705004</v>
      </c>
      <c r="S79" s="45">
        <v>5.634796424999999</v>
      </c>
      <c r="T79" s="45">
        <v>0</v>
      </c>
      <c r="U79" s="45">
        <v>0</v>
      </c>
      <c r="V79" s="54">
        <v>5.7508662809999995</v>
      </c>
      <c r="W79" s="73">
        <v>0</v>
      </c>
      <c r="X79" s="45">
        <v>0</v>
      </c>
      <c r="Y79" s="45">
        <v>0</v>
      </c>
      <c r="Z79" s="45">
        <v>0</v>
      </c>
      <c r="AA79" s="54">
        <v>0</v>
      </c>
      <c r="AB79" s="73">
        <v>0.096547934</v>
      </c>
      <c r="AC79" s="45">
        <v>0</v>
      </c>
      <c r="AD79" s="45">
        <v>0</v>
      </c>
      <c r="AE79" s="45">
        <v>0</v>
      </c>
      <c r="AF79" s="54">
        <v>0</v>
      </c>
      <c r="AG79" s="73">
        <v>0</v>
      </c>
      <c r="AH79" s="45">
        <v>0</v>
      </c>
      <c r="AI79" s="45">
        <v>0</v>
      </c>
      <c r="AJ79" s="45">
        <v>0</v>
      </c>
      <c r="AK79" s="54">
        <v>0</v>
      </c>
      <c r="AL79" s="73">
        <v>0.085729282</v>
      </c>
      <c r="AM79" s="45">
        <v>0</v>
      </c>
      <c r="AN79" s="45">
        <v>0</v>
      </c>
      <c r="AO79" s="45">
        <v>0</v>
      </c>
      <c r="AP79" s="54">
        <v>0</v>
      </c>
      <c r="AQ79" s="73">
        <v>0</v>
      </c>
      <c r="AR79" s="53">
        <v>22.408357971</v>
      </c>
      <c r="AS79" s="45">
        <v>0</v>
      </c>
      <c r="AT79" s="45">
        <v>0</v>
      </c>
      <c r="AU79" s="54">
        <v>0</v>
      </c>
      <c r="AV79" s="73">
        <v>592.0943774909999</v>
      </c>
      <c r="AW79" s="45">
        <v>196.075670231</v>
      </c>
      <c r="AX79" s="45">
        <v>0</v>
      </c>
      <c r="AY79" s="45">
        <v>0</v>
      </c>
      <c r="AZ79" s="54">
        <v>838.573305985</v>
      </c>
      <c r="BA79" s="73">
        <v>0</v>
      </c>
      <c r="BB79" s="53">
        <v>0</v>
      </c>
      <c r="BC79" s="45">
        <v>0</v>
      </c>
      <c r="BD79" s="45">
        <v>0</v>
      </c>
      <c r="BE79" s="54">
        <v>0</v>
      </c>
      <c r="BF79" s="73">
        <v>119.16740461</v>
      </c>
      <c r="BG79" s="53">
        <v>8.573784116</v>
      </c>
      <c r="BH79" s="45">
        <v>0</v>
      </c>
      <c r="BI79" s="45">
        <v>0</v>
      </c>
      <c r="BJ79" s="54">
        <v>47.54663811099999</v>
      </c>
      <c r="BK79" s="49">
        <f t="shared" si="12"/>
        <v>2775.081428889</v>
      </c>
      <c r="BM79" s="109"/>
    </row>
    <row r="80" spans="1:65" ht="12.75">
      <c r="A80" s="11"/>
      <c r="B80" s="24" t="s">
        <v>122</v>
      </c>
      <c r="C80" s="73">
        <v>0</v>
      </c>
      <c r="D80" s="53">
        <v>0.8794739279999999</v>
      </c>
      <c r="E80" s="45">
        <v>0</v>
      </c>
      <c r="F80" s="45">
        <v>0</v>
      </c>
      <c r="G80" s="54">
        <v>0</v>
      </c>
      <c r="H80" s="73">
        <v>224.84786052200002</v>
      </c>
      <c r="I80" s="45">
        <v>73.499674048</v>
      </c>
      <c r="J80" s="45">
        <v>0</v>
      </c>
      <c r="K80" s="45">
        <v>0</v>
      </c>
      <c r="L80" s="54">
        <v>234.611557935</v>
      </c>
      <c r="M80" s="73">
        <v>0</v>
      </c>
      <c r="N80" s="53">
        <v>0</v>
      </c>
      <c r="O80" s="45">
        <v>0</v>
      </c>
      <c r="P80" s="45">
        <v>0</v>
      </c>
      <c r="Q80" s="54">
        <v>0</v>
      </c>
      <c r="R80" s="73">
        <v>75.103408594</v>
      </c>
      <c r="S80" s="45">
        <v>3.1235519050000002</v>
      </c>
      <c r="T80" s="45">
        <v>0</v>
      </c>
      <c r="U80" s="45">
        <v>0</v>
      </c>
      <c r="V80" s="54">
        <v>18.038703431000002</v>
      </c>
      <c r="W80" s="73">
        <v>0</v>
      </c>
      <c r="X80" s="45">
        <v>0</v>
      </c>
      <c r="Y80" s="45">
        <v>0</v>
      </c>
      <c r="Z80" s="45">
        <v>0</v>
      </c>
      <c r="AA80" s="54">
        <v>0</v>
      </c>
      <c r="AB80" s="73">
        <v>1.177629987</v>
      </c>
      <c r="AC80" s="45">
        <v>0</v>
      </c>
      <c r="AD80" s="45">
        <v>0</v>
      </c>
      <c r="AE80" s="45">
        <v>0</v>
      </c>
      <c r="AF80" s="54">
        <v>0.085678595</v>
      </c>
      <c r="AG80" s="73">
        <v>0</v>
      </c>
      <c r="AH80" s="45">
        <v>0</v>
      </c>
      <c r="AI80" s="45">
        <v>0</v>
      </c>
      <c r="AJ80" s="45">
        <v>0</v>
      </c>
      <c r="AK80" s="54">
        <v>0</v>
      </c>
      <c r="AL80" s="73">
        <v>0.755897114</v>
      </c>
      <c r="AM80" s="45">
        <v>0</v>
      </c>
      <c r="AN80" s="45">
        <v>0</v>
      </c>
      <c r="AO80" s="45">
        <v>0</v>
      </c>
      <c r="AP80" s="54">
        <v>0</v>
      </c>
      <c r="AQ80" s="73">
        <v>0</v>
      </c>
      <c r="AR80" s="53">
        <v>0</v>
      </c>
      <c r="AS80" s="45">
        <v>0</v>
      </c>
      <c r="AT80" s="45">
        <v>0</v>
      </c>
      <c r="AU80" s="54">
        <v>0</v>
      </c>
      <c r="AV80" s="73">
        <v>2305.1768057520003</v>
      </c>
      <c r="AW80" s="45">
        <v>265.256155648</v>
      </c>
      <c r="AX80" s="45">
        <v>0</v>
      </c>
      <c r="AY80" s="45">
        <v>0</v>
      </c>
      <c r="AZ80" s="54">
        <v>1363.6501421120001</v>
      </c>
      <c r="BA80" s="73">
        <v>0</v>
      </c>
      <c r="BB80" s="53">
        <v>0</v>
      </c>
      <c r="BC80" s="45">
        <v>0</v>
      </c>
      <c r="BD80" s="45">
        <v>0</v>
      </c>
      <c r="BE80" s="54">
        <v>0</v>
      </c>
      <c r="BF80" s="73">
        <v>658.3490413599999</v>
      </c>
      <c r="BG80" s="53">
        <v>31.765996592</v>
      </c>
      <c r="BH80" s="45">
        <v>0</v>
      </c>
      <c r="BI80" s="45">
        <v>0</v>
      </c>
      <c r="BJ80" s="54">
        <v>154.210045859</v>
      </c>
      <c r="BK80" s="49">
        <f t="shared" si="12"/>
        <v>5410.531623382001</v>
      </c>
      <c r="BL80" s="27"/>
      <c r="BM80" s="109"/>
    </row>
    <row r="81" spans="1:65" ht="12" customHeight="1">
      <c r="A81" s="11"/>
      <c r="B81" s="24" t="s">
        <v>127</v>
      </c>
      <c r="C81" s="73">
        <v>0</v>
      </c>
      <c r="D81" s="53">
        <v>0.904256945</v>
      </c>
      <c r="E81" s="45">
        <v>0</v>
      </c>
      <c r="F81" s="45">
        <v>0</v>
      </c>
      <c r="G81" s="54">
        <v>0</v>
      </c>
      <c r="H81" s="73">
        <v>74.42919276699999</v>
      </c>
      <c r="I81" s="45">
        <v>3.3718077920000002</v>
      </c>
      <c r="J81" s="45">
        <v>0</v>
      </c>
      <c r="K81" s="45">
        <v>0</v>
      </c>
      <c r="L81" s="54">
        <v>36.938616811</v>
      </c>
      <c r="M81" s="73">
        <v>0</v>
      </c>
      <c r="N81" s="53">
        <v>0</v>
      </c>
      <c r="O81" s="45">
        <v>0</v>
      </c>
      <c r="P81" s="45">
        <v>0</v>
      </c>
      <c r="Q81" s="54">
        <v>0</v>
      </c>
      <c r="R81" s="73">
        <v>28.486885647</v>
      </c>
      <c r="S81" s="45">
        <v>0.012632611</v>
      </c>
      <c r="T81" s="45">
        <v>0</v>
      </c>
      <c r="U81" s="45">
        <v>0</v>
      </c>
      <c r="V81" s="54">
        <v>3.657139282</v>
      </c>
      <c r="W81" s="73">
        <v>0</v>
      </c>
      <c r="X81" s="45">
        <v>0</v>
      </c>
      <c r="Y81" s="45">
        <v>0</v>
      </c>
      <c r="Z81" s="45">
        <v>0</v>
      </c>
      <c r="AA81" s="54">
        <v>0</v>
      </c>
      <c r="AB81" s="73">
        <v>0.10274470399999999</v>
      </c>
      <c r="AC81" s="45">
        <v>0</v>
      </c>
      <c r="AD81" s="45">
        <v>0</v>
      </c>
      <c r="AE81" s="45">
        <v>0</v>
      </c>
      <c r="AF81" s="54">
        <v>0</v>
      </c>
      <c r="AG81" s="73">
        <v>0</v>
      </c>
      <c r="AH81" s="45">
        <v>0</v>
      </c>
      <c r="AI81" s="45">
        <v>0</v>
      </c>
      <c r="AJ81" s="45">
        <v>0</v>
      </c>
      <c r="AK81" s="54">
        <v>0</v>
      </c>
      <c r="AL81" s="73">
        <v>0.060471</v>
      </c>
      <c r="AM81" s="45">
        <v>0</v>
      </c>
      <c r="AN81" s="45">
        <v>0</v>
      </c>
      <c r="AO81" s="45">
        <v>0</v>
      </c>
      <c r="AP81" s="54">
        <v>0</v>
      </c>
      <c r="AQ81" s="73">
        <v>0</v>
      </c>
      <c r="AR81" s="53">
        <v>0</v>
      </c>
      <c r="AS81" s="45">
        <v>0</v>
      </c>
      <c r="AT81" s="45">
        <v>0</v>
      </c>
      <c r="AU81" s="54">
        <v>0</v>
      </c>
      <c r="AV81" s="73">
        <v>150.931443103</v>
      </c>
      <c r="AW81" s="45">
        <v>8.533882855</v>
      </c>
      <c r="AX81" s="45">
        <v>0</v>
      </c>
      <c r="AY81" s="45">
        <v>0</v>
      </c>
      <c r="AZ81" s="54">
        <v>56.743379015</v>
      </c>
      <c r="BA81" s="73">
        <v>0</v>
      </c>
      <c r="BB81" s="53">
        <v>0</v>
      </c>
      <c r="BC81" s="45">
        <v>0</v>
      </c>
      <c r="BD81" s="45">
        <v>0</v>
      </c>
      <c r="BE81" s="54">
        <v>0</v>
      </c>
      <c r="BF81" s="73">
        <v>52.626782428999995</v>
      </c>
      <c r="BG81" s="53">
        <v>1.046099763</v>
      </c>
      <c r="BH81" s="45">
        <v>0</v>
      </c>
      <c r="BI81" s="45">
        <v>0</v>
      </c>
      <c r="BJ81" s="54">
        <v>11.842404761000001</v>
      </c>
      <c r="BK81" s="49">
        <f t="shared" si="12"/>
        <v>429.687739485</v>
      </c>
      <c r="BL81" s="27"/>
      <c r="BM81" s="109"/>
    </row>
    <row r="82" spans="1:65" ht="12.75">
      <c r="A82" s="11"/>
      <c r="B82" s="24" t="s">
        <v>121</v>
      </c>
      <c r="C82" s="73">
        <v>0</v>
      </c>
      <c r="D82" s="53">
        <v>0.80604549</v>
      </c>
      <c r="E82" s="45">
        <v>0</v>
      </c>
      <c r="F82" s="45">
        <v>0</v>
      </c>
      <c r="G82" s="54">
        <v>0</v>
      </c>
      <c r="H82" s="73">
        <v>525.877648376</v>
      </c>
      <c r="I82" s="45">
        <v>15.204036403</v>
      </c>
      <c r="J82" s="45">
        <v>0</v>
      </c>
      <c r="K82" s="45">
        <v>0</v>
      </c>
      <c r="L82" s="54">
        <v>133.250539013</v>
      </c>
      <c r="M82" s="73">
        <v>0</v>
      </c>
      <c r="N82" s="53">
        <v>0</v>
      </c>
      <c r="O82" s="45">
        <v>0</v>
      </c>
      <c r="P82" s="45">
        <v>0</v>
      </c>
      <c r="Q82" s="54">
        <v>0</v>
      </c>
      <c r="R82" s="73">
        <v>151.62003023199998</v>
      </c>
      <c r="S82" s="45">
        <v>2.5092800260000003</v>
      </c>
      <c r="T82" s="45">
        <v>0</v>
      </c>
      <c r="U82" s="45">
        <v>0</v>
      </c>
      <c r="V82" s="54">
        <v>12.051936438</v>
      </c>
      <c r="W82" s="73">
        <v>0</v>
      </c>
      <c r="X82" s="45">
        <v>0</v>
      </c>
      <c r="Y82" s="45">
        <v>0</v>
      </c>
      <c r="Z82" s="45">
        <v>0</v>
      </c>
      <c r="AA82" s="54">
        <v>0</v>
      </c>
      <c r="AB82" s="73">
        <v>2.400837418</v>
      </c>
      <c r="AC82" s="45">
        <v>0</v>
      </c>
      <c r="AD82" s="45">
        <v>0</v>
      </c>
      <c r="AE82" s="45">
        <v>0</v>
      </c>
      <c r="AF82" s="54">
        <v>0.003658096</v>
      </c>
      <c r="AG82" s="73">
        <v>0</v>
      </c>
      <c r="AH82" s="45">
        <v>0</v>
      </c>
      <c r="AI82" s="45">
        <v>0</v>
      </c>
      <c r="AJ82" s="45">
        <v>0</v>
      </c>
      <c r="AK82" s="54">
        <v>0</v>
      </c>
      <c r="AL82" s="73">
        <v>1.647246716</v>
      </c>
      <c r="AM82" s="45">
        <v>0</v>
      </c>
      <c r="AN82" s="45">
        <v>0</v>
      </c>
      <c r="AO82" s="45">
        <v>0</v>
      </c>
      <c r="AP82" s="54">
        <v>0</v>
      </c>
      <c r="AQ82" s="73">
        <v>0</v>
      </c>
      <c r="AR82" s="53">
        <v>5.977089091</v>
      </c>
      <c r="AS82" s="45">
        <v>0</v>
      </c>
      <c r="AT82" s="45">
        <v>0</v>
      </c>
      <c r="AU82" s="54">
        <v>0</v>
      </c>
      <c r="AV82" s="73">
        <v>2870.2811567369995</v>
      </c>
      <c r="AW82" s="45">
        <v>128.111358274</v>
      </c>
      <c r="AX82" s="45">
        <v>0</v>
      </c>
      <c r="AY82" s="45">
        <v>0</v>
      </c>
      <c r="AZ82" s="54">
        <v>767.5708901630001</v>
      </c>
      <c r="BA82" s="73">
        <v>0</v>
      </c>
      <c r="BB82" s="53">
        <v>0</v>
      </c>
      <c r="BC82" s="45">
        <v>0</v>
      </c>
      <c r="BD82" s="45">
        <v>0</v>
      </c>
      <c r="BE82" s="54">
        <v>0</v>
      </c>
      <c r="BF82" s="73">
        <v>849.903119384</v>
      </c>
      <c r="BG82" s="53">
        <v>14.861353066</v>
      </c>
      <c r="BH82" s="45">
        <v>0</v>
      </c>
      <c r="BI82" s="45">
        <v>0</v>
      </c>
      <c r="BJ82" s="54">
        <v>50.74142920199999</v>
      </c>
      <c r="BK82" s="49">
        <f t="shared" si="12"/>
        <v>5532.817654125</v>
      </c>
      <c r="BL82" s="27"/>
      <c r="BM82" s="109"/>
    </row>
    <row r="83" spans="1:65" ht="12.75">
      <c r="A83" s="11"/>
      <c r="B83" s="24" t="s">
        <v>126</v>
      </c>
      <c r="C83" s="73">
        <v>0</v>
      </c>
      <c r="D83" s="53">
        <v>50.17166948</v>
      </c>
      <c r="E83" s="45">
        <v>0</v>
      </c>
      <c r="F83" s="45">
        <v>0</v>
      </c>
      <c r="G83" s="54">
        <v>0</v>
      </c>
      <c r="H83" s="73">
        <v>32.258605653000004</v>
      </c>
      <c r="I83" s="45">
        <v>6.855362106</v>
      </c>
      <c r="J83" s="45">
        <v>0</v>
      </c>
      <c r="K83" s="45">
        <v>0</v>
      </c>
      <c r="L83" s="54">
        <v>56.556412165999994</v>
      </c>
      <c r="M83" s="73">
        <v>0</v>
      </c>
      <c r="N83" s="53">
        <v>0</v>
      </c>
      <c r="O83" s="45">
        <v>0</v>
      </c>
      <c r="P83" s="45">
        <v>0</v>
      </c>
      <c r="Q83" s="54">
        <v>0</v>
      </c>
      <c r="R83" s="73">
        <v>6.639961113</v>
      </c>
      <c r="S83" s="45">
        <v>0.321590875</v>
      </c>
      <c r="T83" s="45">
        <v>0</v>
      </c>
      <c r="U83" s="45">
        <v>0</v>
      </c>
      <c r="V83" s="54">
        <v>0.7482678610000001</v>
      </c>
      <c r="W83" s="73">
        <v>0</v>
      </c>
      <c r="X83" s="45">
        <v>0</v>
      </c>
      <c r="Y83" s="45">
        <v>0</v>
      </c>
      <c r="Z83" s="45">
        <v>0</v>
      </c>
      <c r="AA83" s="54">
        <v>0</v>
      </c>
      <c r="AB83" s="73">
        <v>0.84190056</v>
      </c>
      <c r="AC83" s="45">
        <v>0</v>
      </c>
      <c r="AD83" s="45">
        <v>0</v>
      </c>
      <c r="AE83" s="45">
        <v>0</v>
      </c>
      <c r="AF83" s="54">
        <v>0</v>
      </c>
      <c r="AG83" s="73">
        <v>0</v>
      </c>
      <c r="AH83" s="45">
        <v>0</v>
      </c>
      <c r="AI83" s="45">
        <v>0</v>
      </c>
      <c r="AJ83" s="45">
        <v>0</v>
      </c>
      <c r="AK83" s="54">
        <v>0</v>
      </c>
      <c r="AL83" s="73">
        <v>0.31666860799999996</v>
      </c>
      <c r="AM83" s="45">
        <v>0</v>
      </c>
      <c r="AN83" s="45">
        <v>0</v>
      </c>
      <c r="AO83" s="45">
        <v>0</v>
      </c>
      <c r="AP83" s="54">
        <v>0</v>
      </c>
      <c r="AQ83" s="73">
        <v>0</v>
      </c>
      <c r="AR83" s="53">
        <v>0</v>
      </c>
      <c r="AS83" s="45">
        <v>0</v>
      </c>
      <c r="AT83" s="45">
        <v>0</v>
      </c>
      <c r="AU83" s="54">
        <v>0</v>
      </c>
      <c r="AV83" s="73">
        <v>719.3982861609999</v>
      </c>
      <c r="AW83" s="45">
        <v>62.58228342</v>
      </c>
      <c r="AX83" s="45">
        <v>0</v>
      </c>
      <c r="AY83" s="45">
        <v>0</v>
      </c>
      <c r="AZ83" s="54">
        <v>273.954155194</v>
      </c>
      <c r="BA83" s="73">
        <v>0</v>
      </c>
      <c r="BB83" s="53">
        <v>0</v>
      </c>
      <c r="BC83" s="45">
        <v>0</v>
      </c>
      <c r="BD83" s="45">
        <v>0</v>
      </c>
      <c r="BE83" s="54">
        <v>0</v>
      </c>
      <c r="BF83" s="73">
        <v>121.287178714</v>
      </c>
      <c r="BG83" s="53">
        <v>11.556163598000001</v>
      </c>
      <c r="BH83" s="45">
        <v>0.023169077</v>
      </c>
      <c r="BI83" s="45">
        <v>0</v>
      </c>
      <c r="BJ83" s="54">
        <v>36.892976752</v>
      </c>
      <c r="BK83" s="49">
        <f t="shared" si="12"/>
        <v>1380.404651338</v>
      </c>
      <c r="BL83" s="27"/>
      <c r="BM83" s="109"/>
    </row>
    <row r="84" spans="1:65" ht="12.75">
      <c r="A84" s="11"/>
      <c r="B84" s="24" t="s">
        <v>125</v>
      </c>
      <c r="C84" s="73">
        <v>0</v>
      </c>
      <c r="D84" s="53">
        <v>150.366807646</v>
      </c>
      <c r="E84" s="45">
        <v>0</v>
      </c>
      <c r="F84" s="45">
        <v>0</v>
      </c>
      <c r="G84" s="54">
        <v>0</v>
      </c>
      <c r="H84" s="73">
        <v>94.56803079900001</v>
      </c>
      <c r="I84" s="45">
        <v>19.065483571999998</v>
      </c>
      <c r="J84" s="45">
        <v>0</v>
      </c>
      <c r="K84" s="45">
        <v>0</v>
      </c>
      <c r="L84" s="54">
        <v>190.393981454</v>
      </c>
      <c r="M84" s="73">
        <v>0</v>
      </c>
      <c r="N84" s="53">
        <v>0</v>
      </c>
      <c r="O84" s="45">
        <v>0</v>
      </c>
      <c r="P84" s="45">
        <v>0</v>
      </c>
      <c r="Q84" s="54">
        <v>0</v>
      </c>
      <c r="R84" s="73">
        <v>23.042627174</v>
      </c>
      <c r="S84" s="45">
        <v>0</v>
      </c>
      <c r="T84" s="45">
        <v>0</v>
      </c>
      <c r="U84" s="45">
        <v>0</v>
      </c>
      <c r="V84" s="54">
        <v>0.996307152</v>
      </c>
      <c r="W84" s="73">
        <v>0</v>
      </c>
      <c r="X84" s="45">
        <v>0</v>
      </c>
      <c r="Y84" s="45">
        <v>0</v>
      </c>
      <c r="Z84" s="45">
        <v>0</v>
      </c>
      <c r="AA84" s="54">
        <v>0</v>
      </c>
      <c r="AB84" s="73">
        <v>0.817443619</v>
      </c>
      <c r="AC84" s="45">
        <v>0</v>
      </c>
      <c r="AD84" s="45">
        <v>0</v>
      </c>
      <c r="AE84" s="45">
        <v>0</v>
      </c>
      <c r="AF84" s="54">
        <v>0.008012130000000001</v>
      </c>
      <c r="AG84" s="73">
        <v>0</v>
      </c>
      <c r="AH84" s="45">
        <v>0</v>
      </c>
      <c r="AI84" s="45">
        <v>0</v>
      </c>
      <c r="AJ84" s="45">
        <v>0</v>
      </c>
      <c r="AK84" s="54">
        <v>0</v>
      </c>
      <c r="AL84" s="73">
        <v>0.202681977</v>
      </c>
      <c r="AM84" s="45">
        <v>0</v>
      </c>
      <c r="AN84" s="45">
        <v>0</v>
      </c>
      <c r="AO84" s="45">
        <v>0</v>
      </c>
      <c r="AP84" s="54">
        <v>0</v>
      </c>
      <c r="AQ84" s="73">
        <v>0</v>
      </c>
      <c r="AR84" s="53">
        <v>57.712166866000004</v>
      </c>
      <c r="AS84" s="45">
        <v>0</v>
      </c>
      <c r="AT84" s="45">
        <v>0</v>
      </c>
      <c r="AU84" s="54">
        <v>0</v>
      </c>
      <c r="AV84" s="73">
        <v>1481.509520499</v>
      </c>
      <c r="AW84" s="45">
        <v>85.035376118</v>
      </c>
      <c r="AX84" s="45">
        <v>0.108618875</v>
      </c>
      <c r="AY84" s="45">
        <v>0</v>
      </c>
      <c r="AZ84" s="54">
        <v>465.226224287</v>
      </c>
      <c r="BA84" s="73">
        <v>0</v>
      </c>
      <c r="BB84" s="53">
        <v>0</v>
      </c>
      <c r="BC84" s="45">
        <v>0</v>
      </c>
      <c r="BD84" s="45">
        <v>0</v>
      </c>
      <c r="BE84" s="54">
        <v>0</v>
      </c>
      <c r="BF84" s="73">
        <v>270.65067339499996</v>
      </c>
      <c r="BG84" s="53">
        <v>12.964991714</v>
      </c>
      <c r="BH84" s="45">
        <v>0</v>
      </c>
      <c r="BI84" s="45">
        <v>0</v>
      </c>
      <c r="BJ84" s="54">
        <v>32.729222189</v>
      </c>
      <c r="BK84" s="49">
        <f t="shared" si="12"/>
        <v>2885.3981694660006</v>
      </c>
      <c r="BL84" s="27"/>
      <c r="BM84" s="109"/>
    </row>
    <row r="85" spans="1:65" ht="12.75">
      <c r="A85" s="36"/>
      <c r="B85" s="37" t="s">
        <v>77</v>
      </c>
      <c r="C85" s="81">
        <f>SUM(C70:C84)</f>
        <v>0</v>
      </c>
      <c r="D85" s="81">
        <f>SUM(D70:D84)</f>
        <v>737.2916491100001</v>
      </c>
      <c r="E85" s="81">
        <f aca="true" t="shared" si="13" ref="E85:BJ85">SUM(E70:E84)</f>
        <v>0</v>
      </c>
      <c r="F85" s="81">
        <f t="shared" si="13"/>
        <v>0</v>
      </c>
      <c r="G85" s="81">
        <f t="shared" si="13"/>
        <v>0</v>
      </c>
      <c r="H85" s="81">
        <f t="shared" si="13"/>
        <v>1251.302376156</v>
      </c>
      <c r="I85" s="81">
        <f t="shared" si="13"/>
        <v>952.836003403</v>
      </c>
      <c r="J85" s="81">
        <f t="shared" si="13"/>
        <v>0.132945703</v>
      </c>
      <c r="K85" s="81">
        <f t="shared" si="13"/>
        <v>0</v>
      </c>
      <c r="L85" s="81">
        <f t="shared" si="13"/>
        <v>1700.8525345159999</v>
      </c>
      <c r="M85" s="81">
        <f t="shared" si="13"/>
        <v>0</v>
      </c>
      <c r="N85" s="81">
        <f t="shared" si="13"/>
        <v>0</v>
      </c>
      <c r="O85" s="81">
        <f t="shared" si="13"/>
        <v>0</v>
      </c>
      <c r="P85" s="81">
        <f t="shared" si="13"/>
        <v>0</v>
      </c>
      <c r="Q85" s="81">
        <f t="shared" si="13"/>
        <v>0</v>
      </c>
      <c r="R85" s="81">
        <f t="shared" si="13"/>
        <v>356.89914304300004</v>
      </c>
      <c r="S85" s="81">
        <f t="shared" si="13"/>
        <v>50.49464244399999</v>
      </c>
      <c r="T85" s="81">
        <f t="shared" si="13"/>
        <v>0</v>
      </c>
      <c r="U85" s="81">
        <f t="shared" si="13"/>
        <v>0</v>
      </c>
      <c r="V85" s="81">
        <f t="shared" si="13"/>
        <v>78.89166411800001</v>
      </c>
      <c r="W85" s="81">
        <f t="shared" si="13"/>
        <v>0</v>
      </c>
      <c r="X85" s="81">
        <f t="shared" si="13"/>
        <v>0</v>
      </c>
      <c r="Y85" s="81">
        <f t="shared" si="13"/>
        <v>0</v>
      </c>
      <c r="Z85" s="81">
        <f t="shared" si="13"/>
        <v>0</v>
      </c>
      <c r="AA85" s="81">
        <f t="shared" si="13"/>
        <v>0</v>
      </c>
      <c r="AB85" s="81">
        <f t="shared" si="13"/>
        <v>6.012276357999999</v>
      </c>
      <c r="AC85" s="81">
        <f t="shared" si="13"/>
        <v>0</v>
      </c>
      <c r="AD85" s="81">
        <f t="shared" si="13"/>
        <v>0</v>
      </c>
      <c r="AE85" s="81">
        <f t="shared" si="13"/>
        <v>0</v>
      </c>
      <c r="AF85" s="81">
        <f t="shared" si="13"/>
        <v>0.097348821</v>
      </c>
      <c r="AG85" s="81">
        <f t="shared" si="13"/>
        <v>0</v>
      </c>
      <c r="AH85" s="81">
        <f t="shared" si="13"/>
        <v>0</v>
      </c>
      <c r="AI85" s="81">
        <f t="shared" si="13"/>
        <v>0</v>
      </c>
      <c r="AJ85" s="81">
        <f t="shared" si="13"/>
        <v>0</v>
      </c>
      <c r="AK85" s="81">
        <f t="shared" si="13"/>
        <v>0</v>
      </c>
      <c r="AL85" s="81">
        <f t="shared" si="13"/>
        <v>3.377918971</v>
      </c>
      <c r="AM85" s="81">
        <f t="shared" si="13"/>
        <v>0</v>
      </c>
      <c r="AN85" s="81">
        <f t="shared" si="13"/>
        <v>0</v>
      </c>
      <c r="AO85" s="81">
        <f t="shared" si="13"/>
        <v>0</v>
      </c>
      <c r="AP85" s="81">
        <f t="shared" si="13"/>
        <v>0.08089584100000001</v>
      </c>
      <c r="AQ85" s="81">
        <f t="shared" si="13"/>
        <v>0</v>
      </c>
      <c r="AR85" s="81">
        <f t="shared" si="13"/>
        <v>86.334109928</v>
      </c>
      <c r="AS85" s="81">
        <f t="shared" si="13"/>
        <v>0</v>
      </c>
      <c r="AT85" s="81">
        <f t="shared" si="13"/>
        <v>0</v>
      </c>
      <c r="AU85" s="81">
        <f t="shared" si="13"/>
        <v>0</v>
      </c>
      <c r="AV85" s="81">
        <f t="shared" si="13"/>
        <v>11249.023290894</v>
      </c>
      <c r="AW85" s="81">
        <f t="shared" si="13"/>
        <v>1745.902900901</v>
      </c>
      <c r="AX85" s="81">
        <f t="shared" si="13"/>
        <v>0.108618875</v>
      </c>
      <c r="AY85" s="81">
        <f t="shared" si="13"/>
        <v>0</v>
      </c>
      <c r="AZ85" s="81">
        <f t="shared" si="13"/>
        <v>8032.349657474</v>
      </c>
      <c r="BA85" s="81">
        <f t="shared" si="13"/>
        <v>0</v>
      </c>
      <c r="BB85" s="81">
        <f t="shared" si="13"/>
        <v>0</v>
      </c>
      <c r="BC85" s="81">
        <f t="shared" si="13"/>
        <v>0</v>
      </c>
      <c r="BD85" s="81">
        <f t="shared" si="13"/>
        <v>0</v>
      </c>
      <c r="BE85" s="81">
        <f t="shared" si="13"/>
        <v>0</v>
      </c>
      <c r="BF85" s="81">
        <f t="shared" si="13"/>
        <v>2819.939761044</v>
      </c>
      <c r="BG85" s="81">
        <f t="shared" si="13"/>
        <v>231.86294775100004</v>
      </c>
      <c r="BH85" s="81">
        <f t="shared" si="13"/>
        <v>0.290692882</v>
      </c>
      <c r="BI85" s="81">
        <f t="shared" si="13"/>
        <v>0</v>
      </c>
      <c r="BJ85" s="81">
        <f t="shared" si="13"/>
        <v>835.0443199939999</v>
      </c>
      <c r="BK85" s="105">
        <f t="shared" si="12"/>
        <v>30139.125698227002</v>
      </c>
      <c r="BL85" s="27"/>
      <c r="BM85" s="109"/>
    </row>
    <row r="86" spans="1:65" ht="12.75">
      <c r="A86" s="36"/>
      <c r="B86" s="38" t="s">
        <v>75</v>
      </c>
      <c r="C86" s="50">
        <f aca="true" t="shared" si="14" ref="C86:AH86">+C85+C68</f>
        <v>0</v>
      </c>
      <c r="D86" s="71">
        <f t="shared" si="14"/>
        <v>738.0764907980001</v>
      </c>
      <c r="E86" s="71">
        <f t="shared" si="14"/>
        <v>0</v>
      </c>
      <c r="F86" s="71">
        <f t="shared" si="14"/>
        <v>0</v>
      </c>
      <c r="G86" s="69">
        <f t="shared" si="14"/>
        <v>0</v>
      </c>
      <c r="H86" s="50">
        <f t="shared" si="14"/>
        <v>1593.167785358</v>
      </c>
      <c r="I86" s="71">
        <f t="shared" si="14"/>
        <v>952.855239152</v>
      </c>
      <c r="J86" s="71">
        <f t="shared" si="14"/>
        <v>0.132945703</v>
      </c>
      <c r="K86" s="71">
        <f t="shared" si="14"/>
        <v>0</v>
      </c>
      <c r="L86" s="69">
        <f t="shared" si="14"/>
        <v>1716.4505766979998</v>
      </c>
      <c r="M86" s="50">
        <f t="shared" si="14"/>
        <v>0</v>
      </c>
      <c r="N86" s="71">
        <f t="shared" si="14"/>
        <v>0</v>
      </c>
      <c r="O86" s="71">
        <f t="shared" si="14"/>
        <v>0</v>
      </c>
      <c r="P86" s="71">
        <f t="shared" si="14"/>
        <v>0</v>
      </c>
      <c r="Q86" s="69">
        <f t="shared" si="14"/>
        <v>0</v>
      </c>
      <c r="R86" s="50">
        <f t="shared" si="14"/>
        <v>524.29191404</v>
      </c>
      <c r="S86" s="71">
        <f t="shared" si="14"/>
        <v>50.49873906799999</v>
      </c>
      <c r="T86" s="71">
        <f t="shared" si="14"/>
        <v>0</v>
      </c>
      <c r="U86" s="71">
        <f t="shared" si="14"/>
        <v>0</v>
      </c>
      <c r="V86" s="69">
        <f t="shared" si="14"/>
        <v>81.52837182900001</v>
      </c>
      <c r="W86" s="50">
        <f t="shared" si="14"/>
        <v>0</v>
      </c>
      <c r="X86" s="71">
        <f t="shared" si="14"/>
        <v>0</v>
      </c>
      <c r="Y86" s="71">
        <f t="shared" si="14"/>
        <v>0</v>
      </c>
      <c r="Z86" s="71">
        <f t="shared" si="14"/>
        <v>0</v>
      </c>
      <c r="AA86" s="69">
        <f t="shared" si="14"/>
        <v>0</v>
      </c>
      <c r="AB86" s="50">
        <f t="shared" si="14"/>
        <v>7.699587241</v>
      </c>
      <c r="AC86" s="71">
        <f t="shared" si="14"/>
        <v>0</v>
      </c>
      <c r="AD86" s="71">
        <f t="shared" si="14"/>
        <v>0</v>
      </c>
      <c r="AE86" s="71">
        <f t="shared" si="14"/>
        <v>0</v>
      </c>
      <c r="AF86" s="69">
        <f t="shared" si="14"/>
        <v>0.108858087</v>
      </c>
      <c r="AG86" s="50">
        <f t="shared" si="14"/>
        <v>0</v>
      </c>
      <c r="AH86" s="71">
        <f t="shared" si="14"/>
        <v>0</v>
      </c>
      <c r="AI86" s="71">
        <f aca="true" t="shared" si="15" ref="AI86:BK86">+AI85+AI68</f>
        <v>0</v>
      </c>
      <c r="AJ86" s="71">
        <f t="shared" si="15"/>
        <v>0</v>
      </c>
      <c r="AK86" s="69">
        <f t="shared" si="15"/>
        <v>0</v>
      </c>
      <c r="AL86" s="50">
        <f t="shared" si="15"/>
        <v>3.9968085660000003</v>
      </c>
      <c r="AM86" s="71">
        <f t="shared" si="15"/>
        <v>0</v>
      </c>
      <c r="AN86" s="71">
        <f t="shared" si="15"/>
        <v>0</v>
      </c>
      <c r="AO86" s="71">
        <f t="shared" si="15"/>
        <v>0</v>
      </c>
      <c r="AP86" s="69">
        <f t="shared" si="15"/>
        <v>0.08089584100000001</v>
      </c>
      <c r="AQ86" s="50">
        <f t="shared" si="15"/>
        <v>0</v>
      </c>
      <c r="AR86" s="71">
        <f t="shared" si="15"/>
        <v>86.334109928</v>
      </c>
      <c r="AS86" s="71">
        <f t="shared" si="15"/>
        <v>0</v>
      </c>
      <c r="AT86" s="71">
        <f t="shared" si="15"/>
        <v>0</v>
      </c>
      <c r="AU86" s="69">
        <f t="shared" si="15"/>
        <v>0</v>
      </c>
      <c r="AV86" s="50">
        <f t="shared" si="15"/>
        <v>13693.950534079999</v>
      </c>
      <c r="AW86" s="71">
        <f t="shared" si="15"/>
        <v>1759.2535480010001</v>
      </c>
      <c r="AX86" s="71">
        <f t="shared" si="15"/>
        <v>1.984420687</v>
      </c>
      <c r="AY86" s="71">
        <f t="shared" si="15"/>
        <v>0</v>
      </c>
      <c r="AZ86" s="69">
        <f t="shared" si="15"/>
        <v>8392.960918570001</v>
      </c>
      <c r="BA86" s="50">
        <f t="shared" si="15"/>
        <v>0</v>
      </c>
      <c r="BB86" s="71">
        <f t="shared" si="15"/>
        <v>0</v>
      </c>
      <c r="BC86" s="71">
        <f t="shared" si="15"/>
        <v>0</v>
      </c>
      <c r="BD86" s="71">
        <f t="shared" si="15"/>
        <v>0</v>
      </c>
      <c r="BE86" s="69">
        <f t="shared" si="15"/>
        <v>0</v>
      </c>
      <c r="BF86" s="50">
        <f t="shared" si="15"/>
        <v>3676.244601013</v>
      </c>
      <c r="BG86" s="71">
        <f t="shared" si="15"/>
        <v>234.99126459900003</v>
      </c>
      <c r="BH86" s="71">
        <f t="shared" si="15"/>
        <v>0.290692882</v>
      </c>
      <c r="BI86" s="71">
        <f t="shared" si="15"/>
        <v>0</v>
      </c>
      <c r="BJ86" s="69">
        <f t="shared" si="15"/>
        <v>906.1832556449999</v>
      </c>
      <c r="BK86" s="52">
        <f t="shared" si="15"/>
        <v>34421.081557786005</v>
      </c>
      <c r="BL86" s="27"/>
      <c r="BM86" s="109"/>
    </row>
    <row r="87" spans="1:65" ht="3" customHeight="1">
      <c r="A87" s="11"/>
      <c r="B87" s="18"/>
      <c r="C87" s="128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30"/>
      <c r="BM87" s="109"/>
    </row>
    <row r="88" spans="1:65" ht="12.75">
      <c r="A88" s="11" t="s">
        <v>16</v>
      </c>
      <c r="B88" s="17" t="s">
        <v>8</v>
      </c>
      <c r="C88" s="128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30"/>
      <c r="BM88" s="109"/>
    </row>
    <row r="89" spans="1:65" ht="12.75">
      <c r="A89" s="11" t="s">
        <v>67</v>
      </c>
      <c r="B89" s="18" t="s">
        <v>17</v>
      </c>
      <c r="C89" s="128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30"/>
      <c r="BM89" s="109"/>
    </row>
    <row r="90" spans="1:65" ht="12.75">
      <c r="A90" s="11"/>
      <c r="B90" s="24" t="s">
        <v>106</v>
      </c>
      <c r="C90" s="73">
        <v>0</v>
      </c>
      <c r="D90" s="53">
        <v>159.012575637</v>
      </c>
      <c r="E90" s="45">
        <v>0</v>
      </c>
      <c r="F90" s="45">
        <v>0</v>
      </c>
      <c r="G90" s="54">
        <v>0</v>
      </c>
      <c r="H90" s="73">
        <v>68.61484355900001</v>
      </c>
      <c r="I90" s="45">
        <v>97.69034878299999</v>
      </c>
      <c r="J90" s="45">
        <v>0.007162606</v>
      </c>
      <c r="K90" s="45">
        <v>0</v>
      </c>
      <c r="L90" s="54">
        <v>256.790660862</v>
      </c>
      <c r="M90" s="73">
        <v>0</v>
      </c>
      <c r="N90" s="53">
        <v>0</v>
      </c>
      <c r="O90" s="45">
        <v>0</v>
      </c>
      <c r="P90" s="45">
        <v>0</v>
      </c>
      <c r="Q90" s="54">
        <v>0</v>
      </c>
      <c r="R90" s="73">
        <v>17.329088711</v>
      </c>
      <c r="S90" s="45">
        <v>0.256552214</v>
      </c>
      <c r="T90" s="45">
        <v>0</v>
      </c>
      <c r="U90" s="45">
        <v>0</v>
      </c>
      <c r="V90" s="54">
        <v>10.820780625000001</v>
      </c>
      <c r="W90" s="73">
        <v>0</v>
      </c>
      <c r="X90" s="45">
        <v>0</v>
      </c>
      <c r="Y90" s="45">
        <v>0</v>
      </c>
      <c r="Z90" s="45">
        <v>0</v>
      </c>
      <c r="AA90" s="54">
        <v>0</v>
      </c>
      <c r="AB90" s="73">
        <v>0.299830764</v>
      </c>
      <c r="AC90" s="45">
        <v>0</v>
      </c>
      <c r="AD90" s="45">
        <v>0</v>
      </c>
      <c r="AE90" s="45">
        <v>0</v>
      </c>
      <c r="AF90" s="54">
        <v>0.8677393230000001</v>
      </c>
      <c r="AG90" s="73">
        <v>0</v>
      </c>
      <c r="AH90" s="45">
        <v>0</v>
      </c>
      <c r="AI90" s="45">
        <v>0</v>
      </c>
      <c r="AJ90" s="45">
        <v>0</v>
      </c>
      <c r="AK90" s="54">
        <v>0</v>
      </c>
      <c r="AL90" s="73">
        <v>0.022535936000000003</v>
      </c>
      <c r="AM90" s="45">
        <v>0</v>
      </c>
      <c r="AN90" s="45">
        <v>0</v>
      </c>
      <c r="AO90" s="45">
        <v>0</v>
      </c>
      <c r="AP90" s="54">
        <v>0</v>
      </c>
      <c r="AQ90" s="73">
        <v>0</v>
      </c>
      <c r="AR90" s="53">
        <v>0.00035389</v>
      </c>
      <c r="AS90" s="45">
        <v>0</v>
      </c>
      <c r="AT90" s="45">
        <v>0</v>
      </c>
      <c r="AU90" s="54">
        <v>0</v>
      </c>
      <c r="AV90" s="73">
        <v>1451.6695118520001</v>
      </c>
      <c r="AW90" s="45">
        <v>517.33122982</v>
      </c>
      <c r="AX90" s="45">
        <v>0</v>
      </c>
      <c r="AY90" s="45">
        <v>0</v>
      </c>
      <c r="AZ90" s="54">
        <v>3541.8650535859997</v>
      </c>
      <c r="BA90" s="73">
        <v>0</v>
      </c>
      <c r="BB90" s="53">
        <v>0</v>
      </c>
      <c r="BC90" s="45">
        <v>0</v>
      </c>
      <c r="BD90" s="45">
        <v>0</v>
      </c>
      <c r="BE90" s="54">
        <v>0</v>
      </c>
      <c r="BF90" s="73">
        <v>424.611081522</v>
      </c>
      <c r="BG90" s="53">
        <v>52.275687833</v>
      </c>
      <c r="BH90" s="45">
        <v>3.5923586880000005</v>
      </c>
      <c r="BI90" s="45">
        <v>0</v>
      </c>
      <c r="BJ90" s="54">
        <v>452.88175532</v>
      </c>
      <c r="BK90" s="61">
        <f>SUM(C90:BJ90)</f>
        <v>7055.939151530999</v>
      </c>
      <c r="BL90" s="27"/>
      <c r="BM90" s="109"/>
    </row>
    <row r="91" spans="1:65" ht="12.75">
      <c r="A91" s="36"/>
      <c r="B91" s="38" t="s">
        <v>74</v>
      </c>
      <c r="C91" s="50">
        <f aca="true" t="shared" si="16" ref="C91:AH91">SUM(C90:C90)</f>
        <v>0</v>
      </c>
      <c r="D91" s="71">
        <f t="shared" si="16"/>
        <v>159.012575637</v>
      </c>
      <c r="E91" s="71">
        <f t="shared" si="16"/>
        <v>0</v>
      </c>
      <c r="F91" s="71">
        <f t="shared" si="16"/>
        <v>0</v>
      </c>
      <c r="G91" s="69">
        <f t="shared" si="16"/>
        <v>0</v>
      </c>
      <c r="H91" s="50">
        <f t="shared" si="16"/>
        <v>68.61484355900001</v>
      </c>
      <c r="I91" s="71">
        <f t="shared" si="16"/>
        <v>97.69034878299999</v>
      </c>
      <c r="J91" s="71">
        <f t="shared" si="16"/>
        <v>0.007162606</v>
      </c>
      <c r="K91" s="71">
        <f t="shared" si="16"/>
        <v>0</v>
      </c>
      <c r="L91" s="69">
        <f t="shared" si="16"/>
        <v>256.790660862</v>
      </c>
      <c r="M91" s="50">
        <f t="shared" si="16"/>
        <v>0</v>
      </c>
      <c r="N91" s="71">
        <f t="shared" si="16"/>
        <v>0</v>
      </c>
      <c r="O91" s="71">
        <f t="shared" si="16"/>
        <v>0</v>
      </c>
      <c r="P91" s="71">
        <f t="shared" si="16"/>
        <v>0</v>
      </c>
      <c r="Q91" s="69">
        <f t="shared" si="16"/>
        <v>0</v>
      </c>
      <c r="R91" s="50">
        <f t="shared" si="16"/>
        <v>17.329088711</v>
      </c>
      <c r="S91" s="71">
        <f t="shared" si="16"/>
        <v>0.256552214</v>
      </c>
      <c r="T91" s="71">
        <f t="shared" si="16"/>
        <v>0</v>
      </c>
      <c r="U91" s="71">
        <f t="shared" si="16"/>
        <v>0</v>
      </c>
      <c r="V91" s="69">
        <f t="shared" si="16"/>
        <v>10.820780625000001</v>
      </c>
      <c r="W91" s="50">
        <f t="shared" si="16"/>
        <v>0</v>
      </c>
      <c r="X91" s="71">
        <f t="shared" si="16"/>
        <v>0</v>
      </c>
      <c r="Y91" s="71">
        <f t="shared" si="16"/>
        <v>0</v>
      </c>
      <c r="Z91" s="71">
        <f t="shared" si="16"/>
        <v>0</v>
      </c>
      <c r="AA91" s="69">
        <f t="shared" si="16"/>
        <v>0</v>
      </c>
      <c r="AB91" s="50">
        <f t="shared" si="16"/>
        <v>0.299830764</v>
      </c>
      <c r="AC91" s="71">
        <f t="shared" si="16"/>
        <v>0</v>
      </c>
      <c r="AD91" s="71">
        <f t="shared" si="16"/>
        <v>0</v>
      </c>
      <c r="AE91" s="71">
        <f t="shared" si="16"/>
        <v>0</v>
      </c>
      <c r="AF91" s="69">
        <f t="shared" si="16"/>
        <v>0.8677393230000001</v>
      </c>
      <c r="AG91" s="50">
        <f t="shared" si="16"/>
        <v>0</v>
      </c>
      <c r="AH91" s="71">
        <f t="shared" si="16"/>
        <v>0</v>
      </c>
      <c r="AI91" s="71">
        <f aca="true" t="shared" si="17" ref="AI91:BJ91">SUM(AI90:AI90)</f>
        <v>0</v>
      </c>
      <c r="AJ91" s="71">
        <f t="shared" si="17"/>
        <v>0</v>
      </c>
      <c r="AK91" s="69">
        <f t="shared" si="17"/>
        <v>0</v>
      </c>
      <c r="AL91" s="50">
        <f t="shared" si="17"/>
        <v>0.022535936000000003</v>
      </c>
      <c r="AM91" s="71">
        <f t="shared" si="17"/>
        <v>0</v>
      </c>
      <c r="AN91" s="71">
        <f t="shared" si="17"/>
        <v>0</v>
      </c>
      <c r="AO91" s="71">
        <f t="shared" si="17"/>
        <v>0</v>
      </c>
      <c r="AP91" s="69">
        <f t="shared" si="17"/>
        <v>0</v>
      </c>
      <c r="AQ91" s="50">
        <f t="shared" si="17"/>
        <v>0</v>
      </c>
      <c r="AR91" s="71">
        <f>SUM(AR90:AR90)</f>
        <v>0.00035389</v>
      </c>
      <c r="AS91" s="71">
        <f t="shared" si="17"/>
        <v>0</v>
      </c>
      <c r="AT91" s="71">
        <f t="shared" si="17"/>
        <v>0</v>
      </c>
      <c r="AU91" s="69">
        <f t="shared" si="17"/>
        <v>0</v>
      </c>
      <c r="AV91" s="50">
        <f t="shared" si="17"/>
        <v>1451.6695118520001</v>
      </c>
      <c r="AW91" s="71">
        <f t="shared" si="17"/>
        <v>517.33122982</v>
      </c>
      <c r="AX91" s="71">
        <f t="shared" si="17"/>
        <v>0</v>
      </c>
      <c r="AY91" s="71">
        <f t="shared" si="17"/>
        <v>0</v>
      </c>
      <c r="AZ91" s="69">
        <f t="shared" si="17"/>
        <v>3541.8650535859997</v>
      </c>
      <c r="BA91" s="50">
        <f t="shared" si="17"/>
        <v>0</v>
      </c>
      <c r="BB91" s="71">
        <f t="shared" si="17"/>
        <v>0</v>
      </c>
      <c r="BC91" s="71">
        <f t="shared" si="17"/>
        <v>0</v>
      </c>
      <c r="BD91" s="71">
        <f t="shared" si="17"/>
        <v>0</v>
      </c>
      <c r="BE91" s="69">
        <f t="shared" si="17"/>
        <v>0</v>
      </c>
      <c r="BF91" s="50">
        <f t="shared" si="17"/>
        <v>424.611081522</v>
      </c>
      <c r="BG91" s="71">
        <f t="shared" si="17"/>
        <v>52.275687833</v>
      </c>
      <c r="BH91" s="71">
        <f t="shared" si="17"/>
        <v>3.5923586880000005</v>
      </c>
      <c r="BI91" s="71">
        <f t="shared" si="17"/>
        <v>0</v>
      </c>
      <c r="BJ91" s="69">
        <f t="shared" si="17"/>
        <v>452.88175532</v>
      </c>
      <c r="BK91" s="102">
        <f>SUM(BK90:BK90)</f>
        <v>7055.939151530999</v>
      </c>
      <c r="BM91" s="109"/>
    </row>
    <row r="92" spans="1:65" ht="2.25" customHeight="1">
      <c r="A92" s="11"/>
      <c r="B92" s="18"/>
      <c r="C92" s="128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30"/>
      <c r="BM92" s="109"/>
    </row>
    <row r="93" spans="1:65" ht="12.75">
      <c r="A93" s="11" t="s">
        <v>4</v>
      </c>
      <c r="B93" s="17" t="s">
        <v>9</v>
      </c>
      <c r="C93" s="128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30"/>
      <c r="BM93" s="109"/>
    </row>
    <row r="94" spans="1:65" ht="12.75">
      <c r="A94" s="11" t="s">
        <v>67</v>
      </c>
      <c r="B94" s="18" t="s">
        <v>18</v>
      </c>
      <c r="C94" s="128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30"/>
      <c r="BM94" s="109"/>
    </row>
    <row r="95" spans="1:65" ht="12.75">
      <c r="A95" s="11"/>
      <c r="B95" s="19" t="s">
        <v>31</v>
      </c>
      <c r="C95" s="57"/>
      <c r="D95" s="58"/>
      <c r="E95" s="59"/>
      <c r="F95" s="59"/>
      <c r="G95" s="60"/>
      <c r="H95" s="57"/>
      <c r="I95" s="59"/>
      <c r="J95" s="59"/>
      <c r="K95" s="59"/>
      <c r="L95" s="60"/>
      <c r="M95" s="57"/>
      <c r="N95" s="58"/>
      <c r="O95" s="59"/>
      <c r="P95" s="59"/>
      <c r="Q95" s="60"/>
      <c r="R95" s="57"/>
      <c r="S95" s="59"/>
      <c r="T95" s="59"/>
      <c r="U95" s="59"/>
      <c r="V95" s="60"/>
      <c r="W95" s="57"/>
      <c r="X95" s="59"/>
      <c r="Y95" s="59"/>
      <c r="Z95" s="59"/>
      <c r="AA95" s="60"/>
      <c r="AB95" s="57"/>
      <c r="AC95" s="59"/>
      <c r="AD95" s="59"/>
      <c r="AE95" s="59"/>
      <c r="AF95" s="60"/>
      <c r="AG95" s="57"/>
      <c r="AH95" s="59"/>
      <c r="AI95" s="59"/>
      <c r="AJ95" s="59"/>
      <c r="AK95" s="60"/>
      <c r="AL95" s="57"/>
      <c r="AM95" s="59"/>
      <c r="AN95" s="59"/>
      <c r="AO95" s="59"/>
      <c r="AP95" s="60"/>
      <c r="AQ95" s="57"/>
      <c r="AR95" s="58"/>
      <c r="AS95" s="59"/>
      <c r="AT95" s="59"/>
      <c r="AU95" s="60"/>
      <c r="AV95" s="57"/>
      <c r="AW95" s="59"/>
      <c r="AX95" s="59"/>
      <c r="AY95" s="59"/>
      <c r="AZ95" s="60"/>
      <c r="BA95" s="57"/>
      <c r="BB95" s="58"/>
      <c r="BC95" s="59"/>
      <c r="BD95" s="59"/>
      <c r="BE95" s="60"/>
      <c r="BF95" s="57"/>
      <c r="BG95" s="58"/>
      <c r="BH95" s="59"/>
      <c r="BI95" s="59"/>
      <c r="BJ95" s="60"/>
      <c r="BK95" s="61"/>
      <c r="BM95" s="109"/>
    </row>
    <row r="96" spans="1:255" s="39" customFormat="1" ht="12.75">
      <c r="A96" s="36"/>
      <c r="B96" s="37" t="s">
        <v>76</v>
      </c>
      <c r="C96" s="62"/>
      <c r="D96" s="63"/>
      <c r="E96" s="63"/>
      <c r="F96" s="63"/>
      <c r="G96" s="64"/>
      <c r="H96" s="62"/>
      <c r="I96" s="63"/>
      <c r="J96" s="63"/>
      <c r="K96" s="63"/>
      <c r="L96" s="64"/>
      <c r="M96" s="62"/>
      <c r="N96" s="63"/>
      <c r="O96" s="63"/>
      <c r="P96" s="63"/>
      <c r="Q96" s="64"/>
      <c r="R96" s="62"/>
      <c r="S96" s="63"/>
      <c r="T96" s="63"/>
      <c r="U96" s="63"/>
      <c r="V96" s="64"/>
      <c r="W96" s="62"/>
      <c r="X96" s="63"/>
      <c r="Y96" s="63"/>
      <c r="Z96" s="63"/>
      <c r="AA96" s="64"/>
      <c r="AB96" s="62"/>
      <c r="AC96" s="63"/>
      <c r="AD96" s="63"/>
      <c r="AE96" s="63"/>
      <c r="AF96" s="64"/>
      <c r="AG96" s="62"/>
      <c r="AH96" s="63"/>
      <c r="AI96" s="63"/>
      <c r="AJ96" s="63"/>
      <c r="AK96" s="64"/>
      <c r="AL96" s="62"/>
      <c r="AM96" s="63"/>
      <c r="AN96" s="63"/>
      <c r="AO96" s="63"/>
      <c r="AP96" s="64"/>
      <c r="AQ96" s="62"/>
      <c r="AR96" s="63"/>
      <c r="AS96" s="63"/>
      <c r="AT96" s="63"/>
      <c r="AU96" s="64"/>
      <c r="AV96" s="62"/>
      <c r="AW96" s="63"/>
      <c r="AX96" s="63"/>
      <c r="AY96" s="63"/>
      <c r="AZ96" s="64"/>
      <c r="BA96" s="62"/>
      <c r="BB96" s="63"/>
      <c r="BC96" s="63"/>
      <c r="BD96" s="63"/>
      <c r="BE96" s="64"/>
      <c r="BF96" s="62"/>
      <c r="BG96" s="63"/>
      <c r="BH96" s="63"/>
      <c r="BI96" s="63"/>
      <c r="BJ96" s="64"/>
      <c r="BK96" s="65"/>
      <c r="BL96" s="2"/>
      <c r="BM96" s="109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</row>
    <row r="97" spans="1:65" ht="12.75">
      <c r="A97" s="11" t="s">
        <v>68</v>
      </c>
      <c r="B97" s="18" t="s">
        <v>19</v>
      </c>
      <c r="C97" s="128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30"/>
      <c r="BM97" s="109"/>
    </row>
    <row r="98" spans="1:65" ht="12.75">
      <c r="A98" s="11"/>
      <c r="B98" s="115" t="s">
        <v>107</v>
      </c>
      <c r="C98" s="57">
        <v>0</v>
      </c>
      <c r="D98" s="58">
        <v>0</v>
      </c>
      <c r="E98" s="59">
        <v>0</v>
      </c>
      <c r="F98" s="59">
        <v>0</v>
      </c>
      <c r="G98" s="60">
        <v>0</v>
      </c>
      <c r="H98" s="57">
        <v>0</v>
      </c>
      <c r="I98" s="59">
        <v>0</v>
      </c>
      <c r="J98" s="59">
        <v>0</v>
      </c>
      <c r="K98" s="59">
        <v>0</v>
      </c>
      <c r="L98" s="60">
        <v>0</v>
      </c>
      <c r="M98" s="57">
        <v>0</v>
      </c>
      <c r="N98" s="58">
        <v>0</v>
      </c>
      <c r="O98" s="59">
        <v>0</v>
      </c>
      <c r="P98" s="59">
        <v>0</v>
      </c>
      <c r="Q98" s="60">
        <v>0</v>
      </c>
      <c r="R98" s="57">
        <v>0</v>
      </c>
      <c r="S98" s="59">
        <v>0</v>
      </c>
      <c r="T98" s="59">
        <v>0</v>
      </c>
      <c r="U98" s="59">
        <v>0</v>
      </c>
      <c r="V98" s="60">
        <v>0</v>
      </c>
      <c r="W98" s="57">
        <v>0</v>
      </c>
      <c r="X98" s="59">
        <v>0</v>
      </c>
      <c r="Y98" s="59">
        <v>0</v>
      </c>
      <c r="Z98" s="59">
        <v>0</v>
      </c>
      <c r="AA98" s="60">
        <v>0</v>
      </c>
      <c r="AB98" s="57">
        <v>0</v>
      </c>
      <c r="AC98" s="59">
        <v>0</v>
      </c>
      <c r="AD98" s="59">
        <v>0</v>
      </c>
      <c r="AE98" s="59">
        <v>0</v>
      </c>
      <c r="AF98" s="60">
        <v>0</v>
      </c>
      <c r="AG98" s="57">
        <v>0</v>
      </c>
      <c r="AH98" s="59">
        <v>0</v>
      </c>
      <c r="AI98" s="59">
        <v>0</v>
      </c>
      <c r="AJ98" s="59">
        <v>0</v>
      </c>
      <c r="AK98" s="60">
        <v>0</v>
      </c>
      <c r="AL98" s="57">
        <v>0</v>
      </c>
      <c r="AM98" s="59">
        <v>0</v>
      </c>
      <c r="AN98" s="59">
        <v>0</v>
      </c>
      <c r="AO98" s="59">
        <v>0</v>
      </c>
      <c r="AP98" s="60">
        <v>0</v>
      </c>
      <c r="AQ98" s="57">
        <v>0</v>
      </c>
      <c r="AR98" s="58">
        <v>0</v>
      </c>
      <c r="AS98" s="59">
        <v>0</v>
      </c>
      <c r="AT98" s="59">
        <v>0</v>
      </c>
      <c r="AU98" s="60">
        <v>0</v>
      </c>
      <c r="AV98" s="57">
        <v>0</v>
      </c>
      <c r="AW98" s="59">
        <v>26.09838335</v>
      </c>
      <c r="AX98" s="59">
        <v>0</v>
      </c>
      <c r="AY98" s="59">
        <v>0</v>
      </c>
      <c r="AZ98" s="60">
        <v>23.963992697</v>
      </c>
      <c r="BA98" s="57">
        <v>0</v>
      </c>
      <c r="BB98" s="58">
        <v>0</v>
      </c>
      <c r="BC98" s="59">
        <v>0</v>
      </c>
      <c r="BD98" s="59">
        <v>0</v>
      </c>
      <c r="BE98" s="60">
        <v>0</v>
      </c>
      <c r="BF98" s="57">
        <v>0</v>
      </c>
      <c r="BG98" s="58">
        <v>0</v>
      </c>
      <c r="BH98" s="59">
        <v>0</v>
      </c>
      <c r="BI98" s="59">
        <v>0</v>
      </c>
      <c r="BJ98" s="60">
        <v>0</v>
      </c>
      <c r="BK98" s="61">
        <f>SUM(C98:BJ98)</f>
        <v>50.062376047</v>
      </c>
      <c r="BM98" s="109"/>
    </row>
    <row r="99" spans="1:255" s="39" customFormat="1" ht="12.75">
      <c r="A99" s="36"/>
      <c r="B99" s="38" t="s">
        <v>77</v>
      </c>
      <c r="C99" s="50">
        <f aca="true" t="shared" si="18" ref="C99:BJ99">SUM(C98:C98)</f>
        <v>0</v>
      </c>
      <c r="D99" s="71">
        <f t="shared" si="18"/>
        <v>0</v>
      </c>
      <c r="E99" s="71">
        <f t="shared" si="18"/>
        <v>0</v>
      </c>
      <c r="F99" s="71">
        <f t="shared" si="18"/>
        <v>0</v>
      </c>
      <c r="G99" s="69">
        <f t="shared" si="18"/>
        <v>0</v>
      </c>
      <c r="H99" s="50">
        <f t="shared" si="18"/>
        <v>0</v>
      </c>
      <c r="I99" s="71">
        <f t="shared" si="18"/>
        <v>0</v>
      </c>
      <c r="J99" s="71">
        <f t="shared" si="18"/>
        <v>0</v>
      </c>
      <c r="K99" s="71">
        <f t="shared" si="18"/>
        <v>0</v>
      </c>
      <c r="L99" s="69">
        <f t="shared" si="18"/>
        <v>0</v>
      </c>
      <c r="M99" s="50">
        <f t="shared" si="18"/>
        <v>0</v>
      </c>
      <c r="N99" s="71">
        <f t="shared" si="18"/>
        <v>0</v>
      </c>
      <c r="O99" s="71">
        <f t="shared" si="18"/>
        <v>0</v>
      </c>
      <c r="P99" s="71">
        <f t="shared" si="18"/>
        <v>0</v>
      </c>
      <c r="Q99" s="69">
        <f t="shared" si="18"/>
        <v>0</v>
      </c>
      <c r="R99" s="50">
        <f t="shared" si="18"/>
        <v>0</v>
      </c>
      <c r="S99" s="71">
        <f t="shared" si="18"/>
        <v>0</v>
      </c>
      <c r="T99" s="71">
        <f t="shared" si="18"/>
        <v>0</v>
      </c>
      <c r="U99" s="71">
        <f t="shared" si="18"/>
        <v>0</v>
      </c>
      <c r="V99" s="69">
        <f t="shared" si="18"/>
        <v>0</v>
      </c>
      <c r="W99" s="50">
        <f t="shared" si="18"/>
        <v>0</v>
      </c>
      <c r="X99" s="71">
        <f t="shared" si="18"/>
        <v>0</v>
      </c>
      <c r="Y99" s="71">
        <f t="shared" si="18"/>
        <v>0</v>
      </c>
      <c r="Z99" s="71">
        <f t="shared" si="18"/>
        <v>0</v>
      </c>
      <c r="AA99" s="69">
        <f t="shared" si="18"/>
        <v>0</v>
      </c>
      <c r="AB99" s="50">
        <f t="shared" si="18"/>
        <v>0</v>
      </c>
      <c r="AC99" s="71">
        <f t="shared" si="18"/>
        <v>0</v>
      </c>
      <c r="AD99" s="71">
        <f t="shared" si="18"/>
        <v>0</v>
      </c>
      <c r="AE99" s="71">
        <f t="shared" si="18"/>
        <v>0</v>
      </c>
      <c r="AF99" s="69">
        <f t="shared" si="18"/>
        <v>0</v>
      </c>
      <c r="AG99" s="50">
        <f t="shared" si="18"/>
        <v>0</v>
      </c>
      <c r="AH99" s="71">
        <f t="shared" si="18"/>
        <v>0</v>
      </c>
      <c r="AI99" s="71">
        <f t="shared" si="18"/>
        <v>0</v>
      </c>
      <c r="AJ99" s="71">
        <f t="shared" si="18"/>
        <v>0</v>
      </c>
      <c r="AK99" s="69">
        <f t="shared" si="18"/>
        <v>0</v>
      </c>
      <c r="AL99" s="50">
        <f t="shared" si="18"/>
        <v>0</v>
      </c>
      <c r="AM99" s="71">
        <f t="shared" si="18"/>
        <v>0</v>
      </c>
      <c r="AN99" s="71">
        <f t="shared" si="18"/>
        <v>0</v>
      </c>
      <c r="AO99" s="71">
        <f t="shared" si="18"/>
        <v>0</v>
      </c>
      <c r="AP99" s="69">
        <f t="shared" si="18"/>
        <v>0</v>
      </c>
      <c r="AQ99" s="50">
        <f t="shared" si="18"/>
        <v>0</v>
      </c>
      <c r="AR99" s="71">
        <f>SUM(AR98:AR98)</f>
        <v>0</v>
      </c>
      <c r="AS99" s="71">
        <f t="shared" si="18"/>
        <v>0</v>
      </c>
      <c r="AT99" s="71">
        <f t="shared" si="18"/>
        <v>0</v>
      </c>
      <c r="AU99" s="69">
        <f t="shared" si="18"/>
        <v>0</v>
      </c>
      <c r="AV99" s="50">
        <f t="shared" si="18"/>
        <v>0</v>
      </c>
      <c r="AW99" s="71">
        <f t="shared" si="18"/>
        <v>26.09838335</v>
      </c>
      <c r="AX99" s="71">
        <f t="shared" si="18"/>
        <v>0</v>
      </c>
      <c r="AY99" s="71">
        <f t="shared" si="18"/>
        <v>0</v>
      </c>
      <c r="AZ99" s="69">
        <f t="shared" si="18"/>
        <v>23.963992697</v>
      </c>
      <c r="BA99" s="50">
        <f t="shared" si="18"/>
        <v>0</v>
      </c>
      <c r="BB99" s="71">
        <f t="shared" si="18"/>
        <v>0</v>
      </c>
      <c r="BC99" s="71">
        <f t="shared" si="18"/>
        <v>0</v>
      </c>
      <c r="BD99" s="71">
        <f t="shared" si="18"/>
        <v>0</v>
      </c>
      <c r="BE99" s="69">
        <f t="shared" si="18"/>
        <v>0</v>
      </c>
      <c r="BF99" s="50">
        <f t="shared" si="18"/>
        <v>0</v>
      </c>
      <c r="BG99" s="71">
        <f t="shared" si="18"/>
        <v>0</v>
      </c>
      <c r="BH99" s="71">
        <f t="shared" si="18"/>
        <v>0</v>
      </c>
      <c r="BI99" s="71">
        <f t="shared" si="18"/>
        <v>0</v>
      </c>
      <c r="BJ99" s="69">
        <f t="shared" si="18"/>
        <v>0</v>
      </c>
      <c r="BK99" s="102">
        <f>SUM(BK98:BK98)</f>
        <v>50.062376047</v>
      </c>
      <c r="BL99" s="2"/>
      <c r="BM99" s="109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</row>
    <row r="100" spans="1:255" s="39" customFormat="1" ht="12.75">
      <c r="A100" s="36"/>
      <c r="B100" s="38" t="s">
        <v>75</v>
      </c>
      <c r="C100" s="50">
        <f aca="true" t="shared" si="19" ref="C100:AR100">SUM(C99,C96)</f>
        <v>0</v>
      </c>
      <c r="D100" s="71">
        <f t="shared" si="19"/>
        <v>0</v>
      </c>
      <c r="E100" s="71">
        <f t="shared" si="19"/>
        <v>0</v>
      </c>
      <c r="F100" s="71">
        <f t="shared" si="19"/>
        <v>0</v>
      </c>
      <c r="G100" s="69">
        <f t="shared" si="19"/>
        <v>0</v>
      </c>
      <c r="H100" s="50">
        <f t="shared" si="19"/>
        <v>0</v>
      </c>
      <c r="I100" s="71">
        <f t="shared" si="19"/>
        <v>0</v>
      </c>
      <c r="J100" s="71">
        <f t="shared" si="19"/>
        <v>0</v>
      </c>
      <c r="K100" s="71">
        <f t="shared" si="19"/>
        <v>0</v>
      </c>
      <c r="L100" s="69">
        <f t="shared" si="19"/>
        <v>0</v>
      </c>
      <c r="M100" s="50">
        <f t="shared" si="19"/>
        <v>0</v>
      </c>
      <c r="N100" s="71">
        <f t="shared" si="19"/>
        <v>0</v>
      </c>
      <c r="O100" s="71">
        <f t="shared" si="19"/>
        <v>0</v>
      </c>
      <c r="P100" s="71">
        <f t="shared" si="19"/>
        <v>0</v>
      </c>
      <c r="Q100" s="69">
        <f t="shared" si="19"/>
        <v>0</v>
      </c>
      <c r="R100" s="50">
        <f t="shared" si="19"/>
        <v>0</v>
      </c>
      <c r="S100" s="71">
        <f t="shared" si="19"/>
        <v>0</v>
      </c>
      <c r="T100" s="71">
        <f t="shared" si="19"/>
        <v>0</v>
      </c>
      <c r="U100" s="71">
        <f t="shared" si="19"/>
        <v>0</v>
      </c>
      <c r="V100" s="69">
        <f t="shared" si="19"/>
        <v>0</v>
      </c>
      <c r="W100" s="50">
        <f t="shared" si="19"/>
        <v>0</v>
      </c>
      <c r="X100" s="71">
        <f t="shared" si="19"/>
        <v>0</v>
      </c>
      <c r="Y100" s="71">
        <f t="shared" si="19"/>
        <v>0</v>
      </c>
      <c r="Z100" s="71">
        <f t="shared" si="19"/>
        <v>0</v>
      </c>
      <c r="AA100" s="69">
        <f t="shared" si="19"/>
        <v>0</v>
      </c>
      <c r="AB100" s="50">
        <f t="shared" si="19"/>
        <v>0</v>
      </c>
      <c r="AC100" s="71">
        <f t="shared" si="19"/>
        <v>0</v>
      </c>
      <c r="AD100" s="71">
        <f t="shared" si="19"/>
        <v>0</v>
      </c>
      <c r="AE100" s="71">
        <f t="shared" si="19"/>
        <v>0</v>
      </c>
      <c r="AF100" s="69">
        <f t="shared" si="19"/>
        <v>0</v>
      </c>
      <c r="AG100" s="50">
        <f t="shared" si="19"/>
        <v>0</v>
      </c>
      <c r="AH100" s="71">
        <f t="shared" si="19"/>
        <v>0</v>
      </c>
      <c r="AI100" s="71">
        <f t="shared" si="19"/>
        <v>0</v>
      </c>
      <c r="AJ100" s="71">
        <f t="shared" si="19"/>
        <v>0</v>
      </c>
      <c r="AK100" s="69">
        <f t="shared" si="19"/>
        <v>0</v>
      </c>
      <c r="AL100" s="50">
        <f t="shared" si="19"/>
        <v>0</v>
      </c>
      <c r="AM100" s="71">
        <f t="shared" si="19"/>
        <v>0</v>
      </c>
      <c r="AN100" s="71">
        <f t="shared" si="19"/>
        <v>0</v>
      </c>
      <c r="AO100" s="71">
        <f t="shared" si="19"/>
        <v>0</v>
      </c>
      <c r="AP100" s="69">
        <f t="shared" si="19"/>
        <v>0</v>
      </c>
      <c r="AQ100" s="50">
        <f t="shared" si="19"/>
        <v>0</v>
      </c>
      <c r="AR100" s="71">
        <f t="shared" si="19"/>
        <v>0</v>
      </c>
      <c r="AS100" s="71">
        <f aca="true" t="shared" si="20" ref="AS100:BK100">SUM(AS99,AS96)</f>
        <v>0</v>
      </c>
      <c r="AT100" s="71">
        <f t="shared" si="20"/>
        <v>0</v>
      </c>
      <c r="AU100" s="69">
        <f t="shared" si="20"/>
        <v>0</v>
      </c>
      <c r="AV100" s="50">
        <f t="shared" si="20"/>
        <v>0</v>
      </c>
      <c r="AW100" s="71">
        <f t="shared" si="20"/>
        <v>26.09838335</v>
      </c>
      <c r="AX100" s="71">
        <f t="shared" si="20"/>
        <v>0</v>
      </c>
      <c r="AY100" s="71">
        <f t="shared" si="20"/>
        <v>0</v>
      </c>
      <c r="AZ100" s="69">
        <f t="shared" si="20"/>
        <v>23.963992697</v>
      </c>
      <c r="BA100" s="50">
        <f t="shared" si="20"/>
        <v>0</v>
      </c>
      <c r="BB100" s="71">
        <f t="shared" si="20"/>
        <v>0</v>
      </c>
      <c r="BC100" s="71">
        <f t="shared" si="20"/>
        <v>0</v>
      </c>
      <c r="BD100" s="71">
        <f t="shared" si="20"/>
        <v>0</v>
      </c>
      <c r="BE100" s="69">
        <f t="shared" si="20"/>
        <v>0</v>
      </c>
      <c r="BF100" s="50">
        <f t="shared" si="20"/>
        <v>0</v>
      </c>
      <c r="BG100" s="71">
        <f t="shared" si="20"/>
        <v>0</v>
      </c>
      <c r="BH100" s="71">
        <f t="shared" si="20"/>
        <v>0</v>
      </c>
      <c r="BI100" s="71">
        <f t="shared" si="20"/>
        <v>0</v>
      </c>
      <c r="BJ100" s="69">
        <f t="shared" si="20"/>
        <v>0</v>
      </c>
      <c r="BK100" s="102">
        <f t="shared" si="20"/>
        <v>50.062376047</v>
      </c>
      <c r="BL100" s="2"/>
      <c r="BM100" s="109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</row>
    <row r="101" spans="1:65" ht="4.5" customHeight="1">
      <c r="A101" s="11"/>
      <c r="B101" s="18"/>
      <c r="C101" s="128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30"/>
      <c r="BM101" s="109"/>
    </row>
    <row r="102" spans="1:65" ht="12.75">
      <c r="A102" s="11" t="s">
        <v>20</v>
      </c>
      <c r="B102" s="17" t="s">
        <v>21</v>
      </c>
      <c r="C102" s="128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30"/>
      <c r="BM102" s="109"/>
    </row>
    <row r="103" spans="1:65" ht="12.75">
      <c r="A103" s="11" t="s">
        <v>67</v>
      </c>
      <c r="B103" s="18" t="s">
        <v>22</v>
      </c>
      <c r="C103" s="128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29"/>
      <c r="BB103" s="129"/>
      <c r="BC103" s="129"/>
      <c r="BD103" s="129"/>
      <c r="BE103" s="129"/>
      <c r="BF103" s="129"/>
      <c r="BG103" s="129"/>
      <c r="BH103" s="129"/>
      <c r="BI103" s="129"/>
      <c r="BJ103" s="129"/>
      <c r="BK103" s="130"/>
      <c r="BM103" s="109"/>
    </row>
    <row r="104" spans="1:65" ht="12.75">
      <c r="A104" s="11"/>
      <c r="B104" s="24" t="s">
        <v>138</v>
      </c>
      <c r="C104" s="73">
        <v>0</v>
      </c>
      <c r="D104" s="53">
        <v>78.33691396</v>
      </c>
      <c r="E104" s="45">
        <v>0</v>
      </c>
      <c r="F104" s="45">
        <v>0</v>
      </c>
      <c r="G104" s="54">
        <v>0</v>
      </c>
      <c r="H104" s="73">
        <v>4.447618680000001</v>
      </c>
      <c r="I104" s="45">
        <v>1.533392808</v>
      </c>
      <c r="J104" s="45">
        <v>0</v>
      </c>
      <c r="K104" s="45">
        <v>0</v>
      </c>
      <c r="L104" s="54">
        <v>2.991576548</v>
      </c>
      <c r="M104" s="73">
        <v>0</v>
      </c>
      <c r="N104" s="53">
        <v>0</v>
      </c>
      <c r="O104" s="45">
        <v>0</v>
      </c>
      <c r="P104" s="45">
        <v>0</v>
      </c>
      <c r="Q104" s="54">
        <v>0</v>
      </c>
      <c r="R104" s="73">
        <v>0.6437671300000001</v>
      </c>
      <c r="S104" s="45">
        <v>0</v>
      </c>
      <c r="T104" s="45">
        <v>0</v>
      </c>
      <c r="U104" s="45">
        <v>0</v>
      </c>
      <c r="V104" s="54">
        <v>0.236727988</v>
      </c>
      <c r="W104" s="73">
        <v>0</v>
      </c>
      <c r="X104" s="45">
        <v>0</v>
      </c>
      <c r="Y104" s="45">
        <v>0</v>
      </c>
      <c r="Z104" s="45">
        <v>0</v>
      </c>
      <c r="AA104" s="54">
        <v>0</v>
      </c>
      <c r="AB104" s="73">
        <v>0</v>
      </c>
      <c r="AC104" s="45">
        <v>0</v>
      </c>
      <c r="AD104" s="45">
        <v>0</v>
      </c>
      <c r="AE104" s="45">
        <v>0</v>
      </c>
      <c r="AF104" s="54">
        <v>0</v>
      </c>
      <c r="AG104" s="73">
        <v>0</v>
      </c>
      <c r="AH104" s="45">
        <v>0</v>
      </c>
      <c r="AI104" s="45">
        <v>0</v>
      </c>
      <c r="AJ104" s="45">
        <v>0</v>
      </c>
      <c r="AK104" s="54">
        <v>0</v>
      </c>
      <c r="AL104" s="73">
        <v>0.000314042</v>
      </c>
      <c r="AM104" s="45">
        <v>0</v>
      </c>
      <c r="AN104" s="45">
        <v>0</v>
      </c>
      <c r="AO104" s="45">
        <v>0</v>
      </c>
      <c r="AP104" s="54">
        <v>0</v>
      </c>
      <c r="AQ104" s="73">
        <v>0</v>
      </c>
      <c r="AR104" s="53">
        <v>0</v>
      </c>
      <c r="AS104" s="45">
        <v>0</v>
      </c>
      <c r="AT104" s="45">
        <v>0</v>
      </c>
      <c r="AU104" s="54">
        <v>0</v>
      </c>
      <c r="AV104" s="73">
        <v>10.92074819</v>
      </c>
      <c r="AW104" s="45">
        <v>47.738886751</v>
      </c>
      <c r="AX104" s="45">
        <v>0</v>
      </c>
      <c r="AY104" s="45">
        <v>0</v>
      </c>
      <c r="AZ104" s="54">
        <v>39.214357949</v>
      </c>
      <c r="BA104" s="73">
        <v>0</v>
      </c>
      <c r="BB104" s="53">
        <v>0</v>
      </c>
      <c r="BC104" s="45">
        <v>0</v>
      </c>
      <c r="BD104" s="45">
        <v>0</v>
      </c>
      <c r="BE104" s="54">
        <v>0</v>
      </c>
      <c r="BF104" s="73">
        <v>1.237942924</v>
      </c>
      <c r="BG104" s="53">
        <v>1.459404431</v>
      </c>
      <c r="BH104" s="45">
        <v>0</v>
      </c>
      <c r="BI104" s="45">
        <v>0</v>
      </c>
      <c r="BJ104" s="54">
        <v>0.405500994</v>
      </c>
      <c r="BK104" s="61">
        <f aca="true" t="shared" si="21" ref="BK104:BK109">SUM(C104:BJ104)</f>
        <v>189.16715239500002</v>
      </c>
      <c r="BL104" s="27"/>
      <c r="BM104" s="109"/>
    </row>
    <row r="105" spans="1:65" ht="12.75">
      <c r="A105" s="11"/>
      <c r="B105" s="24" t="s">
        <v>134</v>
      </c>
      <c r="C105" s="73">
        <v>0</v>
      </c>
      <c r="D105" s="53">
        <v>0.418338924</v>
      </c>
      <c r="E105" s="45">
        <v>0</v>
      </c>
      <c r="F105" s="45">
        <v>0</v>
      </c>
      <c r="G105" s="54">
        <v>0</v>
      </c>
      <c r="H105" s="73">
        <v>0.719816144</v>
      </c>
      <c r="I105" s="45">
        <v>1.24756634</v>
      </c>
      <c r="J105" s="45">
        <v>0</v>
      </c>
      <c r="K105" s="45">
        <v>0</v>
      </c>
      <c r="L105" s="54">
        <v>0.939532264</v>
      </c>
      <c r="M105" s="73">
        <v>0</v>
      </c>
      <c r="N105" s="53">
        <v>0</v>
      </c>
      <c r="O105" s="45">
        <v>0</v>
      </c>
      <c r="P105" s="45">
        <v>0</v>
      </c>
      <c r="Q105" s="54">
        <v>0</v>
      </c>
      <c r="R105" s="73">
        <v>0.149294549</v>
      </c>
      <c r="S105" s="45">
        <v>0</v>
      </c>
      <c r="T105" s="45">
        <v>0</v>
      </c>
      <c r="U105" s="45">
        <v>0</v>
      </c>
      <c r="V105" s="54">
        <v>0.083509213</v>
      </c>
      <c r="W105" s="73">
        <v>0</v>
      </c>
      <c r="X105" s="45">
        <v>0</v>
      </c>
      <c r="Y105" s="45">
        <v>0</v>
      </c>
      <c r="Z105" s="45">
        <v>0</v>
      </c>
      <c r="AA105" s="54">
        <v>0</v>
      </c>
      <c r="AB105" s="73">
        <v>0</v>
      </c>
      <c r="AC105" s="45">
        <v>0</v>
      </c>
      <c r="AD105" s="45">
        <v>0</v>
      </c>
      <c r="AE105" s="45">
        <v>0</v>
      </c>
      <c r="AF105" s="54">
        <v>0</v>
      </c>
      <c r="AG105" s="73">
        <v>0</v>
      </c>
      <c r="AH105" s="45">
        <v>0</v>
      </c>
      <c r="AI105" s="45">
        <v>0</v>
      </c>
      <c r="AJ105" s="45">
        <v>0</v>
      </c>
      <c r="AK105" s="54">
        <v>0</v>
      </c>
      <c r="AL105" s="73">
        <v>0</v>
      </c>
      <c r="AM105" s="45">
        <v>0</v>
      </c>
      <c r="AN105" s="45">
        <v>0</v>
      </c>
      <c r="AO105" s="45">
        <v>0</v>
      </c>
      <c r="AP105" s="54">
        <v>0</v>
      </c>
      <c r="AQ105" s="73">
        <v>0</v>
      </c>
      <c r="AR105" s="53">
        <v>12.067074998</v>
      </c>
      <c r="AS105" s="45">
        <v>0</v>
      </c>
      <c r="AT105" s="45">
        <v>0</v>
      </c>
      <c r="AU105" s="54">
        <v>0</v>
      </c>
      <c r="AV105" s="73">
        <v>3.1276144940000004</v>
      </c>
      <c r="AW105" s="45">
        <v>1.0811285470000003</v>
      </c>
      <c r="AX105" s="45">
        <v>0</v>
      </c>
      <c r="AY105" s="45">
        <v>0</v>
      </c>
      <c r="AZ105" s="54">
        <v>10.231221549</v>
      </c>
      <c r="BA105" s="73">
        <v>0</v>
      </c>
      <c r="BB105" s="53">
        <v>0</v>
      </c>
      <c r="BC105" s="45">
        <v>0</v>
      </c>
      <c r="BD105" s="45">
        <v>0</v>
      </c>
      <c r="BE105" s="54">
        <v>0</v>
      </c>
      <c r="BF105" s="73">
        <v>0.43015047800000006</v>
      </c>
      <c r="BG105" s="53">
        <v>0</v>
      </c>
      <c r="BH105" s="45">
        <v>0</v>
      </c>
      <c r="BI105" s="45">
        <v>0</v>
      </c>
      <c r="BJ105" s="54">
        <v>0.09944553</v>
      </c>
      <c r="BK105" s="61">
        <f t="shared" si="21"/>
        <v>30.594693030000002</v>
      </c>
      <c r="BL105" s="27"/>
      <c r="BM105" s="109"/>
    </row>
    <row r="106" spans="1:65" ht="12.75">
      <c r="A106" s="11"/>
      <c r="B106" s="24" t="s">
        <v>137</v>
      </c>
      <c r="C106" s="73">
        <v>0</v>
      </c>
      <c r="D106" s="53">
        <v>0.530681501</v>
      </c>
      <c r="E106" s="45">
        <v>0</v>
      </c>
      <c r="F106" s="45">
        <v>0</v>
      </c>
      <c r="G106" s="54">
        <v>0</v>
      </c>
      <c r="H106" s="73">
        <v>1.631524876</v>
      </c>
      <c r="I106" s="45">
        <v>0.001465114</v>
      </c>
      <c r="J106" s="45">
        <v>0</v>
      </c>
      <c r="K106" s="45">
        <v>0</v>
      </c>
      <c r="L106" s="54">
        <v>1.6700218079999998</v>
      </c>
      <c r="M106" s="73">
        <v>0</v>
      </c>
      <c r="N106" s="53">
        <v>0</v>
      </c>
      <c r="O106" s="45">
        <v>0</v>
      </c>
      <c r="P106" s="45">
        <v>0</v>
      </c>
      <c r="Q106" s="54">
        <v>0</v>
      </c>
      <c r="R106" s="73">
        <v>0.315049866</v>
      </c>
      <c r="S106" s="45">
        <v>0.11632488</v>
      </c>
      <c r="T106" s="45">
        <v>0</v>
      </c>
      <c r="U106" s="45">
        <v>0</v>
      </c>
      <c r="V106" s="54">
        <v>0.030382747999999998</v>
      </c>
      <c r="W106" s="73">
        <v>0</v>
      </c>
      <c r="X106" s="45">
        <v>0</v>
      </c>
      <c r="Y106" s="45">
        <v>0</v>
      </c>
      <c r="Z106" s="45">
        <v>0</v>
      </c>
      <c r="AA106" s="54">
        <v>0</v>
      </c>
      <c r="AB106" s="73">
        <v>0</v>
      </c>
      <c r="AC106" s="45">
        <v>0</v>
      </c>
      <c r="AD106" s="45">
        <v>0</v>
      </c>
      <c r="AE106" s="45">
        <v>0</v>
      </c>
      <c r="AF106" s="54">
        <v>0</v>
      </c>
      <c r="AG106" s="73">
        <v>0</v>
      </c>
      <c r="AH106" s="45">
        <v>0</v>
      </c>
      <c r="AI106" s="45">
        <v>0</v>
      </c>
      <c r="AJ106" s="45">
        <v>0</v>
      </c>
      <c r="AK106" s="54">
        <v>0</v>
      </c>
      <c r="AL106" s="73">
        <v>0.000697967</v>
      </c>
      <c r="AM106" s="45">
        <v>0</v>
      </c>
      <c r="AN106" s="45">
        <v>0</v>
      </c>
      <c r="AO106" s="45">
        <v>0</v>
      </c>
      <c r="AP106" s="54">
        <v>0</v>
      </c>
      <c r="AQ106" s="73">
        <v>0</v>
      </c>
      <c r="AR106" s="53">
        <v>0</v>
      </c>
      <c r="AS106" s="45">
        <v>0</v>
      </c>
      <c r="AT106" s="45">
        <v>0</v>
      </c>
      <c r="AU106" s="54">
        <v>0</v>
      </c>
      <c r="AV106" s="73">
        <v>8.215490065</v>
      </c>
      <c r="AW106" s="45">
        <v>0.754252938</v>
      </c>
      <c r="AX106" s="45">
        <v>0</v>
      </c>
      <c r="AY106" s="45">
        <v>0</v>
      </c>
      <c r="AZ106" s="54">
        <v>6.032639952</v>
      </c>
      <c r="BA106" s="73">
        <v>0</v>
      </c>
      <c r="BB106" s="53">
        <v>0</v>
      </c>
      <c r="BC106" s="45">
        <v>0</v>
      </c>
      <c r="BD106" s="45">
        <v>0</v>
      </c>
      <c r="BE106" s="54">
        <v>0</v>
      </c>
      <c r="BF106" s="73">
        <v>1.5462577970000002</v>
      </c>
      <c r="BG106" s="53">
        <v>0.013951554000000001</v>
      </c>
      <c r="BH106" s="45">
        <v>0</v>
      </c>
      <c r="BI106" s="45">
        <v>0</v>
      </c>
      <c r="BJ106" s="54">
        <v>0.362019765</v>
      </c>
      <c r="BK106" s="61">
        <f t="shared" si="21"/>
        <v>21.220760830999996</v>
      </c>
      <c r="BL106" s="27"/>
      <c r="BM106" s="109"/>
    </row>
    <row r="107" spans="1:65" ht="12.75">
      <c r="A107" s="11"/>
      <c r="B107" s="24" t="s">
        <v>135</v>
      </c>
      <c r="C107" s="73">
        <v>0</v>
      </c>
      <c r="D107" s="53">
        <v>0.619255883</v>
      </c>
      <c r="E107" s="45">
        <v>0</v>
      </c>
      <c r="F107" s="45">
        <v>0</v>
      </c>
      <c r="G107" s="54">
        <v>0</v>
      </c>
      <c r="H107" s="73">
        <v>9.711215463</v>
      </c>
      <c r="I107" s="45">
        <v>7.033915578</v>
      </c>
      <c r="J107" s="45">
        <v>0</v>
      </c>
      <c r="K107" s="45">
        <v>0</v>
      </c>
      <c r="L107" s="54">
        <v>20.880686017</v>
      </c>
      <c r="M107" s="73">
        <v>0</v>
      </c>
      <c r="N107" s="53">
        <v>0</v>
      </c>
      <c r="O107" s="45">
        <v>0</v>
      </c>
      <c r="P107" s="45">
        <v>0</v>
      </c>
      <c r="Q107" s="54">
        <v>0</v>
      </c>
      <c r="R107" s="73">
        <v>1.201456853</v>
      </c>
      <c r="S107" s="45">
        <v>0</v>
      </c>
      <c r="T107" s="45">
        <v>0</v>
      </c>
      <c r="U107" s="45">
        <v>0</v>
      </c>
      <c r="V107" s="54">
        <v>0.195197677</v>
      </c>
      <c r="W107" s="73">
        <v>0</v>
      </c>
      <c r="X107" s="45">
        <v>0</v>
      </c>
      <c r="Y107" s="45">
        <v>0</v>
      </c>
      <c r="Z107" s="45">
        <v>0</v>
      </c>
      <c r="AA107" s="54">
        <v>0</v>
      </c>
      <c r="AB107" s="73">
        <v>0.07661868999999999</v>
      </c>
      <c r="AC107" s="45">
        <v>0</v>
      </c>
      <c r="AD107" s="45">
        <v>0</v>
      </c>
      <c r="AE107" s="45">
        <v>0</v>
      </c>
      <c r="AF107" s="54">
        <v>0</v>
      </c>
      <c r="AG107" s="73">
        <v>0</v>
      </c>
      <c r="AH107" s="45">
        <v>0</v>
      </c>
      <c r="AI107" s="45">
        <v>0</v>
      </c>
      <c r="AJ107" s="45">
        <v>0</v>
      </c>
      <c r="AK107" s="54">
        <v>0</v>
      </c>
      <c r="AL107" s="73">
        <v>0.02034344</v>
      </c>
      <c r="AM107" s="45">
        <v>0</v>
      </c>
      <c r="AN107" s="45">
        <v>0</v>
      </c>
      <c r="AO107" s="45">
        <v>0</v>
      </c>
      <c r="AP107" s="54">
        <v>0</v>
      </c>
      <c r="AQ107" s="73">
        <v>0</v>
      </c>
      <c r="AR107" s="53">
        <v>0</v>
      </c>
      <c r="AS107" s="45">
        <v>0</v>
      </c>
      <c r="AT107" s="45">
        <v>0</v>
      </c>
      <c r="AU107" s="54">
        <v>0</v>
      </c>
      <c r="AV107" s="73">
        <v>60.781421906</v>
      </c>
      <c r="AW107" s="45">
        <v>9.037005543</v>
      </c>
      <c r="AX107" s="45">
        <v>0</v>
      </c>
      <c r="AY107" s="45">
        <v>0</v>
      </c>
      <c r="AZ107" s="54">
        <v>87.417274351</v>
      </c>
      <c r="BA107" s="73">
        <v>0</v>
      </c>
      <c r="BB107" s="53">
        <v>0</v>
      </c>
      <c r="BC107" s="45">
        <v>0</v>
      </c>
      <c r="BD107" s="45">
        <v>0</v>
      </c>
      <c r="BE107" s="54">
        <v>0</v>
      </c>
      <c r="BF107" s="73">
        <v>11.373283205000002</v>
      </c>
      <c r="BG107" s="53">
        <v>1.0987037960000001</v>
      </c>
      <c r="BH107" s="45">
        <v>0</v>
      </c>
      <c r="BI107" s="45">
        <v>0</v>
      </c>
      <c r="BJ107" s="54">
        <v>2.324741758</v>
      </c>
      <c r="BK107" s="61">
        <f t="shared" si="21"/>
        <v>211.77112015999998</v>
      </c>
      <c r="BL107" s="27"/>
      <c r="BM107" s="109"/>
    </row>
    <row r="108" spans="1:65" ht="12.75">
      <c r="A108" s="11"/>
      <c r="B108" s="24" t="s">
        <v>133</v>
      </c>
      <c r="C108" s="73">
        <v>0</v>
      </c>
      <c r="D108" s="53">
        <v>8.816742723</v>
      </c>
      <c r="E108" s="45">
        <v>0</v>
      </c>
      <c r="F108" s="45">
        <v>0</v>
      </c>
      <c r="G108" s="54">
        <v>0</v>
      </c>
      <c r="H108" s="73">
        <v>2.189299392</v>
      </c>
      <c r="I108" s="45">
        <v>0.0026373909999999998</v>
      </c>
      <c r="J108" s="45">
        <v>0</v>
      </c>
      <c r="K108" s="45">
        <v>0</v>
      </c>
      <c r="L108" s="54">
        <v>7.8025897220000004</v>
      </c>
      <c r="M108" s="73">
        <v>0</v>
      </c>
      <c r="N108" s="53">
        <v>0</v>
      </c>
      <c r="O108" s="45">
        <v>0</v>
      </c>
      <c r="P108" s="45">
        <v>0</v>
      </c>
      <c r="Q108" s="54">
        <v>0</v>
      </c>
      <c r="R108" s="73">
        <v>0.65706896</v>
      </c>
      <c r="S108" s="45">
        <v>0</v>
      </c>
      <c r="T108" s="45">
        <v>0</v>
      </c>
      <c r="U108" s="45">
        <v>0</v>
      </c>
      <c r="V108" s="54">
        <v>0.24079680299999998</v>
      </c>
      <c r="W108" s="73">
        <v>0</v>
      </c>
      <c r="X108" s="45">
        <v>0</v>
      </c>
      <c r="Y108" s="45">
        <v>0</v>
      </c>
      <c r="Z108" s="45">
        <v>0</v>
      </c>
      <c r="AA108" s="54">
        <v>0</v>
      </c>
      <c r="AB108" s="73">
        <v>0</v>
      </c>
      <c r="AC108" s="45">
        <v>0</v>
      </c>
      <c r="AD108" s="45">
        <v>0</v>
      </c>
      <c r="AE108" s="45">
        <v>0</v>
      </c>
      <c r="AF108" s="54">
        <v>0</v>
      </c>
      <c r="AG108" s="73">
        <v>0</v>
      </c>
      <c r="AH108" s="45">
        <v>0</v>
      </c>
      <c r="AI108" s="45">
        <v>0</v>
      </c>
      <c r="AJ108" s="45">
        <v>0</v>
      </c>
      <c r="AK108" s="54">
        <v>0</v>
      </c>
      <c r="AL108" s="73">
        <v>0</v>
      </c>
      <c r="AM108" s="45">
        <v>0</v>
      </c>
      <c r="AN108" s="45">
        <v>0</v>
      </c>
      <c r="AO108" s="45">
        <v>0</v>
      </c>
      <c r="AP108" s="54">
        <v>0</v>
      </c>
      <c r="AQ108" s="73">
        <v>0</v>
      </c>
      <c r="AR108" s="53">
        <v>0</v>
      </c>
      <c r="AS108" s="45">
        <v>0</v>
      </c>
      <c r="AT108" s="45">
        <v>0</v>
      </c>
      <c r="AU108" s="54">
        <v>0</v>
      </c>
      <c r="AV108" s="73">
        <v>6.516421995000001</v>
      </c>
      <c r="AW108" s="45">
        <v>0.08829656500000001</v>
      </c>
      <c r="AX108" s="45">
        <v>0</v>
      </c>
      <c r="AY108" s="45">
        <v>0</v>
      </c>
      <c r="AZ108" s="54">
        <v>8.00721006</v>
      </c>
      <c r="BA108" s="73">
        <v>0</v>
      </c>
      <c r="BB108" s="53">
        <v>0</v>
      </c>
      <c r="BC108" s="45">
        <v>0</v>
      </c>
      <c r="BD108" s="45">
        <v>0</v>
      </c>
      <c r="BE108" s="54">
        <v>0</v>
      </c>
      <c r="BF108" s="73">
        <v>1.627919538</v>
      </c>
      <c r="BG108" s="53">
        <v>0.001370414</v>
      </c>
      <c r="BH108" s="45">
        <v>0</v>
      </c>
      <c r="BI108" s="45">
        <v>0</v>
      </c>
      <c r="BJ108" s="54">
        <v>0.152890508</v>
      </c>
      <c r="BK108" s="61">
        <f t="shared" si="21"/>
        <v>36.103244071</v>
      </c>
      <c r="BL108" s="27"/>
      <c r="BM108" s="109"/>
    </row>
    <row r="109" spans="1:65" ht="12.75">
      <c r="A109" s="11"/>
      <c r="B109" s="24" t="s">
        <v>136</v>
      </c>
      <c r="C109" s="73">
        <v>0</v>
      </c>
      <c r="D109" s="53">
        <v>6.6638256689999995</v>
      </c>
      <c r="E109" s="45">
        <v>0</v>
      </c>
      <c r="F109" s="45">
        <v>0</v>
      </c>
      <c r="G109" s="54">
        <v>0</v>
      </c>
      <c r="H109" s="73">
        <v>0.9897067930000001</v>
      </c>
      <c r="I109" s="45">
        <v>1.4879791519999999</v>
      </c>
      <c r="J109" s="45">
        <v>0</v>
      </c>
      <c r="K109" s="45">
        <v>0</v>
      </c>
      <c r="L109" s="54">
        <v>0.5078499190000001</v>
      </c>
      <c r="M109" s="73">
        <v>0</v>
      </c>
      <c r="N109" s="53">
        <v>0</v>
      </c>
      <c r="O109" s="45">
        <v>0</v>
      </c>
      <c r="P109" s="45">
        <v>0</v>
      </c>
      <c r="Q109" s="54">
        <v>0</v>
      </c>
      <c r="R109" s="73">
        <v>0.050210799</v>
      </c>
      <c r="S109" s="45">
        <v>0</v>
      </c>
      <c r="T109" s="45">
        <v>0</v>
      </c>
      <c r="U109" s="45">
        <v>0</v>
      </c>
      <c r="V109" s="54">
        <v>0.128673701</v>
      </c>
      <c r="W109" s="73">
        <v>0</v>
      </c>
      <c r="X109" s="45">
        <v>0</v>
      </c>
      <c r="Y109" s="45">
        <v>0</v>
      </c>
      <c r="Z109" s="45">
        <v>0</v>
      </c>
      <c r="AA109" s="54">
        <v>0</v>
      </c>
      <c r="AB109" s="73">
        <v>0</v>
      </c>
      <c r="AC109" s="45">
        <v>0</v>
      </c>
      <c r="AD109" s="45">
        <v>0</v>
      </c>
      <c r="AE109" s="45">
        <v>0</v>
      </c>
      <c r="AF109" s="54">
        <v>0</v>
      </c>
      <c r="AG109" s="73">
        <v>0</v>
      </c>
      <c r="AH109" s="45">
        <v>0</v>
      </c>
      <c r="AI109" s="45">
        <v>0</v>
      </c>
      <c r="AJ109" s="45">
        <v>0</v>
      </c>
      <c r="AK109" s="54">
        <v>0</v>
      </c>
      <c r="AL109" s="73">
        <v>0</v>
      </c>
      <c r="AM109" s="45">
        <v>0</v>
      </c>
      <c r="AN109" s="45">
        <v>0</v>
      </c>
      <c r="AO109" s="45">
        <v>0</v>
      </c>
      <c r="AP109" s="54">
        <v>0</v>
      </c>
      <c r="AQ109" s="73">
        <v>0</v>
      </c>
      <c r="AR109" s="53">
        <v>0</v>
      </c>
      <c r="AS109" s="45">
        <v>0</v>
      </c>
      <c r="AT109" s="45">
        <v>0</v>
      </c>
      <c r="AU109" s="54">
        <v>0</v>
      </c>
      <c r="AV109" s="73">
        <v>4.422462273</v>
      </c>
      <c r="AW109" s="45">
        <v>1.52332854</v>
      </c>
      <c r="AX109" s="45">
        <v>0</v>
      </c>
      <c r="AY109" s="45">
        <v>0</v>
      </c>
      <c r="AZ109" s="54">
        <v>13.537254846000002</v>
      </c>
      <c r="BA109" s="73">
        <v>0</v>
      </c>
      <c r="BB109" s="53">
        <v>0</v>
      </c>
      <c r="BC109" s="45">
        <v>0</v>
      </c>
      <c r="BD109" s="45">
        <v>0</v>
      </c>
      <c r="BE109" s="54">
        <v>0</v>
      </c>
      <c r="BF109" s="73">
        <v>0.367207849</v>
      </c>
      <c r="BG109" s="53">
        <v>0</v>
      </c>
      <c r="BH109" s="45">
        <v>0</v>
      </c>
      <c r="BI109" s="45">
        <v>0</v>
      </c>
      <c r="BJ109" s="54">
        <v>0.094900894</v>
      </c>
      <c r="BK109" s="61">
        <f t="shared" si="21"/>
        <v>29.773400435</v>
      </c>
      <c r="BL109" s="27"/>
      <c r="BM109" s="109"/>
    </row>
    <row r="110" spans="1:65" ht="12.75">
      <c r="A110" s="36"/>
      <c r="B110" s="38" t="s">
        <v>74</v>
      </c>
      <c r="C110" s="81">
        <f aca="true" t="shared" si="22" ref="C110:AH110">SUM(C104:C109)</f>
        <v>0</v>
      </c>
      <c r="D110" s="81">
        <f t="shared" si="22"/>
        <v>95.38575866000001</v>
      </c>
      <c r="E110" s="81">
        <f t="shared" si="22"/>
        <v>0</v>
      </c>
      <c r="F110" s="81">
        <f t="shared" si="22"/>
        <v>0</v>
      </c>
      <c r="G110" s="81">
        <f t="shared" si="22"/>
        <v>0</v>
      </c>
      <c r="H110" s="81">
        <f t="shared" si="22"/>
        <v>19.689181347999998</v>
      </c>
      <c r="I110" s="81">
        <f t="shared" si="22"/>
        <v>11.306956383000001</v>
      </c>
      <c r="J110" s="81">
        <f t="shared" si="22"/>
        <v>0</v>
      </c>
      <c r="K110" s="81">
        <f t="shared" si="22"/>
        <v>0</v>
      </c>
      <c r="L110" s="81">
        <f t="shared" si="22"/>
        <v>34.792256278</v>
      </c>
      <c r="M110" s="81">
        <f t="shared" si="22"/>
        <v>0</v>
      </c>
      <c r="N110" s="81">
        <f t="shared" si="22"/>
        <v>0</v>
      </c>
      <c r="O110" s="81">
        <f t="shared" si="22"/>
        <v>0</v>
      </c>
      <c r="P110" s="81">
        <f t="shared" si="22"/>
        <v>0</v>
      </c>
      <c r="Q110" s="81">
        <f t="shared" si="22"/>
        <v>0</v>
      </c>
      <c r="R110" s="81">
        <f t="shared" si="22"/>
        <v>3.016848157</v>
      </c>
      <c r="S110" s="81">
        <f t="shared" si="22"/>
        <v>0.11632488</v>
      </c>
      <c r="T110" s="81">
        <f t="shared" si="22"/>
        <v>0</v>
      </c>
      <c r="U110" s="81">
        <f t="shared" si="22"/>
        <v>0</v>
      </c>
      <c r="V110" s="81">
        <f t="shared" si="22"/>
        <v>0.91528813</v>
      </c>
      <c r="W110" s="81">
        <f t="shared" si="22"/>
        <v>0</v>
      </c>
      <c r="X110" s="81">
        <f t="shared" si="22"/>
        <v>0</v>
      </c>
      <c r="Y110" s="81">
        <f t="shared" si="22"/>
        <v>0</v>
      </c>
      <c r="Z110" s="81">
        <f t="shared" si="22"/>
        <v>0</v>
      </c>
      <c r="AA110" s="81">
        <f t="shared" si="22"/>
        <v>0</v>
      </c>
      <c r="AB110" s="81">
        <f t="shared" si="22"/>
        <v>0.07661868999999999</v>
      </c>
      <c r="AC110" s="81">
        <f t="shared" si="22"/>
        <v>0</v>
      </c>
      <c r="AD110" s="81">
        <f t="shared" si="22"/>
        <v>0</v>
      </c>
      <c r="AE110" s="81">
        <f t="shared" si="22"/>
        <v>0</v>
      </c>
      <c r="AF110" s="81">
        <f t="shared" si="22"/>
        <v>0</v>
      </c>
      <c r="AG110" s="81">
        <f t="shared" si="22"/>
        <v>0</v>
      </c>
      <c r="AH110" s="81">
        <f t="shared" si="22"/>
        <v>0</v>
      </c>
      <c r="AI110" s="81">
        <f aca="true" t="shared" si="23" ref="AI110:BK110">SUM(AI104:AI109)</f>
        <v>0</v>
      </c>
      <c r="AJ110" s="81">
        <f t="shared" si="23"/>
        <v>0</v>
      </c>
      <c r="AK110" s="81">
        <f t="shared" si="23"/>
        <v>0</v>
      </c>
      <c r="AL110" s="81">
        <f t="shared" si="23"/>
        <v>0.021355449000000002</v>
      </c>
      <c r="AM110" s="81">
        <f t="shared" si="23"/>
        <v>0</v>
      </c>
      <c r="AN110" s="81">
        <f t="shared" si="23"/>
        <v>0</v>
      </c>
      <c r="AO110" s="81">
        <f t="shared" si="23"/>
        <v>0</v>
      </c>
      <c r="AP110" s="81">
        <f t="shared" si="23"/>
        <v>0</v>
      </c>
      <c r="AQ110" s="81">
        <f t="shared" si="23"/>
        <v>0</v>
      </c>
      <c r="AR110" s="81">
        <f t="shared" si="23"/>
        <v>12.067074998</v>
      </c>
      <c r="AS110" s="81">
        <f t="shared" si="23"/>
        <v>0</v>
      </c>
      <c r="AT110" s="81">
        <f t="shared" si="23"/>
        <v>0</v>
      </c>
      <c r="AU110" s="81">
        <f t="shared" si="23"/>
        <v>0</v>
      </c>
      <c r="AV110" s="81">
        <f t="shared" si="23"/>
        <v>93.984158923</v>
      </c>
      <c r="AW110" s="81">
        <f t="shared" si="23"/>
        <v>60.222898884</v>
      </c>
      <c r="AX110" s="81">
        <f t="shared" si="23"/>
        <v>0</v>
      </c>
      <c r="AY110" s="81">
        <f t="shared" si="23"/>
        <v>0</v>
      </c>
      <c r="AZ110" s="81">
        <f t="shared" si="23"/>
        <v>164.439958707</v>
      </c>
      <c r="BA110" s="81">
        <f t="shared" si="23"/>
        <v>0</v>
      </c>
      <c r="BB110" s="81">
        <f t="shared" si="23"/>
        <v>0</v>
      </c>
      <c r="BC110" s="81">
        <f t="shared" si="23"/>
        <v>0</v>
      </c>
      <c r="BD110" s="81">
        <f t="shared" si="23"/>
        <v>0</v>
      </c>
      <c r="BE110" s="81">
        <f t="shared" si="23"/>
        <v>0</v>
      </c>
      <c r="BF110" s="81">
        <f t="shared" si="23"/>
        <v>16.582761791000003</v>
      </c>
      <c r="BG110" s="81">
        <f t="shared" si="23"/>
        <v>2.5734301950000003</v>
      </c>
      <c r="BH110" s="81">
        <f t="shared" si="23"/>
        <v>0</v>
      </c>
      <c r="BI110" s="81">
        <f t="shared" si="23"/>
        <v>0</v>
      </c>
      <c r="BJ110" s="81">
        <f t="shared" si="23"/>
        <v>3.439499449</v>
      </c>
      <c r="BK110" s="99">
        <f t="shared" si="23"/>
        <v>518.630370922</v>
      </c>
      <c r="BL110" s="27"/>
      <c r="BM110" s="109"/>
    </row>
    <row r="111" spans="1:65" ht="4.5" customHeight="1">
      <c r="A111" s="11"/>
      <c r="B111" s="21"/>
      <c r="C111" s="128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9"/>
      <c r="BB111" s="129"/>
      <c r="BC111" s="129"/>
      <c r="BD111" s="129"/>
      <c r="BE111" s="129"/>
      <c r="BF111" s="129"/>
      <c r="BG111" s="129"/>
      <c r="BH111" s="129"/>
      <c r="BI111" s="129"/>
      <c r="BJ111" s="129"/>
      <c r="BK111" s="130"/>
      <c r="BM111" s="109"/>
    </row>
    <row r="112" spans="1:65" ht="12.75">
      <c r="A112" s="36"/>
      <c r="B112" s="83" t="s">
        <v>88</v>
      </c>
      <c r="C112" s="84">
        <f aca="true" t="shared" si="24" ref="C112:AH112">+C110++C91+C86+C62</f>
        <v>0</v>
      </c>
      <c r="D112" s="70">
        <f t="shared" si="24"/>
        <v>4386.0035249600005</v>
      </c>
      <c r="E112" s="70">
        <f t="shared" si="24"/>
        <v>0</v>
      </c>
      <c r="F112" s="70">
        <f t="shared" si="24"/>
        <v>0</v>
      </c>
      <c r="G112" s="85">
        <f t="shared" si="24"/>
        <v>0</v>
      </c>
      <c r="H112" s="84">
        <f t="shared" si="24"/>
        <v>1883.222898198</v>
      </c>
      <c r="I112" s="70">
        <f t="shared" si="24"/>
        <v>20107.239746638817</v>
      </c>
      <c r="J112" s="70">
        <f t="shared" si="24"/>
        <v>2403.595576225</v>
      </c>
      <c r="K112" s="70">
        <f t="shared" si="24"/>
        <v>17.43180572</v>
      </c>
      <c r="L112" s="85">
        <f t="shared" si="24"/>
        <v>5563.827265911</v>
      </c>
      <c r="M112" s="84">
        <f t="shared" si="24"/>
        <v>0</v>
      </c>
      <c r="N112" s="70">
        <f t="shared" si="24"/>
        <v>0</v>
      </c>
      <c r="O112" s="70">
        <f t="shared" si="24"/>
        <v>0</v>
      </c>
      <c r="P112" s="70">
        <f t="shared" si="24"/>
        <v>0</v>
      </c>
      <c r="Q112" s="85">
        <f t="shared" si="24"/>
        <v>0</v>
      </c>
      <c r="R112" s="84">
        <f t="shared" si="24"/>
        <v>598.763300954</v>
      </c>
      <c r="S112" s="70">
        <f t="shared" si="24"/>
        <v>247.74203973000004</v>
      </c>
      <c r="T112" s="70">
        <f t="shared" si="24"/>
        <v>65.19687318300001</v>
      </c>
      <c r="U112" s="70">
        <f t="shared" si="24"/>
        <v>0</v>
      </c>
      <c r="V112" s="85">
        <f t="shared" si="24"/>
        <v>215.14128201900002</v>
      </c>
      <c r="W112" s="84">
        <f t="shared" si="24"/>
        <v>0</v>
      </c>
      <c r="X112" s="70">
        <f t="shared" si="24"/>
        <v>0</v>
      </c>
      <c r="Y112" s="70">
        <f t="shared" si="24"/>
        <v>0</v>
      </c>
      <c r="Z112" s="70">
        <f t="shared" si="24"/>
        <v>0</v>
      </c>
      <c r="AA112" s="85">
        <f t="shared" si="24"/>
        <v>0</v>
      </c>
      <c r="AB112" s="84">
        <f t="shared" si="24"/>
        <v>8.317914958</v>
      </c>
      <c r="AC112" s="70">
        <f t="shared" si="24"/>
        <v>129.32954867200002</v>
      </c>
      <c r="AD112" s="70">
        <f t="shared" si="24"/>
        <v>0</v>
      </c>
      <c r="AE112" s="70">
        <f t="shared" si="24"/>
        <v>0</v>
      </c>
      <c r="AF112" s="85">
        <f t="shared" si="24"/>
        <v>1.0226047</v>
      </c>
      <c r="AG112" s="84">
        <f t="shared" si="24"/>
        <v>0</v>
      </c>
      <c r="AH112" s="70">
        <f t="shared" si="24"/>
        <v>0</v>
      </c>
      <c r="AI112" s="70">
        <f aca="true" t="shared" si="25" ref="AI112:BJ112">+AI110++AI91+AI86+AI62</f>
        <v>0</v>
      </c>
      <c r="AJ112" s="70">
        <f t="shared" si="25"/>
        <v>0</v>
      </c>
      <c r="AK112" s="85">
        <f t="shared" si="25"/>
        <v>0</v>
      </c>
      <c r="AL112" s="84">
        <f t="shared" si="25"/>
        <v>4.1685792390000005</v>
      </c>
      <c r="AM112" s="70">
        <f t="shared" si="25"/>
        <v>0</v>
      </c>
      <c r="AN112" s="70">
        <f t="shared" si="25"/>
        <v>0</v>
      </c>
      <c r="AO112" s="70">
        <f t="shared" si="25"/>
        <v>0</v>
      </c>
      <c r="AP112" s="85">
        <f t="shared" si="25"/>
        <v>0.08089584100000001</v>
      </c>
      <c r="AQ112" s="84">
        <f t="shared" si="25"/>
        <v>0</v>
      </c>
      <c r="AR112" s="70">
        <f t="shared" si="25"/>
        <v>98.401538816</v>
      </c>
      <c r="AS112" s="70">
        <f t="shared" si="25"/>
        <v>0</v>
      </c>
      <c r="AT112" s="70">
        <f t="shared" si="25"/>
        <v>0</v>
      </c>
      <c r="AU112" s="85">
        <f t="shared" si="25"/>
        <v>0</v>
      </c>
      <c r="AV112" s="52">
        <f t="shared" si="25"/>
        <v>16201.906044735999</v>
      </c>
      <c r="AW112" s="70">
        <f t="shared" si="25"/>
        <v>11107.764004326002</v>
      </c>
      <c r="AX112" s="70">
        <f t="shared" si="25"/>
        <v>372.50850356499996</v>
      </c>
      <c r="AY112" s="70">
        <f t="shared" si="25"/>
        <v>0</v>
      </c>
      <c r="AZ112" s="87">
        <f t="shared" si="25"/>
        <v>19787.102244998172</v>
      </c>
      <c r="BA112" s="84">
        <f t="shared" si="25"/>
        <v>0</v>
      </c>
      <c r="BB112" s="70">
        <f t="shared" si="25"/>
        <v>0</v>
      </c>
      <c r="BC112" s="70">
        <f t="shared" si="25"/>
        <v>0</v>
      </c>
      <c r="BD112" s="70">
        <f t="shared" si="25"/>
        <v>0</v>
      </c>
      <c r="BE112" s="85">
        <f t="shared" si="25"/>
        <v>0</v>
      </c>
      <c r="BF112" s="84">
        <f t="shared" si="25"/>
        <v>4353.794767091001</v>
      </c>
      <c r="BG112" s="70">
        <f t="shared" si="25"/>
        <v>632.4229489640002</v>
      </c>
      <c r="BH112" s="70">
        <f t="shared" si="25"/>
        <v>73.412261425</v>
      </c>
      <c r="BI112" s="70">
        <f t="shared" si="25"/>
        <v>0</v>
      </c>
      <c r="BJ112" s="85">
        <f t="shared" si="25"/>
        <v>1961.840855296</v>
      </c>
      <c r="BK112" s="97">
        <f>+BK110+BK91+BK100+BK86+BK62</f>
        <v>90270.29940221299</v>
      </c>
      <c r="BL112" s="27"/>
      <c r="BM112" s="109"/>
    </row>
    <row r="113" spans="1:63" ht="4.5" customHeight="1">
      <c r="A113" s="11"/>
      <c r="B113" s="22"/>
      <c r="C113" s="152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29"/>
      <c r="AG113" s="129"/>
      <c r="AH113" s="129"/>
      <c r="AI113" s="129"/>
      <c r="AJ113" s="129"/>
      <c r="AK113" s="129"/>
      <c r="AL113" s="129"/>
      <c r="AM113" s="129"/>
      <c r="AN113" s="129"/>
      <c r="AO113" s="129"/>
      <c r="AP113" s="129"/>
      <c r="AQ113" s="129"/>
      <c r="AR113" s="129"/>
      <c r="AS113" s="129"/>
      <c r="AT113" s="129"/>
      <c r="AU113" s="129"/>
      <c r="AV113" s="129"/>
      <c r="AW113" s="129"/>
      <c r="AX113" s="129"/>
      <c r="AY113" s="129"/>
      <c r="AZ113" s="129"/>
      <c r="BA113" s="129"/>
      <c r="BB113" s="129"/>
      <c r="BC113" s="129"/>
      <c r="BD113" s="129"/>
      <c r="BE113" s="129"/>
      <c r="BF113" s="129"/>
      <c r="BG113" s="129"/>
      <c r="BH113" s="129"/>
      <c r="BI113" s="129"/>
      <c r="BJ113" s="129"/>
      <c r="BK113" s="153"/>
    </row>
    <row r="114" spans="1:63" ht="14.25" customHeight="1">
      <c r="A114" s="11" t="s">
        <v>5</v>
      </c>
      <c r="B114" s="23" t="s">
        <v>24</v>
      </c>
      <c r="C114" s="152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29"/>
      <c r="AG114" s="129"/>
      <c r="AH114" s="129"/>
      <c r="AI114" s="129"/>
      <c r="AJ114" s="129"/>
      <c r="AK114" s="129"/>
      <c r="AL114" s="129"/>
      <c r="AM114" s="129"/>
      <c r="AN114" s="129"/>
      <c r="AO114" s="129"/>
      <c r="AP114" s="129"/>
      <c r="AQ114" s="129"/>
      <c r="AR114" s="129"/>
      <c r="AS114" s="129"/>
      <c r="AT114" s="129"/>
      <c r="AU114" s="129"/>
      <c r="AV114" s="129"/>
      <c r="AW114" s="129"/>
      <c r="AX114" s="129"/>
      <c r="AY114" s="129"/>
      <c r="AZ114" s="129"/>
      <c r="BA114" s="129"/>
      <c r="BB114" s="129"/>
      <c r="BC114" s="129"/>
      <c r="BD114" s="129"/>
      <c r="BE114" s="129"/>
      <c r="BF114" s="129"/>
      <c r="BG114" s="129"/>
      <c r="BH114" s="129"/>
      <c r="BI114" s="129"/>
      <c r="BJ114" s="129"/>
      <c r="BK114" s="153"/>
    </row>
    <row r="115" spans="1:64" ht="14.25" customHeight="1">
      <c r="A115" s="32"/>
      <c r="B115" s="28"/>
      <c r="C115" s="73">
        <v>0</v>
      </c>
      <c r="D115" s="53">
        <v>0</v>
      </c>
      <c r="E115" s="45">
        <v>0</v>
      </c>
      <c r="F115" s="45">
        <v>0</v>
      </c>
      <c r="G115" s="54">
        <v>0</v>
      </c>
      <c r="H115" s="73">
        <v>0</v>
      </c>
      <c r="I115" s="45">
        <v>0</v>
      </c>
      <c r="J115" s="45">
        <v>0</v>
      </c>
      <c r="K115" s="45">
        <v>0</v>
      </c>
      <c r="L115" s="54">
        <v>0</v>
      </c>
      <c r="M115" s="73">
        <v>0</v>
      </c>
      <c r="N115" s="53">
        <v>0</v>
      </c>
      <c r="O115" s="45">
        <v>0</v>
      </c>
      <c r="P115" s="45">
        <v>0</v>
      </c>
      <c r="Q115" s="54">
        <v>0</v>
      </c>
      <c r="R115" s="73">
        <v>0</v>
      </c>
      <c r="S115" s="45">
        <v>0</v>
      </c>
      <c r="T115" s="45">
        <v>0</v>
      </c>
      <c r="U115" s="45">
        <v>0</v>
      </c>
      <c r="V115" s="54">
        <v>0</v>
      </c>
      <c r="W115" s="73">
        <v>0</v>
      </c>
      <c r="X115" s="45">
        <v>0</v>
      </c>
      <c r="Y115" s="45">
        <v>0</v>
      </c>
      <c r="Z115" s="45">
        <v>0</v>
      </c>
      <c r="AA115" s="54">
        <v>0</v>
      </c>
      <c r="AB115" s="73">
        <v>0</v>
      </c>
      <c r="AC115" s="45">
        <v>0</v>
      </c>
      <c r="AD115" s="45">
        <v>0</v>
      </c>
      <c r="AE115" s="45">
        <v>0</v>
      </c>
      <c r="AF115" s="54">
        <v>0</v>
      </c>
      <c r="AG115" s="73">
        <v>0</v>
      </c>
      <c r="AH115" s="45">
        <v>0</v>
      </c>
      <c r="AI115" s="45">
        <v>0</v>
      </c>
      <c r="AJ115" s="45">
        <v>0</v>
      </c>
      <c r="AK115" s="54">
        <v>0</v>
      </c>
      <c r="AL115" s="73">
        <v>0</v>
      </c>
      <c r="AM115" s="45">
        <v>0</v>
      </c>
      <c r="AN115" s="45">
        <v>0</v>
      </c>
      <c r="AO115" s="45">
        <v>0</v>
      </c>
      <c r="AP115" s="54">
        <v>0</v>
      </c>
      <c r="AQ115" s="73">
        <v>0</v>
      </c>
      <c r="AR115" s="53">
        <v>0</v>
      </c>
      <c r="AS115" s="45">
        <v>0</v>
      </c>
      <c r="AT115" s="45">
        <v>0</v>
      </c>
      <c r="AU115" s="54">
        <v>0</v>
      </c>
      <c r="AV115" s="73">
        <v>0</v>
      </c>
      <c r="AW115" s="45">
        <v>0</v>
      </c>
      <c r="AX115" s="45">
        <v>0</v>
      </c>
      <c r="AY115" s="45">
        <v>0</v>
      </c>
      <c r="AZ115" s="54">
        <v>0</v>
      </c>
      <c r="BA115" s="43">
        <v>0</v>
      </c>
      <c r="BB115" s="44">
        <v>0</v>
      </c>
      <c r="BC115" s="43">
        <v>0</v>
      </c>
      <c r="BD115" s="43">
        <v>0</v>
      </c>
      <c r="BE115" s="48">
        <v>0</v>
      </c>
      <c r="BF115" s="43">
        <v>0</v>
      </c>
      <c r="BG115" s="44">
        <v>0</v>
      </c>
      <c r="BH115" s="43">
        <v>0</v>
      </c>
      <c r="BI115" s="43">
        <v>0</v>
      </c>
      <c r="BJ115" s="48">
        <v>0</v>
      </c>
      <c r="BK115" s="100">
        <f>SUM(C115:BJ115)</f>
        <v>0</v>
      </c>
      <c r="BL115" s="109"/>
    </row>
    <row r="116" spans="1:63" ht="13.5" thickBot="1">
      <c r="A116" s="40"/>
      <c r="B116" s="86" t="s">
        <v>74</v>
      </c>
      <c r="C116" s="50">
        <f>SUM(C115)</f>
        <v>0</v>
      </c>
      <c r="D116" s="71">
        <f aca="true" t="shared" si="26" ref="D116:BK116">SUM(D115)</f>
        <v>0</v>
      </c>
      <c r="E116" s="71">
        <f t="shared" si="26"/>
        <v>0</v>
      </c>
      <c r="F116" s="71">
        <f t="shared" si="26"/>
        <v>0</v>
      </c>
      <c r="G116" s="69">
        <f t="shared" si="26"/>
        <v>0</v>
      </c>
      <c r="H116" s="50">
        <f t="shared" si="26"/>
        <v>0</v>
      </c>
      <c r="I116" s="71">
        <f t="shared" si="26"/>
        <v>0</v>
      </c>
      <c r="J116" s="71">
        <f t="shared" si="26"/>
        <v>0</v>
      </c>
      <c r="K116" s="71">
        <f t="shared" si="26"/>
        <v>0</v>
      </c>
      <c r="L116" s="69">
        <f t="shared" si="26"/>
        <v>0</v>
      </c>
      <c r="M116" s="50">
        <f t="shared" si="26"/>
        <v>0</v>
      </c>
      <c r="N116" s="71">
        <f t="shared" si="26"/>
        <v>0</v>
      </c>
      <c r="O116" s="71">
        <f t="shared" si="26"/>
        <v>0</v>
      </c>
      <c r="P116" s="71">
        <f t="shared" si="26"/>
        <v>0</v>
      </c>
      <c r="Q116" s="69">
        <f t="shared" si="26"/>
        <v>0</v>
      </c>
      <c r="R116" s="50">
        <f t="shared" si="26"/>
        <v>0</v>
      </c>
      <c r="S116" s="71">
        <f t="shared" si="26"/>
        <v>0</v>
      </c>
      <c r="T116" s="71">
        <f t="shared" si="26"/>
        <v>0</v>
      </c>
      <c r="U116" s="71">
        <f t="shared" si="26"/>
        <v>0</v>
      </c>
      <c r="V116" s="69">
        <f t="shared" si="26"/>
        <v>0</v>
      </c>
      <c r="W116" s="50">
        <f t="shared" si="26"/>
        <v>0</v>
      </c>
      <c r="X116" s="71">
        <f t="shared" si="26"/>
        <v>0</v>
      </c>
      <c r="Y116" s="71">
        <f t="shared" si="26"/>
        <v>0</v>
      </c>
      <c r="Z116" s="71">
        <f t="shared" si="26"/>
        <v>0</v>
      </c>
      <c r="AA116" s="69">
        <f t="shared" si="26"/>
        <v>0</v>
      </c>
      <c r="AB116" s="50">
        <f t="shared" si="26"/>
        <v>0</v>
      </c>
      <c r="AC116" s="71">
        <f t="shared" si="26"/>
        <v>0</v>
      </c>
      <c r="AD116" s="71">
        <f t="shared" si="26"/>
        <v>0</v>
      </c>
      <c r="AE116" s="71">
        <f t="shared" si="26"/>
        <v>0</v>
      </c>
      <c r="AF116" s="69">
        <f t="shared" si="26"/>
        <v>0</v>
      </c>
      <c r="AG116" s="50">
        <f t="shared" si="26"/>
        <v>0</v>
      </c>
      <c r="AH116" s="71">
        <f t="shared" si="26"/>
        <v>0</v>
      </c>
      <c r="AI116" s="71">
        <f t="shared" si="26"/>
        <v>0</v>
      </c>
      <c r="AJ116" s="71">
        <f t="shared" si="26"/>
        <v>0</v>
      </c>
      <c r="AK116" s="69">
        <f t="shared" si="26"/>
        <v>0</v>
      </c>
      <c r="AL116" s="50">
        <f t="shared" si="26"/>
        <v>0</v>
      </c>
      <c r="AM116" s="71">
        <f t="shared" si="26"/>
        <v>0</v>
      </c>
      <c r="AN116" s="71">
        <f t="shared" si="26"/>
        <v>0</v>
      </c>
      <c r="AO116" s="71">
        <f t="shared" si="26"/>
        <v>0</v>
      </c>
      <c r="AP116" s="69">
        <f t="shared" si="26"/>
        <v>0</v>
      </c>
      <c r="AQ116" s="50">
        <f t="shared" si="26"/>
        <v>0</v>
      </c>
      <c r="AR116" s="71">
        <f t="shared" si="26"/>
        <v>0</v>
      </c>
      <c r="AS116" s="71">
        <f t="shared" si="26"/>
        <v>0</v>
      </c>
      <c r="AT116" s="71">
        <f t="shared" si="26"/>
        <v>0</v>
      </c>
      <c r="AU116" s="69">
        <f t="shared" si="26"/>
        <v>0</v>
      </c>
      <c r="AV116" s="50">
        <f t="shared" si="26"/>
        <v>0</v>
      </c>
      <c r="AW116" s="71">
        <f t="shared" si="26"/>
        <v>0</v>
      </c>
      <c r="AX116" s="71">
        <f t="shared" si="26"/>
        <v>0</v>
      </c>
      <c r="AY116" s="71">
        <f t="shared" si="26"/>
        <v>0</v>
      </c>
      <c r="AZ116" s="69">
        <f t="shared" si="26"/>
        <v>0</v>
      </c>
      <c r="BA116" s="51">
        <f t="shared" si="26"/>
        <v>0</v>
      </c>
      <c r="BB116" s="71">
        <f t="shared" si="26"/>
        <v>0</v>
      </c>
      <c r="BC116" s="71">
        <f t="shared" si="26"/>
        <v>0</v>
      </c>
      <c r="BD116" s="71">
        <f t="shared" si="26"/>
        <v>0</v>
      </c>
      <c r="BE116" s="88">
        <f t="shared" si="26"/>
        <v>0</v>
      </c>
      <c r="BF116" s="50">
        <f t="shared" si="26"/>
        <v>0</v>
      </c>
      <c r="BG116" s="71">
        <f t="shared" si="26"/>
        <v>0</v>
      </c>
      <c r="BH116" s="71">
        <f t="shared" si="26"/>
        <v>0</v>
      </c>
      <c r="BI116" s="71">
        <f t="shared" si="26"/>
        <v>0</v>
      </c>
      <c r="BJ116" s="69">
        <f t="shared" si="26"/>
        <v>0</v>
      </c>
      <c r="BK116" s="101">
        <f t="shared" si="26"/>
        <v>0</v>
      </c>
    </row>
    <row r="117" spans="1:63" ht="6" customHeight="1">
      <c r="A117" s="4"/>
      <c r="B117" s="16"/>
      <c r="C117" s="27"/>
      <c r="D117" s="34"/>
      <c r="E117" s="27"/>
      <c r="F117" s="27"/>
      <c r="G117" s="27"/>
      <c r="H117" s="27"/>
      <c r="I117" s="27"/>
      <c r="J117" s="27"/>
      <c r="K117" s="27"/>
      <c r="L117" s="27"/>
      <c r="M117" s="27"/>
      <c r="N117" s="34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34"/>
      <c r="AS117" s="27"/>
      <c r="AT117" s="27"/>
      <c r="AU117" s="27"/>
      <c r="AV117" s="27"/>
      <c r="AW117" s="27"/>
      <c r="AX117" s="27"/>
      <c r="AY117" s="27"/>
      <c r="AZ117" s="27"/>
      <c r="BA117" s="27"/>
      <c r="BB117" s="34"/>
      <c r="BC117" s="27"/>
      <c r="BD117" s="27"/>
      <c r="BE117" s="27"/>
      <c r="BF117" s="27"/>
      <c r="BG117" s="34"/>
      <c r="BH117" s="27"/>
      <c r="BI117" s="27"/>
      <c r="BJ117" s="27"/>
      <c r="BK117" s="30"/>
    </row>
    <row r="118" spans="1:63" ht="12.75">
      <c r="A118" s="4"/>
      <c r="B118" s="4" t="s">
        <v>141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41" t="s">
        <v>92</v>
      </c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30"/>
    </row>
    <row r="119" spans="1:63" ht="12.75">
      <c r="A119" s="4"/>
      <c r="B119" s="4" t="s">
        <v>142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42" t="s">
        <v>93</v>
      </c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30"/>
    </row>
    <row r="120" spans="3:63" ht="12.75">
      <c r="C120" s="27"/>
      <c r="D120" s="27"/>
      <c r="E120" s="27"/>
      <c r="F120" s="27"/>
      <c r="G120" s="27"/>
      <c r="H120" s="27"/>
      <c r="I120" s="27"/>
      <c r="J120" s="27"/>
      <c r="K120" s="27"/>
      <c r="L120" s="42" t="s">
        <v>94</v>
      </c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30"/>
    </row>
    <row r="121" spans="2:63" ht="12.75">
      <c r="B121" s="4" t="s">
        <v>100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42" t="s">
        <v>95</v>
      </c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30"/>
    </row>
    <row r="122" spans="2:63" ht="12.75">
      <c r="B122" s="4" t="s">
        <v>101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42" t="s">
        <v>96</v>
      </c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30"/>
    </row>
    <row r="123" spans="2:63" ht="12.75">
      <c r="B123" s="4"/>
      <c r="C123" s="27"/>
      <c r="D123" s="27"/>
      <c r="E123" s="27"/>
      <c r="F123" s="27"/>
      <c r="G123" s="27"/>
      <c r="H123" s="27"/>
      <c r="I123" s="27"/>
      <c r="J123" s="27"/>
      <c r="K123" s="27"/>
      <c r="L123" s="42" t="s">
        <v>97</v>
      </c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30"/>
    </row>
  </sheetData>
  <sheetProtection/>
  <mergeCells count="49">
    <mergeCell ref="C111:BK111"/>
    <mergeCell ref="A1:A5"/>
    <mergeCell ref="C89:BK89"/>
    <mergeCell ref="C113:BK113"/>
    <mergeCell ref="C114:BK114"/>
    <mergeCell ref="C93:BK93"/>
    <mergeCell ref="C94:BK94"/>
    <mergeCell ref="C97:BK97"/>
    <mergeCell ref="C101:BK101"/>
    <mergeCell ref="C102:BK102"/>
    <mergeCell ref="C103:BK103"/>
    <mergeCell ref="C66:BK66"/>
    <mergeCell ref="C63:BK63"/>
    <mergeCell ref="C69:BK69"/>
    <mergeCell ref="C87:BK87"/>
    <mergeCell ref="C88:BK88"/>
    <mergeCell ref="C92:BK92"/>
    <mergeCell ref="C1:BK1"/>
    <mergeCell ref="BA3:BJ3"/>
    <mergeCell ref="BK2:BK5"/>
    <mergeCell ref="W3:AF3"/>
    <mergeCell ref="AG3:AP3"/>
    <mergeCell ref="C65:BK65"/>
    <mergeCell ref="M3:V3"/>
    <mergeCell ref="C11:BK11"/>
    <mergeCell ref="C15:BK15"/>
    <mergeCell ref="C46:BK46"/>
    <mergeCell ref="C49:BK49"/>
    <mergeCell ref="C52:BK5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7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00390625" style="0" bestFit="1" customWidth="1"/>
    <col min="5" max="6" width="18.57421875" style="0" bestFit="1" customWidth="1"/>
    <col min="7" max="7" width="10.28125" style="0" bestFit="1" customWidth="1"/>
    <col min="8" max="8" width="20.140625" style="0" bestFit="1" customWidth="1"/>
    <col min="9" max="9" width="16.00390625" style="0" bestFit="1" customWidth="1"/>
    <col min="10" max="10" width="17.140625" style="0" bestFit="1" customWidth="1"/>
    <col min="11" max="11" width="10.8515625" style="0" bestFit="1" customWidth="1"/>
    <col min="12" max="12" width="20.421875" style="0" bestFit="1" customWidth="1"/>
  </cols>
  <sheetData>
    <row r="2" spans="2:12" ht="12.75">
      <c r="B2" s="154" t="s">
        <v>171</v>
      </c>
      <c r="C2" s="155"/>
      <c r="D2" s="155"/>
      <c r="E2" s="155"/>
      <c r="F2" s="155"/>
      <c r="G2" s="155"/>
      <c r="H2" s="155"/>
      <c r="I2" s="155"/>
      <c r="J2" s="155"/>
      <c r="K2" s="155"/>
      <c r="L2" s="156"/>
    </row>
    <row r="3" spans="2:12" ht="12.75">
      <c r="B3" s="154" t="s">
        <v>98</v>
      </c>
      <c r="C3" s="155"/>
      <c r="D3" s="155"/>
      <c r="E3" s="155"/>
      <c r="F3" s="155"/>
      <c r="G3" s="155"/>
      <c r="H3" s="155"/>
      <c r="I3" s="155"/>
      <c r="J3" s="155"/>
      <c r="K3" s="155"/>
      <c r="L3" s="156"/>
    </row>
    <row r="4" spans="2:12" ht="30">
      <c r="B4" s="114" t="s">
        <v>66</v>
      </c>
      <c r="C4" s="15" t="s">
        <v>32</v>
      </c>
      <c r="D4" s="15" t="s">
        <v>78</v>
      </c>
      <c r="E4" s="15" t="s">
        <v>79</v>
      </c>
      <c r="F4" s="15" t="s">
        <v>7</v>
      </c>
      <c r="G4" s="15" t="s">
        <v>8</v>
      </c>
      <c r="H4" s="15" t="s">
        <v>21</v>
      </c>
      <c r="I4" s="15" t="s">
        <v>84</v>
      </c>
      <c r="J4" s="15" t="s">
        <v>85</v>
      </c>
      <c r="K4" s="15" t="s">
        <v>65</v>
      </c>
      <c r="L4" s="15" t="s">
        <v>86</v>
      </c>
    </row>
    <row r="5" spans="2:12" ht="12.75">
      <c r="B5" s="12">
        <v>1</v>
      </c>
      <c r="C5" s="13" t="s">
        <v>33</v>
      </c>
      <c r="D5" s="113">
        <v>0.004464026</v>
      </c>
      <c r="E5" s="107">
        <v>0.735223009</v>
      </c>
      <c r="F5" s="107">
        <v>2.7468497689999998</v>
      </c>
      <c r="G5" s="107">
        <v>0.143145276</v>
      </c>
      <c r="H5" s="107">
        <v>0.007334121000000001</v>
      </c>
      <c r="I5" s="72"/>
      <c r="J5" s="89">
        <v>0</v>
      </c>
      <c r="K5" s="95">
        <f>SUM(D5:J5)</f>
        <v>3.637016201</v>
      </c>
      <c r="L5" s="107">
        <v>0</v>
      </c>
    </row>
    <row r="6" spans="2:12" ht="12.75">
      <c r="B6" s="12">
        <v>2</v>
      </c>
      <c r="C6" s="14" t="s">
        <v>34</v>
      </c>
      <c r="D6" s="107">
        <v>128.561275381</v>
      </c>
      <c r="E6" s="107">
        <v>232.783412624</v>
      </c>
      <c r="F6" s="107">
        <v>789.95004335</v>
      </c>
      <c r="G6" s="107">
        <v>116.15308785699999</v>
      </c>
      <c r="H6" s="107">
        <v>5.466072027</v>
      </c>
      <c r="I6" s="72"/>
      <c r="J6" s="89">
        <v>0.02666543469199233</v>
      </c>
      <c r="K6" s="95">
        <f aca="true" t="shared" si="0" ref="K6:K41">SUM(D6:J6)</f>
        <v>1272.9405566736918</v>
      </c>
      <c r="L6" s="107">
        <v>0</v>
      </c>
    </row>
    <row r="7" spans="2:12" ht="12.75">
      <c r="B7" s="12">
        <v>3</v>
      </c>
      <c r="C7" s="13" t="s">
        <v>35</v>
      </c>
      <c r="D7" s="107">
        <v>0.334227917</v>
      </c>
      <c r="E7" s="107">
        <v>0.042848326</v>
      </c>
      <c r="F7" s="107">
        <v>3.913861764</v>
      </c>
      <c r="G7" s="107">
        <v>0.14245301000000002</v>
      </c>
      <c r="H7" s="107">
        <v>0.004862094</v>
      </c>
      <c r="I7" s="72"/>
      <c r="J7" s="89">
        <v>0</v>
      </c>
      <c r="K7" s="95">
        <f t="shared" si="0"/>
        <v>4.438253111</v>
      </c>
      <c r="L7" s="107">
        <v>0</v>
      </c>
    </row>
    <row r="8" spans="2:12" ht="12.75">
      <c r="B8" s="12">
        <v>4</v>
      </c>
      <c r="C8" s="14" t="s">
        <v>36</v>
      </c>
      <c r="D8" s="107">
        <v>8.033741073</v>
      </c>
      <c r="E8" s="107">
        <v>95.982111686</v>
      </c>
      <c r="F8" s="107">
        <v>207.098133289</v>
      </c>
      <c r="G8" s="107">
        <v>35.206992474</v>
      </c>
      <c r="H8" s="107">
        <v>0.6555810900000001</v>
      </c>
      <c r="I8" s="72"/>
      <c r="J8" s="89">
        <v>0</v>
      </c>
      <c r="K8" s="95">
        <f t="shared" si="0"/>
        <v>346.976559612</v>
      </c>
      <c r="L8" s="107">
        <v>0</v>
      </c>
    </row>
    <row r="9" spans="2:12" ht="12.75">
      <c r="B9" s="12">
        <v>5</v>
      </c>
      <c r="C9" s="14" t="s">
        <v>37</v>
      </c>
      <c r="D9" s="107">
        <v>5.136283395</v>
      </c>
      <c r="E9" s="107">
        <v>62.927693004000005</v>
      </c>
      <c r="F9" s="107">
        <v>292.522936342</v>
      </c>
      <c r="G9" s="107">
        <v>48.217637838</v>
      </c>
      <c r="H9" s="107">
        <v>0.963586398</v>
      </c>
      <c r="I9" s="72"/>
      <c r="J9" s="89">
        <v>0.0010118442626675783</v>
      </c>
      <c r="K9" s="95">
        <f t="shared" si="0"/>
        <v>409.76914882126266</v>
      </c>
      <c r="L9" s="107">
        <v>0</v>
      </c>
    </row>
    <row r="10" spans="2:12" ht="12.75">
      <c r="B10" s="12">
        <v>6</v>
      </c>
      <c r="C10" s="14" t="s">
        <v>38</v>
      </c>
      <c r="D10" s="107">
        <v>3.4105866229999995</v>
      </c>
      <c r="E10" s="107">
        <v>64.240699069</v>
      </c>
      <c r="F10" s="107">
        <v>162.61121798699997</v>
      </c>
      <c r="G10" s="107">
        <v>40.487297636</v>
      </c>
      <c r="H10" s="107">
        <v>1.357545191</v>
      </c>
      <c r="I10" s="72"/>
      <c r="J10" s="89">
        <v>0.009056324090941648</v>
      </c>
      <c r="K10" s="95">
        <f t="shared" si="0"/>
        <v>272.11640283009086</v>
      </c>
      <c r="L10" s="107">
        <v>0</v>
      </c>
    </row>
    <row r="11" spans="2:12" ht="12.75">
      <c r="B11" s="12">
        <v>7</v>
      </c>
      <c r="C11" s="14" t="s">
        <v>39</v>
      </c>
      <c r="D11" s="107">
        <v>7.516325812000001</v>
      </c>
      <c r="E11" s="107">
        <v>88.134423979</v>
      </c>
      <c r="F11" s="107">
        <v>199.55415817800002</v>
      </c>
      <c r="G11" s="107">
        <v>28.122802502999996</v>
      </c>
      <c r="H11" s="107">
        <v>2.300297066</v>
      </c>
      <c r="I11" s="72"/>
      <c r="J11" s="89">
        <v>0</v>
      </c>
      <c r="K11" s="95">
        <f t="shared" si="0"/>
        <v>325.628007538</v>
      </c>
      <c r="L11" s="107">
        <v>0</v>
      </c>
    </row>
    <row r="12" spans="2:12" ht="12.75">
      <c r="B12" s="12">
        <v>8</v>
      </c>
      <c r="C12" s="13" t="s">
        <v>40</v>
      </c>
      <c r="D12" s="107">
        <v>0.010375117</v>
      </c>
      <c r="E12" s="107">
        <v>0.200407969</v>
      </c>
      <c r="F12" s="107">
        <v>9.013038492</v>
      </c>
      <c r="G12" s="107">
        <v>0.839815028</v>
      </c>
      <c r="H12" s="107">
        <v>0.00393109</v>
      </c>
      <c r="I12" s="72"/>
      <c r="J12" s="89">
        <v>0</v>
      </c>
      <c r="K12" s="95">
        <f t="shared" si="0"/>
        <v>10.067567696</v>
      </c>
      <c r="L12" s="107">
        <v>0</v>
      </c>
    </row>
    <row r="13" spans="2:12" ht="12.75">
      <c r="B13" s="12">
        <v>9</v>
      </c>
      <c r="C13" s="13" t="s">
        <v>41</v>
      </c>
      <c r="D13" s="107">
        <v>0.36975756600000004</v>
      </c>
      <c r="E13" s="107">
        <v>1.1530532800000002</v>
      </c>
      <c r="F13" s="107">
        <v>6.570691007000001</v>
      </c>
      <c r="G13" s="107">
        <v>0.496911523</v>
      </c>
      <c r="H13" s="107">
        <v>0.012209566</v>
      </c>
      <c r="I13" s="72"/>
      <c r="J13" s="89">
        <v>0</v>
      </c>
      <c r="K13" s="95">
        <f t="shared" si="0"/>
        <v>8.602622942</v>
      </c>
      <c r="L13" s="107">
        <v>0</v>
      </c>
    </row>
    <row r="14" spans="2:12" ht="12.75">
      <c r="B14" s="12">
        <v>10</v>
      </c>
      <c r="C14" s="14" t="s">
        <v>42</v>
      </c>
      <c r="D14" s="107">
        <v>24.257688526</v>
      </c>
      <c r="E14" s="107">
        <v>162.91611821599997</v>
      </c>
      <c r="F14" s="107">
        <v>355.37377005800005</v>
      </c>
      <c r="G14" s="107">
        <v>94.597903256</v>
      </c>
      <c r="H14" s="107">
        <v>1.8404173769999999</v>
      </c>
      <c r="I14" s="72"/>
      <c r="J14" s="89">
        <v>0.0026157525435240897</v>
      </c>
      <c r="K14" s="95">
        <f t="shared" si="0"/>
        <v>638.9885131855435</v>
      </c>
      <c r="L14" s="107">
        <v>0</v>
      </c>
    </row>
    <row r="15" spans="2:12" ht="12.75">
      <c r="B15" s="12">
        <v>11</v>
      </c>
      <c r="C15" s="14" t="s">
        <v>43</v>
      </c>
      <c r="D15" s="107">
        <v>442.502102892</v>
      </c>
      <c r="E15" s="107">
        <v>952.934262679</v>
      </c>
      <c r="F15" s="107">
        <v>3085.590493646</v>
      </c>
      <c r="G15" s="107">
        <v>665.32229789</v>
      </c>
      <c r="H15" s="107">
        <v>18.472266999000002</v>
      </c>
      <c r="I15" s="72"/>
      <c r="J15" s="89">
        <v>0.8209617898982488</v>
      </c>
      <c r="K15" s="95">
        <f t="shared" si="0"/>
        <v>5165.642385895898</v>
      </c>
      <c r="L15" s="107">
        <v>0</v>
      </c>
    </row>
    <row r="16" spans="2:12" ht="12.75">
      <c r="B16" s="12">
        <v>12</v>
      </c>
      <c r="C16" s="14" t="s">
        <v>44</v>
      </c>
      <c r="D16" s="107">
        <v>633.359718378</v>
      </c>
      <c r="E16" s="107">
        <v>1985.078602727</v>
      </c>
      <c r="F16" s="107">
        <v>921.642880091</v>
      </c>
      <c r="G16" s="107">
        <v>150.035409173</v>
      </c>
      <c r="H16" s="107">
        <v>8.109519362</v>
      </c>
      <c r="I16" s="72"/>
      <c r="J16" s="89">
        <v>0.006667699982654999</v>
      </c>
      <c r="K16" s="95">
        <f t="shared" si="0"/>
        <v>3698.2327974309824</v>
      </c>
      <c r="L16" s="107">
        <v>0</v>
      </c>
    </row>
    <row r="17" spans="2:12" ht="12.75">
      <c r="B17" s="12">
        <v>13</v>
      </c>
      <c r="C17" s="14" t="s">
        <v>45</v>
      </c>
      <c r="D17" s="107">
        <v>1.987921643</v>
      </c>
      <c r="E17" s="107">
        <v>4.797919741</v>
      </c>
      <c r="F17" s="107">
        <v>45.171995781999996</v>
      </c>
      <c r="G17" s="107">
        <v>6.373200527000001</v>
      </c>
      <c r="H17" s="107">
        <v>0.152194017</v>
      </c>
      <c r="I17" s="72"/>
      <c r="J17" s="89">
        <v>0</v>
      </c>
      <c r="K17" s="95">
        <f t="shared" si="0"/>
        <v>58.48323171</v>
      </c>
      <c r="L17" s="107">
        <v>0</v>
      </c>
    </row>
    <row r="18" spans="2:12" ht="12.75">
      <c r="B18" s="12">
        <v>14</v>
      </c>
      <c r="C18" s="14" t="s">
        <v>46</v>
      </c>
      <c r="D18" s="107">
        <v>4.680882239</v>
      </c>
      <c r="E18" s="107">
        <v>3.479550021</v>
      </c>
      <c r="F18" s="107">
        <v>25.219020046000004</v>
      </c>
      <c r="G18" s="107">
        <v>1.0362317970000001</v>
      </c>
      <c r="H18" s="107">
        <v>0.290707217</v>
      </c>
      <c r="I18" s="72"/>
      <c r="J18" s="89">
        <v>2.980688126475583E-07</v>
      </c>
      <c r="K18" s="95">
        <f t="shared" si="0"/>
        <v>34.706391618068814</v>
      </c>
      <c r="L18" s="107">
        <v>0</v>
      </c>
    </row>
    <row r="19" spans="2:12" ht="12.75">
      <c r="B19" s="12">
        <v>15</v>
      </c>
      <c r="C19" s="14" t="s">
        <v>47</v>
      </c>
      <c r="D19" s="107">
        <v>14.804849728</v>
      </c>
      <c r="E19" s="107">
        <v>63.226295752000006</v>
      </c>
      <c r="F19" s="107">
        <v>350.58330517400003</v>
      </c>
      <c r="G19" s="107">
        <v>108.250411373</v>
      </c>
      <c r="H19" s="107">
        <v>2.60737744</v>
      </c>
      <c r="I19" s="72"/>
      <c r="J19" s="89">
        <v>0</v>
      </c>
      <c r="K19" s="95">
        <f t="shared" si="0"/>
        <v>539.4722394670001</v>
      </c>
      <c r="L19" s="107">
        <v>0</v>
      </c>
    </row>
    <row r="20" spans="2:12" ht="12.75">
      <c r="B20" s="12">
        <v>16</v>
      </c>
      <c r="C20" s="14" t="s">
        <v>48</v>
      </c>
      <c r="D20" s="107">
        <v>1347.011755447</v>
      </c>
      <c r="E20" s="107">
        <v>2198.970830947</v>
      </c>
      <c r="F20" s="107">
        <v>2502.826058926</v>
      </c>
      <c r="G20" s="107">
        <v>383.367702021</v>
      </c>
      <c r="H20" s="107">
        <v>28.202824596</v>
      </c>
      <c r="I20" s="72"/>
      <c r="J20" s="89">
        <v>0.900529769090451</v>
      </c>
      <c r="K20" s="95">
        <f t="shared" si="0"/>
        <v>6461.27970170609</v>
      </c>
      <c r="L20" s="107">
        <v>0</v>
      </c>
    </row>
    <row r="21" spans="2:12" ht="12.75">
      <c r="B21" s="12">
        <v>17</v>
      </c>
      <c r="C21" s="14" t="s">
        <v>49</v>
      </c>
      <c r="D21" s="107">
        <v>104.625655351</v>
      </c>
      <c r="E21" s="107">
        <v>158.18756120199998</v>
      </c>
      <c r="F21" s="107">
        <v>560.640613839</v>
      </c>
      <c r="G21" s="107">
        <v>108.214029647</v>
      </c>
      <c r="H21" s="107">
        <v>4.530260703</v>
      </c>
      <c r="I21" s="72"/>
      <c r="J21" s="89">
        <v>0.06328726193285106</v>
      </c>
      <c r="K21" s="95">
        <f t="shared" si="0"/>
        <v>936.2614080039327</v>
      </c>
      <c r="L21" s="107">
        <v>0</v>
      </c>
    </row>
    <row r="22" spans="2:12" ht="12.75">
      <c r="B22" s="12">
        <v>18</v>
      </c>
      <c r="C22" s="13" t="s">
        <v>50</v>
      </c>
      <c r="D22" s="107">
        <v>4.2812E-05</v>
      </c>
      <c r="E22" s="107">
        <v>0.068067679</v>
      </c>
      <c r="F22" s="107">
        <v>0.22447889899999998</v>
      </c>
      <c r="G22" s="107">
        <v>0.035841955</v>
      </c>
      <c r="H22" s="107">
        <v>0</v>
      </c>
      <c r="I22" s="72"/>
      <c r="J22" s="89">
        <v>0</v>
      </c>
      <c r="K22" s="95">
        <f t="shared" si="0"/>
        <v>0.328431345</v>
      </c>
      <c r="L22" s="107">
        <v>0</v>
      </c>
    </row>
    <row r="23" spans="2:12" ht="12.75">
      <c r="B23" s="12">
        <v>19</v>
      </c>
      <c r="C23" s="14" t="s">
        <v>51</v>
      </c>
      <c r="D23" s="107">
        <v>48.304434911</v>
      </c>
      <c r="E23" s="107">
        <v>133.941816769</v>
      </c>
      <c r="F23" s="107">
        <v>612.277053122</v>
      </c>
      <c r="G23" s="107">
        <v>107.06275500599999</v>
      </c>
      <c r="H23" s="107">
        <v>3.4679530549999997</v>
      </c>
      <c r="I23" s="72"/>
      <c r="J23" s="89">
        <v>0.12394794148865185</v>
      </c>
      <c r="K23" s="95">
        <f t="shared" si="0"/>
        <v>905.1779608044885</v>
      </c>
      <c r="L23" s="107">
        <v>0</v>
      </c>
    </row>
    <row r="24" spans="2:12" ht="12.75">
      <c r="B24" s="12">
        <v>20</v>
      </c>
      <c r="C24" s="14" t="s">
        <v>52</v>
      </c>
      <c r="D24" s="107">
        <v>12368.358931001818</v>
      </c>
      <c r="E24" s="107">
        <v>12797.29680162417</v>
      </c>
      <c r="F24" s="107">
        <v>11776.481929565</v>
      </c>
      <c r="G24" s="107">
        <v>2831.220153114</v>
      </c>
      <c r="H24" s="107">
        <v>314.399983365</v>
      </c>
      <c r="I24" s="72"/>
      <c r="J24" s="89">
        <v>47.6925075213241</v>
      </c>
      <c r="K24" s="95">
        <f t="shared" si="0"/>
        <v>40135.45030619131</v>
      </c>
      <c r="L24" s="107">
        <v>0</v>
      </c>
    </row>
    <row r="25" spans="2:12" ht="12.75">
      <c r="B25" s="12">
        <v>21</v>
      </c>
      <c r="C25" s="13" t="s">
        <v>53</v>
      </c>
      <c r="D25" s="107">
        <v>0.21559580099999998</v>
      </c>
      <c r="E25" s="107">
        <v>0.403261582</v>
      </c>
      <c r="F25" s="107">
        <v>3.82078962</v>
      </c>
      <c r="G25" s="107">
        <v>0.46158563099999994</v>
      </c>
      <c r="H25" s="107">
        <v>0.052794284999999996</v>
      </c>
      <c r="I25" s="72"/>
      <c r="J25" s="89">
        <v>0</v>
      </c>
      <c r="K25" s="95">
        <f t="shared" si="0"/>
        <v>4.954026919</v>
      </c>
      <c r="L25" s="107">
        <v>0</v>
      </c>
    </row>
    <row r="26" spans="2:12" ht="12.75">
      <c r="B26" s="12">
        <v>22</v>
      </c>
      <c r="C26" s="14" t="s">
        <v>54</v>
      </c>
      <c r="D26" s="107">
        <v>0.269222858</v>
      </c>
      <c r="E26" s="107">
        <v>6.017894159000001</v>
      </c>
      <c r="F26" s="107">
        <v>10.615183365</v>
      </c>
      <c r="G26" s="107">
        <v>0.49438561900000005</v>
      </c>
      <c r="H26" s="107">
        <v>0.138372801</v>
      </c>
      <c r="I26" s="72"/>
      <c r="J26" s="89">
        <v>0</v>
      </c>
      <c r="K26" s="95">
        <f t="shared" si="0"/>
        <v>17.535058802</v>
      </c>
      <c r="L26" s="107">
        <v>0</v>
      </c>
    </row>
    <row r="27" spans="2:12" ht="12.75">
      <c r="B27" s="12">
        <v>23</v>
      </c>
      <c r="C27" s="13" t="s">
        <v>55</v>
      </c>
      <c r="D27" s="107">
        <v>0</v>
      </c>
      <c r="E27" s="107">
        <v>0.301600669</v>
      </c>
      <c r="F27" s="107">
        <v>1.69315937</v>
      </c>
      <c r="G27" s="107">
        <v>0.142722102</v>
      </c>
      <c r="H27" s="107">
        <v>0.009293603</v>
      </c>
      <c r="I27" s="72"/>
      <c r="J27" s="89">
        <v>0</v>
      </c>
      <c r="K27" s="95">
        <f t="shared" si="0"/>
        <v>2.146775744</v>
      </c>
      <c r="L27" s="107">
        <v>0</v>
      </c>
    </row>
    <row r="28" spans="2:12" ht="12.75">
      <c r="B28" s="12">
        <v>24</v>
      </c>
      <c r="C28" s="13" t="s">
        <v>56</v>
      </c>
      <c r="D28" s="107">
        <v>0.045679919</v>
      </c>
      <c r="E28" s="107">
        <v>0.409998646</v>
      </c>
      <c r="F28" s="107">
        <v>5.079787903000001</v>
      </c>
      <c r="G28" s="107">
        <v>0.093956761</v>
      </c>
      <c r="H28" s="107">
        <v>0.03470126</v>
      </c>
      <c r="I28" s="72"/>
      <c r="J28" s="89">
        <v>0.00039891542759331553</v>
      </c>
      <c r="K28" s="95">
        <f t="shared" si="0"/>
        <v>5.6645234044275945</v>
      </c>
      <c r="L28" s="107">
        <v>0</v>
      </c>
    </row>
    <row r="29" spans="2:12" ht="12.75">
      <c r="B29" s="12">
        <v>25</v>
      </c>
      <c r="C29" s="14" t="s">
        <v>103</v>
      </c>
      <c r="D29" s="107">
        <v>2985.435202923</v>
      </c>
      <c r="E29" s="107">
        <v>3412.577252222</v>
      </c>
      <c r="F29" s="107">
        <v>3151.837323269</v>
      </c>
      <c r="G29" s="107">
        <v>469.849743133</v>
      </c>
      <c r="H29" s="107">
        <v>46.439797278</v>
      </c>
      <c r="I29" s="72"/>
      <c r="J29" s="89">
        <v>0.21553047838105208</v>
      </c>
      <c r="K29" s="95">
        <f t="shared" si="0"/>
        <v>10066.354849303381</v>
      </c>
      <c r="L29" s="107">
        <v>0</v>
      </c>
    </row>
    <row r="30" spans="2:12" ht="12.75">
      <c r="B30" s="12">
        <v>26</v>
      </c>
      <c r="C30" s="14" t="s">
        <v>104</v>
      </c>
      <c r="D30" s="107">
        <v>24.580391321</v>
      </c>
      <c r="E30" s="107">
        <v>57.76311127699999</v>
      </c>
      <c r="F30" s="107">
        <v>268.306527077</v>
      </c>
      <c r="G30" s="107">
        <v>71.900095227</v>
      </c>
      <c r="H30" s="107">
        <v>1.332576255</v>
      </c>
      <c r="I30" s="72"/>
      <c r="J30" s="89">
        <v>0.001005088036247567</v>
      </c>
      <c r="K30" s="95">
        <f t="shared" si="0"/>
        <v>423.88370624503625</v>
      </c>
      <c r="L30" s="107">
        <v>0</v>
      </c>
    </row>
    <row r="31" spans="2:12" ht="12.75">
      <c r="B31" s="12">
        <v>27</v>
      </c>
      <c r="C31" s="14" t="s">
        <v>15</v>
      </c>
      <c r="D31" s="107">
        <v>430.46693852299995</v>
      </c>
      <c r="E31" s="107">
        <v>1112.267386949</v>
      </c>
      <c r="F31" s="107">
        <v>1969.1205623229998</v>
      </c>
      <c r="G31" s="107">
        <v>339.508480129</v>
      </c>
      <c r="H31" s="107">
        <v>18.038656602</v>
      </c>
      <c r="I31" s="72"/>
      <c r="J31" s="89">
        <v>0</v>
      </c>
      <c r="K31" s="95">
        <f t="shared" si="0"/>
        <v>3869.402024526</v>
      </c>
      <c r="L31" s="107">
        <v>0</v>
      </c>
    </row>
    <row r="32" spans="2:12" ht="12.75">
      <c r="B32" s="12">
        <v>28</v>
      </c>
      <c r="C32" s="14" t="s">
        <v>105</v>
      </c>
      <c r="D32" s="107">
        <v>0.5782153</v>
      </c>
      <c r="E32" s="107">
        <v>3.8501111690000003</v>
      </c>
      <c r="F32" s="107">
        <v>21.083276648</v>
      </c>
      <c r="G32" s="107">
        <v>1.6660236929999999</v>
      </c>
      <c r="H32" s="107">
        <v>1.056087405</v>
      </c>
      <c r="I32" s="72"/>
      <c r="J32" s="89">
        <v>0</v>
      </c>
      <c r="K32" s="95">
        <f t="shared" si="0"/>
        <v>28.233714215</v>
      </c>
      <c r="L32" s="107">
        <v>0</v>
      </c>
    </row>
    <row r="33" spans="2:12" ht="12.75">
      <c r="B33" s="12">
        <v>29</v>
      </c>
      <c r="C33" s="14" t="s">
        <v>57</v>
      </c>
      <c r="D33" s="107">
        <v>28.596404803</v>
      </c>
      <c r="E33" s="107">
        <v>272.72915361500003</v>
      </c>
      <c r="F33" s="107">
        <v>626.971968018</v>
      </c>
      <c r="G33" s="107">
        <v>69.846656841</v>
      </c>
      <c r="H33" s="107">
        <v>3.8346953509999997</v>
      </c>
      <c r="I33" s="72"/>
      <c r="J33" s="89">
        <v>0.0011044443071300861</v>
      </c>
      <c r="K33" s="95">
        <f t="shared" si="0"/>
        <v>1001.9799830723072</v>
      </c>
      <c r="L33" s="107">
        <v>0</v>
      </c>
    </row>
    <row r="34" spans="2:12" ht="12.75">
      <c r="B34" s="12">
        <v>30</v>
      </c>
      <c r="C34" s="14" t="s">
        <v>58</v>
      </c>
      <c r="D34" s="107">
        <v>23.193171131</v>
      </c>
      <c r="E34" s="107">
        <v>487.15718670900003</v>
      </c>
      <c r="F34" s="107">
        <v>863.5590212230001</v>
      </c>
      <c r="G34" s="107">
        <v>119.023438866</v>
      </c>
      <c r="H34" s="107">
        <v>2.9220705629999997</v>
      </c>
      <c r="I34" s="72"/>
      <c r="J34" s="89">
        <v>0.0039003297697641835</v>
      </c>
      <c r="K34" s="95">
        <f t="shared" si="0"/>
        <v>1495.8587888217698</v>
      </c>
      <c r="L34" s="107">
        <v>0</v>
      </c>
    </row>
    <row r="35" spans="2:12" ht="12.75">
      <c r="B35" s="12">
        <v>31</v>
      </c>
      <c r="C35" s="13" t="s">
        <v>59</v>
      </c>
      <c r="D35" s="107">
        <v>0.134839932</v>
      </c>
      <c r="E35" s="107">
        <v>1.608525636</v>
      </c>
      <c r="F35" s="107">
        <v>26.111103818</v>
      </c>
      <c r="G35" s="107">
        <v>2.913288541</v>
      </c>
      <c r="H35" s="107">
        <v>0.01965725</v>
      </c>
      <c r="I35" s="72"/>
      <c r="J35" s="89">
        <v>0</v>
      </c>
      <c r="K35" s="95">
        <f t="shared" si="0"/>
        <v>30.787415177000003</v>
      </c>
      <c r="L35" s="107">
        <v>0</v>
      </c>
    </row>
    <row r="36" spans="2:12" ht="12.75">
      <c r="B36" s="12">
        <v>32</v>
      </c>
      <c r="C36" s="14" t="s">
        <v>60</v>
      </c>
      <c r="D36" s="107">
        <v>633.40436395</v>
      </c>
      <c r="E36" s="107">
        <v>1037.6108521</v>
      </c>
      <c r="F36" s="107">
        <v>1595.530164683</v>
      </c>
      <c r="G36" s="107">
        <v>428.59250789000004</v>
      </c>
      <c r="H36" s="107">
        <v>20.945716172</v>
      </c>
      <c r="I36" s="72"/>
      <c r="J36" s="89">
        <v>0.10754978511711732</v>
      </c>
      <c r="K36" s="95">
        <f t="shared" si="0"/>
        <v>3716.1911545801177</v>
      </c>
      <c r="L36" s="107">
        <v>0</v>
      </c>
    </row>
    <row r="37" spans="2:12" ht="12.75">
      <c r="B37" s="12">
        <v>33</v>
      </c>
      <c r="C37" s="14" t="s">
        <v>99</v>
      </c>
      <c r="D37" s="107">
        <v>0.6706789980000001</v>
      </c>
      <c r="E37" s="107">
        <v>8.704228097</v>
      </c>
      <c r="F37" s="107">
        <v>49.644048532000006</v>
      </c>
      <c r="G37" s="108">
        <v>12.225931015999999</v>
      </c>
      <c r="H37" s="108">
        <v>0.328014377</v>
      </c>
      <c r="I37" s="72"/>
      <c r="J37" s="89">
        <v>0.0023085429539553394</v>
      </c>
      <c r="K37" s="95">
        <f t="shared" si="0"/>
        <v>71.57520956295396</v>
      </c>
      <c r="L37" s="107">
        <v>0</v>
      </c>
    </row>
    <row r="38" spans="2:12" ht="12.75">
      <c r="B38" s="12">
        <v>34</v>
      </c>
      <c r="C38" s="14" t="s">
        <v>61</v>
      </c>
      <c r="D38" s="107">
        <v>0.053665094999999996</v>
      </c>
      <c r="E38" s="107">
        <v>0.23591801099999998</v>
      </c>
      <c r="F38" s="107">
        <v>3.484141244</v>
      </c>
      <c r="G38" s="107">
        <v>0.239789655</v>
      </c>
      <c r="H38" s="107">
        <v>0.009900471000000001</v>
      </c>
      <c r="I38" s="72"/>
      <c r="J38" s="89">
        <v>0</v>
      </c>
      <c r="K38" s="95">
        <f t="shared" si="0"/>
        <v>4.023414475999999</v>
      </c>
      <c r="L38" s="107">
        <v>0</v>
      </c>
    </row>
    <row r="39" spans="2:12" ht="12.75">
      <c r="B39" s="12">
        <v>35</v>
      </c>
      <c r="C39" s="14" t="s">
        <v>62</v>
      </c>
      <c r="D39" s="107">
        <v>620.179697721</v>
      </c>
      <c r="E39" s="107">
        <v>692.523673315</v>
      </c>
      <c r="F39" s="107">
        <v>1751.6476037819998</v>
      </c>
      <c r="G39" s="107">
        <v>350.232129777</v>
      </c>
      <c r="H39" s="107">
        <v>7.592976705</v>
      </c>
      <c r="I39" s="72"/>
      <c r="J39" s="89">
        <v>0.03169166972339723</v>
      </c>
      <c r="K39" s="95">
        <f t="shared" si="0"/>
        <v>3422.2077729697235</v>
      </c>
      <c r="L39" s="107">
        <v>0</v>
      </c>
    </row>
    <row r="40" spans="2:12" ht="12.75">
      <c r="B40" s="12">
        <v>36</v>
      </c>
      <c r="C40" s="14" t="s">
        <v>63</v>
      </c>
      <c r="D40" s="107">
        <v>2.118585841</v>
      </c>
      <c r="E40" s="107">
        <v>82.449747644</v>
      </c>
      <c r="F40" s="107">
        <v>215.155434193</v>
      </c>
      <c r="G40" s="107">
        <v>31.189786038999998</v>
      </c>
      <c r="H40" s="107">
        <v>0.558219919</v>
      </c>
      <c r="I40" s="72"/>
      <c r="J40" s="89">
        <v>0.005028222156822543</v>
      </c>
      <c r="K40" s="95">
        <f t="shared" si="0"/>
        <v>331.4768018581568</v>
      </c>
      <c r="L40" s="107">
        <v>0</v>
      </c>
    </row>
    <row r="41" spans="2:12" ht="12.75">
      <c r="B41" s="12">
        <v>37</v>
      </c>
      <c r="C41" s="14" t="s">
        <v>64</v>
      </c>
      <c r="D41" s="107">
        <v>600.466104481</v>
      </c>
      <c r="E41" s="107">
        <v>1547.198565388</v>
      </c>
      <c r="F41" s="107">
        <v>1947.4089333919999</v>
      </c>
      <c r="G41" s="107">
        <v>432.23255170699997</v>
      </c>
      <c r="H41" s="107">
        <v>22.471917851</v>
      </c>
      <c r="I41" s="72"/>
      <c r="J41" s="89">
        <v>0.046606933752010166</v>
      </c>
      <c r="K41" s="95">
        <f t="shared" si="0"/>
        <v>4549.824679752753</v>
      </c>
      <c r="L41" s="107">
        <v>0</v>
      </c>
    </row>
    <row r="42" spans="2:12" ht="15">
      <c r="B42" s="15" t="s">
        <v>11</v>
      </c>
      <c r="C42" s="90"/>
      <c r="D42" s="111">
        <f>SUM(D5:D41)</f>
        <v>20493.67977843582</v>
      </c>
      <c r="E42" s="111">
        <f>SUM(E5:E41)</f>
        <v>27730.906167491165</v>
      </c>
      <c r="F42" s="111">
        <f aca="true" t="shared" si="1" ref="F42:L42">SUM(F5:F41)</f>
        <v>34421.081557786</v>
      </c>
      <c r="G42" s="111">
        <f t="shared" si="1"/>
        <v>7055.939151531002</v>
      </c>
      <c r="H42" s="111">
        <f t="shared" si="1"/>
        <v>518.6303709220001</v>
      </c>
      <c r="I42" s="111">
        <f t="shared" si="1"/>
        <v>0</v>
      </c>
      <c r="J42" s="111">
        <f t="shared" si="1"/>
        <v>50.062376046999994</v>
      </c>
      <c r="K42" s="111">
        <f t="shared" si="1"/>
        <v>90270.29940221297</v>
      </c>
      <c r="L42" s="111">
        <f t="shared" si="1"/>
        <v>0</v>
      </c>
    </row>
    <row r="43" spans="2:6" ht="12.75">
      <c r="B43" t="s">
        <v>80</v>
      </c>
      <c r="E43" s="2"/>
      <c r="F43" s="103"/>
    </row>
    <row r="44" spans="4:12" ht="12.75">
      <c r="D44" s="112"/>
      <c r="E44" s="112"/>
      <c r="F44" s="112"/>
      <c r="G44" s="112"/>
      <c r="H44" s="112"/>
      <c r="I44" s="112"/>
      <c r="J44" s="112"/>
      <c r="K44" s="112"/>
      <c r="L44" s="112"/>
    </row>
    <row r="45" spans="4:11" ht="12.75">
      <c r="D45" s="112"/>
      <c r="E45" s="112"/>
      <c r="F45" s="112"/>
      <c r="G45" s="112"/>
      <c r="H45" s="112"/>
      <c r="I45" s="112"/>
      <c r="J45" s="112"/>
      <c r="K45" s="112"/>
    </row>
    <row r="46" spans="4:12" ht="12.75">
      <c r="D46" s="110"/>
      <c r="E46" s="110"/>
      <c r="F46" s="110"/>
      <c r="G46" s="110"/>
      <c r="H46" s="110"/>
      <c r="I46" s="110"/>
      <c r="J46" s="110"/>
      <c r="K46" s="110"/>
      <c r="L46" s="110"/>
    </row>
    <row r="47" spans="4:11" ht="12.75">
      <c r="D47" s="110"/>
      <c r="E47" s="110"/>
      <c r="F47" s="110"/>
      <c r="G47" s="110"/>
      <c r="H47" s="110"/>
      <c r="J47" s="110"/>
      <c r="K47" s="110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ar_balaji</cp:lastModifiedBy>
  <cp:lastPrinted>2014-03-24T10:58:12Z</cp:lastPrinted>
  <dcterms:created xsi:type="dcterms:W3CDTF">2014-01-06T04:43:23Z</dcterms:created>
  <dcterms:modified xsi:type="dcterms:W3CDTF">2018-07-10T04:26:58Z</dcterms:modified>
  <cp:category/>
  <cp:version/>
  <cp:contentType/>
  <cp:contentStatus/>
</cp:coreProperties>
</file>