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<sst xmlns="http://schemas.openxmlformats.org/spreadsheetml/2006/main" count="201" uniqueCount="166">
  <si>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</si>
  <si>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</si>
  <si>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</si>
  <si>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</si>
  <si>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</si>
  <si>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</si>
  <si>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</si>
  <si>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</si>
  <si>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</si>
  <si>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</si>
  <si>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</si>
  <si>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</si>
  <si>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</si>
  <si>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</si>
  <si>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</si>
  <si>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</si>
  <si>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</si>
  <si>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</si>
  <si>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</si>
  <si>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</si>
  <si>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</si>
  <si>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</si>
  <si>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</si>
  <si>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</si>
  <si>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</si>
  <si>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</si>
  <si>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</si>
  <si>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</si>
  <si>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</si>
  <si>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</si>
  <si>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</si>
  <si>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</si>
  <si>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</si>
  <si>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</si>
  <si>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</si>
  <si>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</si>
  <si>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</si>
  <si>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</si>
  <si>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</si>
  <si>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</si>
  <si>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</si>
  <si>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</si>
  <si>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</si>
  <si>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</si>
  <si>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</si>
  <si>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</si>
  <si>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</si>
  <si>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</si>
  <si>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</si>
  <si>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</si>
  <si>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</si>
  <si>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</si>
  <si>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</si>
  <si>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</si>
  <si>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</si>
  <si>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</si>
  <si>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</si>
  <si>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</si>
  <si>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</si>
  <si>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</si>
  <si>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</si>
  <si>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</si>
  <si>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</si>
  <si>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</si>
  <si>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</si>
  <si>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</si>
  <si>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</si>
  <si>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</si>
  <si>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</si>
  <si>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</si>
  <si>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</si>
  <si>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</si>
  <si>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</si>
  <si>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</si>
  <si>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</si>
  <si>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</si>
  <si>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</si>
  <si>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</si>
  <si>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</si>
  <si>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</si>
  <si>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</si>
  <si>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</si>
  <si>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</si>
  <si>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</si>
  <si>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</si>
  <si>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</si>
  <si>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</si>
  <si>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</si>
  <si>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</si>
  <si>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</si>
  <si>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</si>
  <si>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</si>
  <si>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</si>
  <si>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</si>
  <si>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</si>
  <si>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</si>
  <si>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</si>
  <si>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</si>
  <si>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</si>
  <si>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</si>
  <si>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</si>
  <si>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</si>
  <si>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</si>
  <si>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</si>
  <si>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</si>
  <si>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</si>
  <si>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</si>
  <si>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</si>
  <si>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</si>
  <si>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</si>
  <si>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</si>
  <si>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</si>
  <si>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</si>
  <si>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</si>
  <si>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</si>
  <si>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</si>
  <si>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</si>
  <si>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</si>
  <si>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</si>
  <si>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</si>
  <si>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</si>
  <si>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</si>
  <si>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</si>
  <si>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</si>
  <si>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</si>
  <si>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</si>
  <si>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</si>
  <si>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</si>
  <si>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</si>
  <si>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FMP - S146 - 12M</t>
  </si>
  <si>
    <t>DSPBR FMP - S148 - 12M</t>
  </si>
  <si>
    <t>DSPBR FMP - S149 - 12M</t>
  </si>
  <si>
    <t>DSPBR FMP - S151 - 12M</t>
  </si>
  <si>
    <t>DSPBR FMP - S153 - 12M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</si>
  <si>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</si>
  <si>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</si>
  <si>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</si>
  <si>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</si>
  <si>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</si>
  <si>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</si>
  <si>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</si>
  <si>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</si>
  <si>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</si>
  <si>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</si>
  <si>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</si>
  <si>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</si>
  <si>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</si>
  <si>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</si>
  <si>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</si>
  <si>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</si>
  <si>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FMP - Series 192 - 36M</t>
  </si>
  <si>
    <t>FMP - Series 195 - 36M</t>
  </si>
  <si>
    <t>DSPBR Equity Savings Fund</t>
  </si>
  <si>
    <t>DSPBR DAF - S44 - 39M</t>
  </si>
  <si>
    <t>DSPBR DAF - S45 - 38M</t>
  </si>
  <si>
    <t>FMP - Series 196 - 37M</t>
  </si>
  <si>
    <t>DSPBR DAF - S46 - 36M</t>
  </si>
  <si>
    <t>DSPBR DAF - S49 - 42M</t>
  </si>
  <si>
    <t>FMP - Series 204 - 37M</t>
  </si>
  <si>
    <t>FMP - Series 205 - 37M</t>
  </si>
  <si>
    <t>FMP - Series 209 - 37M</t>
  </si>
  <si>
    <t>FMP - Series 210 - 36M</t>
  </si>
  <si>
    <t>FMP - Series 211 - 38M</t>
  </si>
  <si>
    <t>DSP BlackRock Mutual Fund: Average Assets Under Management (AAUM) as on 31.05.2017 (All figures in Rs. Crore)</t>
  </si>
  <si>
    <t>Table showing State wise /Union Territory wise contribution to AAUM of category of schemes as on 31.05.2017</t>
  </si>
  <si>
    <t xml:space="preserve">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</si>
</sst>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;\(0.00\)"/>
    <numFmt numFmtId="181" formatCode="[$-409]dddd\,\ mmmm\ dd\,\ yyyy"/>
    <numFmt numFmtId="182" formatCode="_(* #,##0.000_);_(* \(#,##0.000\);_(* &quot;-&quot;??_);_(@_)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#,##0.000"/>
    <numFmt numFmtId="188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80" fontId="1" fillId="33" borderId="21" xfId="42" applyNumberFormat="1" applyFont="1" applyFill="1" applyBorder="1" applyAlignment="1">
      <alignment/>
    </xf>
    <xf numFmtId="180" fontId="1" fillId="33" borderId="22" xfId="42" applyNumberFormat="1" applyFont="1" applyFill="1" applyBorder="1" applyAlignment="1">
      <alignment/>
    </xf>
    <xf numFmtId="180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43" fontId="1" fillId="33" borderId="15" xfId="42" applyNumberFormat="1" applyFont="1" applyFill="1" applyBorder="1" applyAlignment="1">
      <alignment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9" fillId="0" borderId="0" xfId="42" applyFont="1" applyFill="1" applyBorder="1" applyAlignment="1">
      <alignment horizontal="right"/>
    </xf>
    <xf numFmtId="0" fontId="0" fillId="0" borderId="23" xfId="0" applyBorder="1" applyAlignment="1">
      <alignment/>
    </xf>
    <xf numFmtId="43" fontId="1" fillId="33" borderId="14" xfId="42" applyFont="1" applyFill="1" applyBorder="1" applyAlignment="1">
      <alignment/>
    </xf>
    <xf numFmtId="43" fontId="0" fillId="0" borderId="0" xfId="0" applyNumberFormat="1" applyBorder="1" applyAlignment="1">
      <alignment/>
    </xf>
    <xf numFmtId="180" fontId="1" fillId="33" borderId="11" xfId="42" applyNumberFormat="1" applyFont="1" applyFill="1" applyBorder="1" applyAlignment="1">
      <alignment horizontal="right"/>
    </xf>
    <xf numFmtId="2" fontId="0" fillId="0" borderId="10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4" fontId="9" fillId="0" borderId="10" xfId="55" applyNumberFormat="1" applyFont="1" applyBorder="1" applyProtection="1">
      <alignment/>
      <protection locked="0"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31" xfId="56" applyNumberFormat="1" applyFont="1" applyFill="1" applyBorder="1" applyAlignment="1">
      <alignment horizontal="center" vertical="top" wrapText="1"/>
      <protection/>
    </xf>
    <xf numFmtId="2" fontId="6" fillId="0" borderId="32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/>
      <protection/>
    </xf>
    <xf numFmtId="2" fontId="6" fillId="0" borderId="31" xfId="56" applyNumberFormat="1" applyFont="1" applyFill="1" applyBorder="1" applyAlignment="1">
      <alignment horizontal="center"/>
      <protection/>
    </xf>
    <xf numFmtId="2" fontId="6" fillId="0" borderId="32" xfId="56" applyNumberFormat="1" applyFont="1" applyFill="1" applyBorder="1" applyAlignment="1">
      <alignment horizontal="center"/>
      <protection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6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2" fillId="0" borderId="30" xfId="56" applyNumberFormat="1" applyFont="1" applyFill="1" applyBorder="1" applyAlignment="1">
      <alignment horizontal="center" vertical="top" wrapText="1"/>
      <protection/>
    </xf>
    <xf numFmtId="2" fontId="2" fillId="0" borderId="31" xfId="56" applyNumberFormat="1" applyFont="1" applyFill="1" applyBorder="1" applyAlignment="1">
      <alignment horizontal="center" vertical="top" wrapText="1"/>
      <protection/>
    </xf>
    <xf numFmtId="2" fontId="2" fillId="0" borderId="32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vertical="center" wrapText="1"/>
      <protection/>
    </xf>
    <xf numFmtId="3" fontId="6" fillId="0" borderId="34" xfId="56" applyNumberFormat="1" applyFont="1" applyFill="1" applyBorder="1" applyAlignment="1">
      <alignment vertical="center" wrapText="1"/>
      <protection/>
    </xf>
    <xf numFmtId="3" fontId="6" fillId="0" borderId="35" xfId="56" applyNumberFormat="1" applyFont="1" applyFill="1" applyBorder="1" applyAlignment="1">
      <alignment vertical="center" wrapText="1"/>
      <protection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3" fontId="0" fillId="0" borderId="36" xfId="42" applyFont="1" applyBorder="1" applyAlignment="1">
      <alignment horizontal="center"/>
    </xf>
    <xf numFmtId="43" fontId="0" fillId="0" borderId="37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43" fillId="0" borderId="38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6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B8" sqref="B8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10.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9.57421875" style="2" bestFit="1" customWidth="1"/>
    <col min="51" max="51" width="8.00390625" style="2" bestFit="1" customWidth="1"/>
    <col min="52" max="52" width="10.851562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9.57421875" style="2" bestFit="1" customWidth="1"/>
    <col min="63" max="63" width="13.421875" style="31" customWidth="1"/>
    <col min="64" max="64" width="9.140625" style="2" customWidth="1"/>
    <col min="65" max="65" width="10.57421875" style="2" bestFit="1" customWidth="1"/>
    <col min="66" max="16384" width="9.140625" style="2" customWidth="1"/>
  </cols>
  <sheetData>
    <row r="1" spans="1:256" s="1" customFormat="1" ht="19.5" thickBot="1">
      <c r="A1" s="145" t="s">
        <v>71</v>
      </c>
      <c r="B1" s="126" t="s">
        <v>30</v>
      </c>
      <c r="C1" s="131" t="s">
        <v>163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46"/>
      <c r="B2" s="127"/>
      <c r="C2" s="117" t="s">
        <v>29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9"/>
      <c r="W2" s="117" t="s">
        <v>27</v>
      </c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117" t="s">
        <v>28</v>
      </c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9"/>
      <c r="BK2" s="134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46"/>
      <c r="B3" s="127"/>
      <c r="C3" s="120" t="s">
        <v>12</v>
      </c>
      <c r="D3" s="121"/>
      <c r="E3" s="121"/>
      <c r="F3" s="121"/>
      <c r="G3" s="121"/>
      <c r="H3" s="121"/>
      <c r="I3" s="121"/>
      <c r="J3" s="121"/>
      <c r="K3" s="121"/>
      <c r="L3" s="122"/>
      <c r="M3" s="120" t="s">
        <v>13</v>
      </c>
      <c r="N3" s="121"/>
      <c r="O3" s="121"/>
      <c r="P3" s="121"/>
      <c r="Q3" s="121"/>
      <c r="R3" s="121"/>
      <c r="S3" s="121"/>
      <c r="T3" s="121"/>
      <c r="U3" s="121"/>
      <c r="V3" s="122"/>
      <c r="W3" s="120" t="s">
        <v>12</v>
      </c>
      <c r="X3" s="121"/>
      <c r="Y3" s="121"/>
      <c r="Z3" s="121"/>
      <c r="AA3" s="121"/>
      <c r="AB3" s="121"/>
      <c r="AC3" s="121"/>
      <c r="AD3" s="121"/>
      <c r="AE3" s="121"/>
      <c r="AF3" s="122"/>
      <c r="AG3" s="120" t="s">
        <v>13</v>
      </c>
      <c r="AH3" s="121"/>
      <c r="AI3" s="121"/>
      <c r="AJ3" s="121"/>
      <c r="AK3" s="121"/>
      <c r="AL3" s="121"/>
      <c r="AM3" s="121"/>
      <c r="AN3" s="121"/>
      <c r="AO3" s="121"/>
      <c r="AP3" s="122"/>
      <c r="AQ3" s="120" t="s">
        <v>12</v>
      </c>
      <c r="AR3" s="121"/>
      <c r="AS3" s="121"/>
      <c r="AT3" s="121"/>
      <c r="AU3" s="121"/>
      <c r="AV3" s="121"/>
      <c r="AW3" s="121"/>
      <c r="AX3" s="121"/>
      <c r="AY3" s="121"/>
      <c r="AZ3" s="122"/>
      <c r="BA3" s="120" t="s">
        <v>13</v>
      </c>
      <c r="BB3" s="121"/>
      <c r="BC3" s="121"/>
      <c r="BD3" s="121"/>
      <c r="BE3" s="121"/>
      <c r="BF3" s="121"/>
      <c r="BG3" s="121"/>
      <c r="BH3" s="121"/>
      <c r="BI3" s="121"/>
      <c r="BJ3" s="122"/>
      <c r="BK3" s="135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46"/>
      <c r="B4" s="127"/>
      <c r="C4" s="111" t="s">
        <v>31</v>
      </c>
      <c r="D4" s="112"/>
      <c r="E4" s="112"/>
      <c r="F4" s="112"/>
      <c r="G4" s="113"/>
      <c r="H4" s="114" t="s">
        <v>32</v>
      </c>
      <c r="I4" s="115"/>
      <c r="J4" s="115"/>
      <c r="K4" s="115"/>
      <c r="L4" s="116"/>
      <c r="M4" s="111" t="s">
        <v>31</v>
      </c>
      <c r="N4" s="112"/>
      <c r="O4" s="112"/>
      <c r="P4" s="112"/>
      <c r="Q4" s="113"/>
      <c r="R4" s="114" t="s">
        <v>32</v>
      </c>
      <c r="S4" s="115"/>
      <c r="T4" s="115"/>
      <c r="U4" s="115"/>
      <c r="V4" s="116"/>
      <c r="W4" s="111" t="s">
        <v>31</v>
      </c>
      <c r="X4" s="112"/>
      <c r="Y4" s="112"/>
      <c r="Z4" s="112"/>
      <c r="AA4" s="113"/>
      <c r="AB4" s="114" t="s">
        <v>32</v>
      </c>
      <c r="AC4" s="115"/>
      <c r="AD4" s="115"/>
      <c r="AE4" s="115"/>
      <c r="AF4" s="116"/>
      <c r="AG4" s="111" t="s">
        <v>31</v>
      </c>
      <c r="AH4" s="112"/>
      <c r="AI4" s="112"/>
      <c r="AJ4" s="112"/>
      <c r="AK4" s="113"/>
      <c r="AL4" s="114" t="s">
        <v>32</v>
      </c>
      <c r="AM4" s="115"/>
      <c r="AN4" s="115"/>
      <c r="AO4" s="115"/>
      <c r="AP4" s="116"/>
      <c r="AQ4" s="111" t="s">
        <v>31</v>
      </c>
      <c r="AR4" s="112"/>
      <c r="AS4" s="112"/>
      <c r="AT4" s="112"/>
      <c r="AU4" s="113"/>
      <c r="AV4" s="114" t="s">
        <v>32</v>
      </c>
      <c r="AW4" s="115"/>
      <c r="AX4" s="115"/>
      <c r="AY4" s="115"/>
      <c r="AZ4" s="116"/>
      <c r="BA4" s="111" t="s">
        <v>31</v>
      </c>
      <c r="BB4" s="112"/>
      <c r="BC4" s="112"/>
      <c r="BD4" s="112"/>
      <c r="BE4" s="113"/>
      <c r="BF4" s="114" t="s">
        <v>32</v>
      </c>
      <c r="BG4" s="115"/>
      <c r="BH4" s="115"/>
      <c r="BI4" s="115"/>
      <c r="BJ4" s="116"/>
      <c r="BK4" s="135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46"/>
      <c r="B5" s="127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6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28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30"/>
    </row>
    <row r="7" spans="1:63" ht="12.75">
      <c r="A7" s="11" t="s">
        <v>72</v>
      </c>
      <c r="B7" s="18" t="s">
        <v>14</v>
      </c>
      <c r="C7" s="128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30"/>
    </row>
    <row r="8" spans="1:63" ht="12.75">
      <c r="A8" s="11"/>
      <c r="B8" s="47" t="s">
        <v>94</v>
      </c>
      <c r="C8" s="45">
        <v>0</v>
      </c>
      <c r="D8" s="53">
        <v>668.535726917</v>
      </c>
      <c r="E8" s="45">
        <v>0</v>
      </c>
      <c r="F8" s="45">
        <v>0</v>
      </c>
      <c r="G8" s="45">
        <v>0</v>
      </c>
      <c r="H8" s="45">
        <v>23.729868108999998</v>
      </c>
      <c r="I8" s="45">
        <v>6606.996276904801</v>
      </c>
      <c r="J8" s="45">
        <v>1924.4525553150002</v>
      </c>
      <c r="K8" s="45">
        <v>0</v>
      </c>
      <c r="L8" s="45">
        <v>457.661226015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8.685961174</v>
      </c>
      <c r="S8" s="45">
        <v>109.95223042500001</v>
      </c>
      <c r="T8" s="45">
        <v>120.262441726</v>
      </c>
      <c r="U8" s="45">
        <v>0</v>
      </c>
      <c r="V8" s="45">
        <v>10.800676128000001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0.12989188799999998</v>
      </c>
      <c r="AC8" s="45">
        <v>11.58342987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0.02213661</v>
      </c>
      <c r="AM8" s="45">
        <v>0.274852172</v>
      </c>
      <c r="AN8" s="45">
        <v>0</v>
      </c>
      <c r="AO8" s="45">
        <v>0</v>
      </c>
      <c r="AP8" s="45">
        <v>0</v>
      </c>
      <c r="AQ8" s="45">
        <v>0</v>
      </c>
      <c r="AR8" s="53">
        <v>0</v>
      </c>
      <c r="AS8" s="45">
        <v>0</v>
      </c>
      <c r="AT8" s="45">
        <v>0</v>
      </c>
      <c r="AU8" s="45">
        <v>0</v>
      </c>
      <c r="AV8" s="45">
        <v>46.71998609799999</v>
      </c>
      <c r="AW8" s="45">
        <v>3287.3365288160003</v>
      </c>
      <c r="AX8" s="45">
        <v>149.007446436</v>
      </c>
      <c r="AY8" s="45">
        <v>0</v>
      </c>
      <c r="AZ8" s="45">
        <v>301.90966705799997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16.818832043999997</v>
      </c>
      <c r="BG8" s="53">
        <v>98.90078661500002</v>
      </c>
      <c r="BH8" s="45">
        <v>6.216775896</v>
      </c>
      <c r="BI8" s="45">
        <v>0</v>
      </c>
      <c r="BJ8" s="45">
        <v>46.44460984100001</v>
      </c>
      <c r="BK8" s="91">
        <f>SUM(C8:BJ8)</f>
        <v>13896.441906057802</v>
      </c>
    </row>
    <row r="9" spans="1:63" ht="12.75">
      <c r="A9" s="11"/>
      <c r="B9" s="47" t="s">
        <v>96</v>
      </c>
      <c r="C9" s="45">
        <v>0</v>
      </c>
      <c r="D9" s="53">
        <v>2.756785823</v>
      </c>
      <c r="E9" s="45">
        <v>0</v>
      </c>
      <c r="F9" s="45">
        <v>0</v>
      </c>
      <c r="G9" s="54">
        <v>0</v>
      </c>
      <c r="H9" s="55">
        <v>9.961270041</v>
      </c>
      <c r="I9" s="45">
        <v>0.17425806400000002</v>
      </c>
      <c r="J9" s="45">
        <v>0.032740522</v>
      </c>
      <c r="K9" s="56">
        <v>0</v>
      </c>
      <c r="L9" s="54">
        <v>3.9332294450000003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3.304449402</v>
      </c>
      <c r="S9" s="45">
        <v>0.042171691000000004</v>
      </c>
      <c r="T9" s="45">
        <v>0</v>
      </c>
      <c r="U9" s="45">
        <v>0</v>
      </c>
      <c r="V9" s="54">
        <v>1.187020154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2.392019147</v>
      </c>
      <c r="AW9" s="45">
        <v>2.764901745</v>
      </c>
      <c r="AX9" s="45">
        <v>0</v>
      </c>
      <c r="AY9" s="56">
        <v>0</v>
      </c>
      <c r="AZ9" s="54">
        <v>9.378467989999999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0.323253942</v>
      </c>
      <c r="BG9" s="53">
        <v>0.330254525</v>
      </c>
      <c r="BH9" s="45">
        <v>0</v>
      </c>
      <c r="BI9" s="45">
        <v>0</v>
      </c>
      <c r="BJ9" s="45">
        <v>0.37444324500000004</v>
      </c>
      <c r="BK9" s="91">
        <f>SUM(C9:BJ9)</f>
        <v>36.955265736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J10">SUM(D8:D9)</f>
        <v>671.29251274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33.69113815</v>
      </c>
      <c r="I10" s="92">
        <f t="shared" si="0"/>
        <v>6607.170534968801</v>
      </c>
      <c r="J10" s="92">
        <f t="shared" si="0"/>
        <v>1924.4852958370002</v>
      </c>
      <c r="K10" s="92">
        <f t="shared" si="0"/>
        <v>0</v>
      </c>
      <c r="L10" s="92">
        <f t="shared" si="0"/>
        <v>461.59445546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11.990410575999999</v>
      </c>
      <c r="S10" s="92">
        <f t="shared" si="0"/>
        <v>109.994402116</v>
      </c>
      <c r="T10" s="92">
        <f t="shared" si="0"/>
        <v>120.262441726</v>
      </c>
      <c r="U10" s="92">
        <f t="shared" si="0"/>
        <v>0</v>
      </c>
      <c r="V10" s="92">
        <f t="shared" si="0"/>
        <v>11.987696282000002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0.12989188799999998</v>
      </c>
      <c r="AC10" s="92">
        <f t="shared" si="0"/>
        <v>11.58342987</v>
      </c>
      <c r="AD10" s="92">
        <f t="shared" si="0"/>
        <v>0</v>
      </c>
      <c r="AE10" s="92">
        <f t="shared" si="0"/>
        <v>0</v>
      </c>
      <c r="AF10" s="92">
        <f t="shared" si="0"/>
        <v>0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0.02213661</v>
      </c>
      <c r="AM10" s="92">
        <f t="shared" si="0"/>
        <v>0.274852172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0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49.11200524499999</v>
      </c>
      <c r="AW10" s="92">
        <f t="shared" si="0"/>
        <v>3290.101430561</v>
      </c>
      <c r="AX10" s="92">
        <f t="shared" si="0"/>
        <v>149.007446436</v>
      </c>
      <c r="AY10" s="92">
        <f t="shared" si="0"/>
        <v>0</v>
      </c>
      <c r="AZ10" s="92">
        <f t="shared" si="0"/>
        <v>311.28813504799996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17.142085985999998</v>
      </c>
      <c r="BG10" s="92">
        <f t="shared" si="0"/>
        <v>99.23104114000002</v>
      </c>
      <c r="BH10" s="92">
        <f t="shared" si="0"/>
        <v>6.216775896</v>
      </c>
      <c r="BI10" s="92">
        <f t="shared" si="0"/>
        <v>0</v>
      </c>
      <c r="BJ10" s="92">
        <f t="shared" si="0"/>
        <v>46.81905308600001</v>
      </c>
      <c r="BK10" s="92">
        <f>SUM(BK8:BK9)</f>
        <v>13933.397171793802</v>
      </c>
    </row>
    <row r="11" spans="1:63" ht="12.75">
      <c r="A11" s="11" t="s">
        <v>73</v>
      </c>
      <c r="B11" s="18" t="s">
        <v>3</v>
      </c>
      <c r="C11" s="123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5"/>
    </row>
    <row r="12" spans="1:63" ht="12.75">
      <c r="A12" s="11"/>
      <c r="B12" s="46" t="s">
        <v>95</v>
      </c>
      <c r="C12" s="45">
        <v>0</v>
      </c>
      <c r="D12" s="53">
        <v>237.767931531</v>
      </c>
      <c r="E12" s="45">
        <v>0</v>
      </c>
      <c r="F12" s="45">
        <v>0</v>
      </c>
      <c r="G12" s="54">
        <v>0</v>
      </c>
      <c r="H12" s="55">
        <v>1.611527152</v>
      </c>
      <c r="I12" s="45">
        <v>90.314209478</v>
      </c>
      <c r="J12" s="45">
        <v>0</v>
      </c>
      <c r="K12" s="56">
        <v>0</v>
      </c>
      <c r="L12" s="54">
        <v>72.526375011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0.635046504</v>
      </c>
      <c r="S12" s="45">
        <v>3.9806417479999996</v>
      </c>
      <c r="T12" s="45">
        <v>0</v>
      </c>
      <c r="U12" s="45">
        <v>0</v>
      </c>
      <c r="V12" s="54">
        <v>0.050311864000000005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0</v>
      </c>
      <c r="AS12" s="45">
        <v>0</v>
      </c>
      <c r="AT12" s="56">
        <v>0</v>
      </c>
      <c r="AU12" s="54">
        <v>0</v>
      </c>
      <c r="AV12" s="55">
        <v>3.636645436</v>
      </c>
      <c r="AW12" s="45">
        <v>12.377657728</v>
      </c>
      <c r="AX12" s="45">
        <v>0</v>
      </c>
      <c r="AY12" s="56">
        <v>0</v>
      </c>
      <c r="AZ12" s="54">
        <v>37.676196634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1.193314792</v>
      </c>
      <c r="BG12" s="53">
        <v>0.27628145400000004</v>
      </c>
      <c r="BH12" s="45">
        <v>2.960304709</v>
      </c>
      <c r="BI12" s="45">
        <v>0</v>
      </c>
      <c r="BJ12" s="45">
        <v>2.042273369</v>
      </c>
      <c r="BK12" s="91">
        <f>SUM(C12:BJ12)</f>
        <v>467.04871741</v>
      </c>
    </row>
    <row r="13" spans="1:63" ht="12.75">
      <c r="A13" s="11"/>
      <c r="B13" s="47" t="s">
        <v>137</v>
      </c>
      <c r="C13" s="45">
        <v>0</v>
      </c>
      <c r="D13" s="53">
        <v>10.085823591</v>
      </c>
      <c r="E13" s="45">
        <v>0</v>
      </c>
      <c r="F13" s="45">
        <v>0</v>
      </c>
      <c r="G13" s="54">
        <v>0</v>
      </c>
      <c r="H13" s="55">
        <v>1.438180698</v>
      </c>
      <c r="I13" s="45">
        <v>0</v>
      </c>
      <c r="J13" s="45">
        <v>0</v>
      </c>
      <c r="K13" s="56">
        <v>0</v>
      </c>
      <c r="L13" s="54">
        <v>0.674944763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0.26174850600000005</v>
      </c>
      <c r="S13" s="45">
        <v>0</v>
      </c>
      <c r="T13" s="45">
        <v>0</v>
      </c>
      <c r="U13" s="45">
        <v>0</v>
      </c>
      <c r="V13" s="54">
        <v>1.3671E-05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1.0747451679999998</v>
      </c>
      <c r="AW13" s="45">
        <v>2.907819673</v>
      </c>
      <c r="AX13" s="45">
        <v>0</v>
      </c>
      <c r="AY13" s="56">
        <v>0</v>
      </c>
      <c r="AZ13" s="54">
        <v>7.157996443000001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0.11996696700000001</v>
      </c>
      <c r="BG13" s="53">
        <v>0.010380569</v>
      </c>
      <c r="BH13" s="45">
        <v>0</v>
      </c>
      <c r="BI13" s="45">
        <v>0</v>
      </c>
      <c r="BJ13" s="45">
        <v>0.005136226999999999</v>
      </c>
      <c r="BK13" s="91">
        <f>SUM(C13:BJ13)</f>
        <v>23.736756276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247.853755122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3.04970785</v>
      </c>
      <c r="I14" s="93">
        <f t="shared" si="1"/>
        <v>90.314209478</v>
      </c>
      <c r="J14" s="93">
        <f t="shared" si="1"/>
        <v>0</v>
      </c>
      <c r="K14" s="93">
        <f t="shared" si="1"/>
        <v>0</v>
      </c>
      <c r="L14" s="93">
        <f t="shared" si="1"/>
        <v>73.201319774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0.89679501</v>
      </c>
      <c r="S14" s="93">
        <f t="shared" si="1"/>
        <v>3.9806417479999996</v>
      </c>
      <c r="T14" s="93">
        <f t="shared" si="1"/>
        <v>0</v>
      </c>
      <c r="U14" s="93">
        <f t="shared" si="1"/>
        <v>0</v>
      </c>
      <c r="V14" s="93">
        <f t="shared" si="1"/>
        <v>0.050325535000000005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0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4.711390604</v>
      </c>
      <c r="AW14" s="93">
        <f t="shared" si="2"/>
        <v>15.285477401000001</v>
      </c>
      <c r="AX14" s="93">
        <f t="shared" si="2"/>
        <v>0</v>
      </c>
      <c r="AY14" s="93">
        <f t="shared" si="2"/>
        <v>0</v>
      </c>
      <c r="AZ14" s="93">
        <f t="shared" si="2"/>
        <v>44.834193077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1.313281759</v>
      </c>
      <c r="BG14" s="93">
        <f t="shared" si="2"/>
        <v>0.28666202300000004</v>
      </c>
      <c r="BH14" s="93">
        <f t="shared" si="2"/>
        <v>2.960304709</v>
      </c>
      <c r="BI14" s="93">
        <f t="shared" si="2"/>
        <v>0</v>
      </c>
      <c r="BJ14" s="93">
        <f t="shared" si="2"/>
        <v>2.047409596</v>
      </c>
      <c r="BK14" s="93">
        <f t="shared" si="2"/>
        <v>490.785473686</v>
      </c>
    </row>
    <row r="15" spans="1:63" ht="12.75">
      <c r="A15" s="11" t="s">
        <v>74</v>
      </c>
      <c r="B15" s="18" t="s">
        <v>10</v>
      </c>
      <c r="C15" s="123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40"/>
    </row>
    <row r="16" spans="1:63" ht="12.75">
      <c r="A16" s="96"/>
      <c r="B16" s="3" t="s">
        <v>138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0.158296727</v>
      </c>
      <c r="I16" s="45">
        <v>0</v>
      </c>
      <c r="J16" s="45">
        <v>0</v>
      </c>
      <c r="K16" s="45">
        <v>0</v>
      </c>
      <c r="L16" s="54">
        <v>0.528722832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0.037907548</v>
      </c>
      <c r="S16" s="45">
        <v>0</v>
      </c>
      <c r="T16" s="45">
        <v>0</v>
      </c>
      <c r="U16" s="45">
        <v>0</v>
      </c>
      <c r="V16" s="54">
        <v>0.05831930600000001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17.057301465000002</v>
      </c>
      <c r="AW16" s="45">
        <v>14.445290237</v>
      </c>
      <c r="AX16" s="45">
        <v>0</v>
      </c>
      <c r="AY16" s="45">
        <v>0</v>
      </c>
      <c r="AZ16" s="54">
        <v>63.90449361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6.155585605000001</v>
      </c>
      <c r="BG16" s="53">
        <v>1.323844759</v>
      </c>
      <c r="BH16" s="45">
        <v>0</v>
      </c>
      <c r="BI16" s="45">
        <v>0</v>
      </c>
      <c r="BJ16" s="56">
        <v>9.159529576999999</v>
      </c>
      <c r="BK16" s="61">
        <f aca="true" t="shared" si="3" ref="BK16:BK39">SUM(C16:BJ16)</f>
        <v>112.829291666</v>
      </c>
    </row>
    <row r="17" spans="1:63" ht="12.75">
      <c r="A17" s="96"/>
      <c r="B17" s="3" t="s">
        <v>144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0.117450448</v>
      </c>
      <c r="I17" s="45">
        <v>0</v>
      </c>
      <c r="J17" s="45">
        <v>0</v>
      </c>
      <c r="K17" s="45">
        <v>0</v>
      </c>
      <c r="L17" s="54">
        <v>0.752306456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0.038972114</v>
      </c>
      <c r="S17" s="45">
        <v>0</v>
      </c>
      <c r="T17" s="45">
        <v>2.11173742</v>
      </c>
      <c r="U17" s="45">
        <v>0</v>
      </c>
      <c r="V17" s="54">
        <v>0.021117373999999998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12.51095619</v>
      </c>
      <c r="AW17" s="45">
        <v>9.21288251</v>
      </c>
      <c r="AX17" s="45">
        <v>0</v>
      </c>
      <c r="AY17" s="45">
        <v>0</v>
      </c>
      <c r="AZ17" s="54">
        <v>43.201990769999995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3.0261864309999997</v>
      </c>
      <c r="BG17" s="53">
        <v>1.693096302</v>
      </c>
      <c r="BH17" s="45">
        <v>0.730725484</v>
      </c>
      <c r="BI17" s="45">
        <v>0</v>
      </c>
      <c r="BJ17" s="56">
        <v>11.38152642</v>
      </c>
      <c r="BK17" s="61">
        <f t="shared" si="3"/>
        <v>84.798947919</v>
      </c>
    </row>
    <row r="18" spans="1:63" ht="12.75">
      <c r="A18" s="96"/>
      <c r="B18" s="3" t="s">
        <v>145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0.129497288</v>
      </c>
      <c r="I18" s="45">
        <v>0.156776903</v>
      </c>
      <c r="J18" s="45">
        <v>0</v>
      </c>
      <c r="K18" s="45">
        <v>0</v>
      </c>
      <c r="L18" s="54">
        <v>0.33583973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0.070497347</v>
      </c>
      <c r="S18" s="45">
        <v>0</v>
      </c>
      <c r="T18" s="45">
        <v>2.0903587100000003</v>
      </c>
      <c r="U18" s="45">
        <v>0</v>
      </c>
      <c r="V18" s="54">
        <v>0.010451794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17.015084423</v>
      </c>
      <c r="AW18" s="45">
        <v>15.285750312</v>
      </c>
      <c r="AX18" s="45">
        <v>0</v>
      </c>
      <c r="AY18" s="45">
        <v>0</v>
      </c>
      <c r="AZ18" s="54">
        <v>91.206497382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6.5673172929999994</v>
      </c>
      <c r="BG18" s="53">
        <v>0.3204274</v>
      </c>
      <c r="BH18" s="45">
        <v>0</v>
      </c>
      <c r="BI18" s="45">
        <v>0</v>
      </c>
      <c r="BJ18" s="56">
        <v>8.581733026</v>
      </c>
      <c r="BK18" s="61">
        <f t="shared" si="3"/>
        <v>141.770231608</v>
      </c>
    </row>
    <row r="19" spans="1:63" ht="12.75">
      <c r="A19" s="96"/>
      <c r="B19" s="3" t="s">
        <v>146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0.131421958</v>
      </c>
      <c r="I19" s="45">
        <v>0</v>
      </c>
      <c r="J19" s="45">
        <v>0</v>
      </c>
      <c r="K19" s="45">
        <v>0</v>
      </c>
      <c r="L19" s="54">
        <v>0.327930267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0.103092799</v>
      </c>
      <c r="S19" s="45">
        <v>3.1674</v>
      </c>
      <c r="T19" s="45">
        <v>2.1116</v>
      </c>
      <c r="U19" s="45">
        <v>0</v>
      </c>
      <c r="V19" s="54">
        <v>0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15.718876488</v>
      </c>
      <c r="AW19" s="45">
        <v>7.719236196</v>
      </c>
      <c r="AX19" s="45">
        <v>0</v>
      </c>
      <c r="AY19" s="45">
        <v>0</v>
      </c>
      <c r="AZ19" s="54">
        <v>52.65973549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5.570461301</v>
      </c>
      <c r="BG19" s="53">
        <v>1.9366646600000001</v>
      </c>
      <c r="BH19" s="45">
        <v>0</v>
      </c>
      <c r="BI19" s="45">
        <v>0</v>
      </c>
      <c r="BJ19" s="56">
        <v>12.099182058</v>
      </c>
      <c r="BK19" s="61">
        <f t="shared" si="3"/>
        <v>101.545601217</v>
      </c>
    </row>
    <row r="20" spans="1:63" ht="12.75">
      <c r="A20" s="96"/>
      <c r="B20" s="3" t="s">
        <v>149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0.108215573</v>
      </c>
      <c r="I20" s="45">
        <v>0</v>
      </c>
      <c r="J20" s="45">
        <v>0</v>
      </c>
      <c r="K20" s="45">
        <v>0</v>
      </c>
      <c r="L20" s="54">
        <v>0.337096686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0.116500148</v>
      </c>
      <c r="S20" s="45">
        <v>0</v>
      </c>
      <c r="T20" s="45">
        <v>2.332849032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5.184673954</v>
      </c>
      <c r="AW20" s="45">
        <v>1.575473253</v>
      </c>
      <c r="AX20" s="45">
        <v>0</v>
      </c>
      <c r="AY20" s="45">
        <v>0</v>
      </c>
      <c r="AZ20" s="54">
        <v>15.624963269999999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1.839208285</v>
      </c>
      <c r="BG20" s="53">
        <v>0.02313911</v>
      </c>
      <c r="BH20" s="45">
        <v>0</v>
      </c>
      <c r="BI20" s="45">
        <v>0</v>
      </c>
      <c r="BJ20" s="56">
        <v>0.514671647</v>
      </c>
      <c r="BK20" s="61">
        <f t="shared" si="3"/>
        <v>27.656790958000002</v>
      </c>
    </row>
    <row r="21" spans="1:63" ht="12.75">
      <c r="A21" s="96"/>
      <c r="B21" s="3" t="s">
        <v>153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0.27710664100000004</v>
      </c>
      <c r="I21" s="45">
        <v>0.28453967799999996</v>
      </c>
      <c r="J21" s="45">
        <v>0</v>
      </c>
      <c r="K21" s="45">
        <v>0</v>
      </c>
      <c r="L21" s="54">
        <v>0.42680951699999997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0.024470412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7.455257102</v>
      </c>
      <c r="AW21" s="45">
        <v>2.9672581419999995</v>
      </c>
      <c r="AX21" s="45">
        <v>0</v>
      </c>
      <c r="AY21" s="45">
        <v>0</v>
      </c>
      <c r="AZ21" s="54">
        <v>33.677524726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2.352298103</v>
      </c>
      <c r="BG21" s="53">
        <v>0.565497903</v>
      </c>
      <c r="BH21" s="45">
        <v>0</v>
      </c>
      <c r="BI21" s="45">
        <v>0</v>
      </c>
      <c r="BJ21" s="56">
        <v>5.050510015</v>
      </c>
      <c r="BK21" s="61">
        <f t="shared" si="3"/>
        <v>53.081272239</v>
      </c>
    </row>
    <row r="22" spans="1:63" ht="12.75">
      <c r="A22" s="96"/>
      <c r="B22" s="3" t="s">
        <v>154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0.265656841</v>
      </c>
      <c r="I22" s="45">
        <v>0.28674322599999996</v>
      </c>
      <c r="J22" s="45">
        <v>0</v>
      </c>
      <c r="K22" s="45">
        <v>0</v>
      </c>
      <c r="L22" s="54">
        <v>0.34409186999999997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0.058885587</v>
      </c>
      <c r="S22" s="45">
        <v>0</v>
      </c>
      <c r="T22" s="45">
        <v>0</v>
      </c>
      <c r="U22" s="45">
        <v>0</v>
      </c>
      <c r="V22" s="54">
        <v>0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8.706337747000001</v>
      </c>
      <c r="AW22" s="45">
        <v>2.1259912979999998</v>
      </c>
      <c r="AX22" s="45">
        <v>0</v>
      </c>
      <c r="AY22" s="45">
        <v>0</v>
      </c>
      <c r="AZ22" s="54">
        <v>36.778681492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2.5919531780000002</v>
      </c>
      <c r="BG22" s="53">
        <v>0.186814535</v>
      </c>
      <c r="BH22" s="45">
        <v>0</v>
      </c>
      <c r="BI22" s="45">
        <v>0</v>
      </c>
      <c r="BJ22" s="56">
        <v>6.4612102149999995</v>
      </c>
      <c r="BK22" s="61">
        <f t="shared" si="3"/>
        <v>57.806365989</v>
      </c>
    </row>
    <row r="23" spans="1:63" ht="12.75">
      <c r="A23" s="96"/>
      <c r="B23" s="3" t="s">
        <v>157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0.086768837</v>
      </c>
      <c r="I23" s="45">
        <v>0.524449678</v>
      </c>
      <c r="J23" s="45">
        <v>0</v>
      </c>
      <c r="K23" s="45">
        <v>0</v>
      </c>
      <c r="L23" s="54">
        <v>0.241246852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0.058222409999999995</v>
      </c>
      <c r="S23" s="45">
        <v>0</v>
      </c>
      <c r="T23" s="45">
        <v>0</v>
      </c>
      <c r="U23" s="45">
        <v>0</v>
      </c>
      <c r="V23" s="54">
        <v>0.05244496800000001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6.950825036</v>
      </c>
      <c r="AW23" s="45">
        <v>4.109650145000001</v>
      </c>
      <c r="AX23" s="45">
        <v>0</v>
      </c>
      <c r="AY23" s="45">
        <v>0</v>
      </c>
      <c r="AZ23" s="54">
        <v>30.478005255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1.296086614</v>
      </c>
      <c r="BG23" s="53">
        <v>0</v>
      </c>
      <c r="BH23" s="45">
        <v>0</v>
      </c>
      <c r="BI23" s="45">
        <v>0</v>
      </c>
      <c r="BJ23" s="56">
        <v>2.061465016</v>
      </c>
      <c r="BK23" s="61">
        <f t="shared" si="3"/>
        <v>45.859164811</v>
      </c>
    </row>
    <row r="24" spans="1:63" ht="12.75">
      <c r="A24" s="96"/>
      <c r="B24" s="3" t="s">
        <v>129</v>
      </c>
      <c r="C24" s="55">
        <v>0</v>
      </c>
      <c r="D24" s="53">
        <v>47.424928456</v>
      </c>
      <c r="E24" s="45">
        <v>0</v>
      </c>
      <c r="F24" s="45">
        <v>0</v>
      </c>
      <c r="G24" s="54">
        <v>0</v>
      </c>
      <c r="H24" s="73">
        <v>0.057892693999999995</v>
      </c>
      <c r="I24" s="45">
        <v>83.6148902</v>
      </c>
      <c r="J24" s="45">
        <v>0</v>
      </c>
      <c r="K24" s="45">
        <v>0</v>
      </c>
      <c r="L24" s="54">
        <v>17.873586409999998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0.017370010999999998</v>
      </c>
      <c r="S24" s="45">
        <v>0</v>
      </c>
      <c r="T24" s="45">
        <v>0</v>
      </c>
      <c r="U24" s="45">
        <v>0</v>
      </c>
      <c r="V24" s="54">
        <v>0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13.102274190000001</v>
      </c>
      <c r="AS24" s="45">
        <v>0</v>
      </c>
      <c r="AT24" s="45">
        <v>0</v>
      </c>
      <c r="AU24" s="54">
        <v>0</v>
      </c>
      <c r="AV24" s="73">
        <v>0.36144614900000005</v>
      </c>
      <c r="AW24" s="45">
        <v>12.486891122</v>
      </c>
      <c r="AX24" s="45">
        <v>0</v>
      </c>
      <c r="AY24" s="45">
        <v>0</v>
      </c>
      <c r="AZ24" s="54">
        <v>52.523514889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0.026178344</v>
      </c>
      <c r="BG24" s="53">
        <v>0</v>
      </c>
      <c r="BH24" s="45">
        <v>0</v>
      </c>
      <c r="BI24" s="45">
        <v>0</v>
      </c>
      <c r="BJ24" s="56">
        <v>0.22273866099999998</v>
      </c>
      <c r="BK24" s="61">
        <f t="shared" si="3"/>
        <v>227.71171112599998</v>
      </c>
    </row>
    <row r="25" spans="1:63" ht="12.75">
      <c r="A25" s="96"/>
      <c r="B25" s="3" t="s">
        <v>130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0.0040684169999999995</v>
      </c>
      <c r="I25" s="45">
        <v>0</v>
      </c>
      <c r="J25" s="45">
        <v>0</v>
      </c>
      <c r="K25" s="45">
        <v>0</v>
      </c>
      <c r="L25" s="54">
        <v>0.56723116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</v>
      </c>
      <c r="S25" s="45">
        <v>0</v>
      </c>
      <c r="T25" s="45">
        <v>0</v>
      </c>
      <c r="U25" s="45">
        <v>0</v>
      </c>
      <c r="V25" s="54">
        <v>0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0.023414899</v>
      </c>
      <c r="AW25" s="45">
        <v>2.2126808920000003</v>
      </c>
      <c r="AX25" s="45">
        <v>0</v>
      </c>
      <c r="AY25" s="45">
        <v>0</v>
      </c>
      <c r="AZ25" s="54">
        <v>1.8437159899999997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0</v>
      </c>
      <c r="BG25" s="53">
        <v>0</v>
      </c>
      <c r="BH25" s="45">
        <v>0</v>
      </c>
      <c r="BI25" s="45">
        <v>0</v>
      </c>
      <c r="BJ25" s="56">
        <v>0.585372484</v>
      </c>
      <c r="BK25" s="61">
        <f t="shared" si="3"/>
        <v>5.236483841999999</v>
      </c>
    </row>
    <row r="26" spans="1:63" ht="12.75">
      <c r="A26" s="96"/>
      <c r="B26" s="3" t="s">
        <v>131</v>
      </c>
      <c r="C26" s="55">
        <v>0</v>
      </c>
      <c r="D26" s="53">
        <v>65.56174195</v>
      </c>
      <c r="E26" s="45">
        <v>0</v>
      </c>
      <c r="F26" s="45">
        <v>0</v>
      </c>
      <c r="G26" s="54">
        <v>0</v>
      </c>
      <c r="H26" s="73">
        <v>0.11103893700000002</v>
      </c>
      <c r="I26" s="45">
        <v>71.480961214</v>
      </c>
      <c r="J26" s="45">
        <v>0</v>
      </c>
      <c r="K26" s="45">
        <v>0</v>
      </c>
      <c r="L26" s="54">
        <v>65.63254863099999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0.009834261</v>
      </c>
      <c r="S26" s="45">
        <v>6.5561741950000005</v>
      </c>
      <c r="T26" s="45">
        <v>0</v>
      </c>
      <c r="U26" s="45">
        <v>0</v>
      </c>
      <c r="V26" s="54">
        <v>0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0.039272747999999996</v>
      </c>
      <c r="AW26" s="45">
        <v>1.695273639</v>
      </c>
      <c r="AX26" s="45">
        <v>0</v>
      </c>
      <c r="AY26" s="45">
        <v>0</v>
      </c>
      <c r="AZ26" s="54">
        <v>21.302180181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0.021600012</v>
      </c>
      <c r="BG26" s="53">
        <v>0</v>
      </c>
      <c r="BH26" s="45">
        <v>0</v>
      </c>
      <c r="BI26" s="45">
        <v>0</v>
      </c>
      <c r="BJ26" s="56">
        <v>0</v>
      </c>
      <c r="BK26" s="61">
        <f t="shared" si="3"/>
        <v>232.41062576800002</v>
      </c>
    </row>
    <row r="27" spans="1:63" ht="12.75">
      <c r="A27" s="96"/>
      <c r="B27" s="3" t="s">
        <v>132</v>
      </c>
      <c r="C27" s="55">
        <v>0</v>
      </c>
      <c r="D27" s="53">
        <v>177.752080009</v>
      </c>
      <c r="E27" s="45">
        <v>0</v>
      </c>
      <c r="F27" s="45">
        <v>0</v>
      </c>
      <c r="G27" s="54">
        <v>0</v>
      </c>
      <c r="H27" s="73">
        <v>0.12045331299999999</v>
      </c>
      <c r="I27" s="45">
        <v>131.81679263499998</v>
      </c>
      <c r="J27" s="45">
        <v>0</v>
      </c>
      <c r="K27" s="45">
        <v>0</v>
      </c>
      <c r="L27" s="54">
        <v>69.484187261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</v>
      </c>
      <c r="S27" s="45">
        <v>0</v>
      </c>
      <c r="T27" s="45">
        <v>0</v>
      </c>
      <c r="U27" s="45">
        <v>0</v>
      </c>
      <c r="V27" s="54">
        <v>0.42809127999999996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0.050678095</v>
      </c>
      <c r="AW27" s="45">
        <v>15.221491524000001</v>
      </c>
      <c r="AX27" s="45">
        <v>0</v>
      </c>
      <c r="AY27" s="45">
        <v>0</v>
      </c>
      <c r="AZ27" s="54">
        <v>88.388949914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0.017199593</v>
      </c>
      <c r="BG27" s="53">
        <v>0</v>
      </c>
      <c r="BH27" s="45">
        <v>0</v>
      </c>
      <c r="BI27" s="45">
        <v>0</v>
      </c>
      <c r="BJ27" s="56">
        <v>0</v>
      </c>
      <c r="BK27" s="61">
        <f t="shared" si="3"/>
        <v>483.27992362399993</v>
      </c>
    </row>
    <row r="28" spans="1:63" ht="12.75">
      <c r="A28" s="96"/>
      <c r="B28" s="3" t="s">
        <v>133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0.0055655</v>
      </c>
      <c r="I28" s="45">
        <v>0</v>
      </c>
      <c r="J28" s="45">
        <v>0</v>
      </c>
      <c r="K28" s="45">
        <v>0</v>
      </c>
      <c r="L28" s="54">
        <v>5.604328778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</v>
      </c>
      <c r="S28" s="45">
        <v>0</v>
      </c>
      <c r="T28" s="45">
        <v>0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0.07655543699999999</v>
      </c>
      <c r="AW28" s="45">
        <v>0.7104467099999999</v>
      </c>
      <c r="AX28" s="45">
        <v>0</v>
      </c>
      <c r="AY28" s="45">
        <v>0</v>
      </c>
      <c r="AZ28" s="54">
        <v>3.9333158659999996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0.012917213</v>
      </c>
      <c r="BG28" s="53">
        <v>5.3144132719999995</v>
      </c>
      <c r="BH28" s="45">
        <v>0</v>
      </c>
      <c r="BI28" s="45">
        <v>0</v>
      </c>
      <c r="BJ28" s="56">
        <v>0</v>
      </c>
      <c r="BK28" s="61">
        <f t="shared" si="3"/>
        <v>15.657542776</v>
      </c>
    </row>
    <row r="29" spans="1:63" ht="12.75">
      <c r="A29" s="96"/>
      <c r="B29" s="3" t="s">
        <v>135</v>
      </c>
      <c r="C29" s="55">
        <v>0</v>
      </c>
      <c r="D29" s="53">
        <v>0</v>
      </c>
      <c r="E29" s="45">
        <v>0</v>
      </c>
      <c r="F29" s="45">
        <v>0</v>
      </c>
      <c r="G29" s="54">
        <v>0</v>
      </c>
      <c r="H29" s="73">
        <v>0.099563448</v>
      </c>
      <c r="I29" s="45">
        <v>0.619416129</v>
      </c>
      <c r="J29" s="45">
        <v>0</v>
      </c>
      <c r="K29" s="45">
        <v>0</v>
      </c>
      <c r="L29" s="54">
        <v>4.45515357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0.022670084</v>
      </c>
      <c r="S29" s="45">
        <v>0.004125944</v>
      </c>
      <c r="T29" s="45">
        <v>0</v>
      </c>
      <c r="U29" s="45">
        <v>0</v>
      </c>
      <c r="V29" s="54">
        <v>0.485560853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0.15525569</v>
      </c>
      <c r="AW29" s="45">
        <v>3.068163992</v>
      </c>
      <c r="AX29" s="45">
        <v>0</v>
      </c>
      <c r="AY29" s="45">
        <v>0</v>
      </c>
      <c r="AZ29" s="54">
        <v>1.544680549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0.015012963</v>
      </c>
      <c r="BG29" s="53">
        <v>7.016768503</v>
      </c>
      <c r="BH29" s="45">
        <v>0</v>
      </c>
      <c r="BI29" s="45">
        <v>0</v>
      </c>
      <c r="BJ29" s="56">
        <v>3.822844</v>
      </c>
      <c r="BK29" s="61">
        <f t="shared" si="3"/>
        <v>21.309215724999998</v>
      </c>
    </row>
    <row r="30" spans="1:63" ht="12.75">
      <c r="A30" s="96"/>
      <c r="B30" s="3" t="s">
        <v>139</v>
      </c>
      <c r="C30" s="55">
        <v>0</v>
      </c>
      <c r="D30" s="53">
        <v>0</v>
      </c>
      <c r="E30" s="45">
        <v>0</v>
      </c>
      <c r="F30" s="45">
        <v>0</v>
      </c>
      <c r="G30" s="54">
        <v>0</v>
      </c>
      <c r="H30" s="73">
        <v>0.108430439</v>
      </c>
      <c r="I30" s="45">
        <v>2.166060484</v>
      </c>
      <c r="J30" s="45">
        <v>0</v>
      </c>
      <c r="K30" s="45">
        <v>0</v>
      </c>
      <c r="L30" s="54">
        <v>3.6950443560000004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0.082819959</v>
      </c>
      <c r="S30" s="45">
        <v>12.74153226</v>
      </c>
      <c r="T30" s="45">
        <v>0</v>
      </c>
      <c r="U30" s="45">
        <v>0</v>
      </c>
      <c r="V30" s="54">
        <v>0.178381452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2.0147750799999997</v>
      </c>
      <c r="AW30" s="45">
        <v>10.070923334</v>
      </c>
      <c r="AX30" s="45">
        <v>0</v>
      </c>
      <c r="AY30" s="45">
        <v>0</v>
      </c>
      <c r="AZ30" s="54">
        <v>29.815666925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0.20119415400000001</v>
      </c>
      <c r="BG30" s="53">
        <v>0.025082775</v>
      </c>
      <c r="BH30" s="45">
        <v>0</v>
      </c>
      <c r="BI30" s="45">
        <v>0</v>
      </c>
      <c r="BJ30" s="56">
        <v>0.693242531</v>
      </c>
      <c r="BK30" s="61">
        <f t="shared" si="3"/>
        <v>61.793153749</v>
      </c>
    </row>
    <row r="31" spans="1:63" ht="12.75">
      <c r="A31" s="96"/>
      <c r="B31" s="3" t="s">
        <v>156</v>
      </c>
      <c r="C31" s="55">
        <v>0</v>
      </c>
      <c r="D31" s="53">
        <v>0</v>
      </c>
      <c r="E31" s="45">
        <v>0</v>
      </c>
      <c r="F31" s="45">
        <v>0</v>
      </c>
      <c r="G31" s="54">
        <v>0</v>
      </c>
      <c r="H31" s="73">
        <v>0.389742588</v>
      </c>
      <c r="I31" s="45">
        <v>0.543470314</v>
      </c>
      <c r="J31" s="45">
        <v>0</v>
      </c>
      <c r="K31" s="45">
        <v>0</v>
      </c>
      <c r="L31" s="54">
        <v>0.031968842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0.118527571</v>
      </c>
      <c r="S31" s="45">
        <v>0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6.643978510999999</v>
      </c>
      <c r="AW31" s="45">
        <v>2.572065054</v>
      </c>
      <c r="AX31" s="45">
        <v>0</v>
      </c>
      <c r="AY31" s="45">
        <v>0</v>
      </c>
      <c r="AZ31" s="54">
        <v>33.462455935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1.941401775</v>
      </c>
      <c r="BG31" s="53">
        <v>0.024027007</v>
      </c>
      <c r="BH31" s="45">
        <v>0</v>
      </c>
      <c r="BI31" s="45">
        <v>0</v>
      </c>
      <c r="BJ31" s="56">
        <v>2.419540104</v>
      </c>
      <c r="BK31" s="61">
        <f t="shared" si="3"/>
        <v>48.147177701000004</v>
      </c>
    </row>
    <row r="32" spans="1:63" ht="12.75">
      <c r="A32" s="96"/>
      <c r="B32" s="3" t="s">
        <v>150</v>
      </c>
      <c r="C32" s="55">
        <v>0</v>
      </c>
      <c r="D32" s="53">
        <v>0</v>
      </c>
      <c r="E32" s="45">
        <v>0</v>
      </c>
      <c r="F32" s="45">
        <v>0</v>
      </c>
      <c r="G32" s="54">
        <v>0</v>
      </c>
      <c r="H32" s="73">
        <v>0.328484372</v>
      </c>
      <c r="I32" s="45">
        <v>5.402507309000001</v>
      </c>
      <c r="J32" s="45">
        <v>0</v>
      </c>
      <c r="K32" s="45">
        <v>0</v>
      </c>
      <c r="L32" s="54">
        <v>6.150362209000001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0.114244677</v>
      </c>
      <c r="S32" s="45">
        <v>0.114244677</v>
      </c>
      <c r="T32" s="45">
        <v>0.22848935499999998</v>
      </c>
      <c r="U32" s="45">
        <v>0</v>
      </c>
      <c r="V32" s="54">
        <v>0.7654393389999999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3.8763796569999998</v>
      </c>
      <c r="AW32" s="45">
        <v>24.148326175999998</v>
      </c>
      <c r="AX32" s="45">
        <v>0</v>
      </c>
      <c r="AY32" s="45">
        <v>0</v>
      </c>
      <c r="AZ32" s="54">
        <v>42.357678034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0.8204918419999999</v>
      </c>
      <c r="BG32" s="53">
        <v>0.693853355</v>
      </c>
      <c r="BH32" s="45">
        <v>0</v>
      </c>
      <c r="BI32" s="45">
        <v>0</v>
      </c>
      <c r="BJ32" s="56">
        <v>5.691107612</v>
      </c>
      <c r="BK32" s="61">
        <f t="shared" si="3"/>
        <v>90.691608614</v>
      </c>
    </row>
    <row r="33" spans="1:63" ht="12.75">
      <c r="A33" s="96"/>
      <c r="B33" s="3" t="s">
        <v>151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0.078667662</v>
      </c>
      <c r="I33" s="45">
        <v>1.205936942</v>
      </c>
      <c r="J33" s="45">
        <v>0</v>
      </c>
      <c r="K33" s="45">
        <v>0</v>
      </c>
      <c r="L33" s="54">
        <v>5.299793447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0.074272191</v>
      </c>
      <c r="S33" s="45">
        <v>0</v>
      </c>
      <c r="T33" s="45">
        <v>0</v>
      </c>
      <c r="U33" s="45">
        <v>0</v>
      </c>
      <c r="V33" s="54">
        <v>0.011270439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1.773024764</v>
      </c>
      <c r="AW33" s="45">
        <v>8.865996714</v>
      </c>
      <c r="AX33" s="45">
        <v>0</v>
      </c>
      <c r="AY33" s="45">
        <v>0</v>
      </c>
      <c r="AZ33" s="54">
        <v>30.666173168999997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0.34104908100000003</v>
      </c>
      <c r="BG33" s="53">
        <v>0.606030156</v>
      </c>
      <c r="BH33" s="45">
        <v>0</v>
      </c>
      <c r="BI33" s="45">
        <v>0</v>
      </c>
      <c r="BJ33" s="56">
        <v>2.623364677</v>
      </c>
      <c r="BK33" s="61">
        <f t="shared" si="3"/>
        <v>51.545579241999995</v>
      </c>
    </row>
    <row r="34" spans="1:63" ht="12.75">
      <c r="A34" s="96"/>
      <c r="B34" s="3" t="s">
        <v>155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0.164134054</v>
      </c>
      <c r="I34" s="45">
        <v>28.597616737</v>
      </c>
      <c r="J34" s="45">
        <v>0</v>
      </c>
      <c r="K34" s="45">
        <v>0</v>
      </c>
      <c r="L34" s="54">
        <v>18.398562952000002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0.010990629</v>
      </c>
      <c r="S34" s="45">
        <v>7.143908870000001</v>
      </c>
      <c r="T34" s="45">
        <v>0</v>
      </c>
      <c r="U34" s="45">
        <v>0</v>
      </c>
      <c r="V34" s="54">
        <v>1.6485943550000002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0.371362397</v>
      </c>
      <c r="AW34" s="45">
        <v>73.06334741399999</v>
      </c>
      <c r="AX34" s="45">
        <v>0</v>
      </c>
      <c r="AY34" s="45">
        <v>0</v>
      </c>
      <c r="AZ34" s="54">
        <v>130.76305955799998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0.001094818</v>
      </c>
      <c r="BG34" s="53">
        <v>0</v>
      </c>
      <c r="BH34" s="45">
        <v>0</v>
      </c>
      <c r="BI34" s="45">
        <v>0</v>
      </c>
      <c r="BJ34" s="56">
        <v>2.414063595</v>
      </c>
      <c r="BK34" s="61">
        <f t="shared" si="3"/>
        <v>262.576735379</v>
      </c>
    </row>
    <row r="35" spans="1:63" ht="12.75">
      <c r="A35" s="96"/>
      <c r="B35" s="3" t="s">
        <v>158</v>
      </c>
      <c r="C35" s="55">
        <v>0</v>
      </c>
      <c r="D35" s="53">
        <v>55.775766145000006</v>
      </c>
      <c r="E35" s="45">
        <v>0</v>
      </c>
      <c r="F35" s="45">
        <v>0</v>
      </c>
      <c r="G35" s="54">
        <v>0</v>
      </c>
      <c r="H35" s="73">
        <v>0.17432462099999999</v>
      </c>
      <c r="I35" s="45">
        <v>73.015548408</v>
      </c>
      <c r="J35" s="45">
        <v>0</v>
      </c>
      <c r="K35" s="45">
        <v>0</v>
      </c>
      <c r="L35" s="54">
        <v>3.785922011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0.026592871999999997</v>
      </c>
      <c r="S35" s="45">
        <v>1.014104839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0.16709343</v>
      </c>
      <c r="AW35" s="45">
        <v>16.222663232</v>
      </c>
      <c r="AX35" s="45">
        <v>0</v>
      </c>
      <c r="AY35" s="45">
        <v>0</v>
      </c>
      <c r="AZ35" s="54">
        <v>0.426857508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0.073001982</v>
      </c>
      <c r="BG35" s="53">
        <v>0</v>
      </c>
      <c r="BH35" s="45">
        <v>0</v>
      </c>
      <c r="BI35" s="45">
        <v>0</v>
      </c>
      <c r="BJ35" s="56">
        <v>0</v>
      </c>
      <c r="BK35" s="61">
        <f t="shared" si="3"/>
        <v>150.681875048</v>
      </c>
    </row>
    <row r="36" spans="1:63" ht="12.75">
      <c r="A36" s="96"/>
      <c r="B36" s="3" t="s">
        <v>159</v>
      </c>
      <c r="C36" s="55">
        <v>0</v>
      </c>
      <c r="D36" s="53">
        <v>42.540499344</v>
      </c>
      <c r="E36" s="45">
        <v>0</v>
      </c>
      <c r="F36" s="45">
        <v>0</v>
      </c>
      <c r="G36" s="54">
        <v>0</v>
      </c>
      <c r="H36" s="73">
        <v>0.003646328</v>
      </c>
      <c r="I36" s="45">
        <v>38.489023216</v>
      </c>
      <c r="J36" s="45">
        <v>0</v>
      </c>
      <c r="K36" s="45">
        <v>0</v>
      </c>
      <c r="L36" s="54">
        <v>3.2923307879999997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0.005064345</v>
      </c>
      <c r="S36" s="45">
        <v>5.06434516</v>
      </c>
      <c r="T36" s="45">
        <v>0</v>
      </c>
      <c r="U36" s="45">
        <v>0</v>
      </c>
      <c r="V36" s="54">
        <v>0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0.129893334</v>
      </c>
      <c r="AW36" s="45">
        <v>3.4424821979999995</v>
      </c>
      <c r="AX36" s="45">
        <v>0</v>
      </c>
      <c r="AY36" s="45">
        <v>0</v>
      </c>
      <c r="AZ36" s="54">
        <v>9.927023986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0.019743706</v>
      </c>
      <c r="BG36" s="53">
        <v>0.050624887</v>
      </c>
      <c r="BH36" s="45">
        <v>0</v>
      </c>
      <c r="BI36" s="45">
        <v>0</v>
      </c>
      <c r="BJ36" s="56">
        <v>0.050624887</v>
      </c>
      <c r="BK36" s="61">
        <f t="shared" si="3"/>
        <v>103.01530217899999</v>
      </c>
    </row>
    <row r="37" spans="1:63" ht="12.75">
      <c r="A37" s="96"/>
      <c r="B37" s="3" t="s">
        <v>160</v>
      </c>
      <c r="C37" s="55">
        <v>0</v>
      </c>
      <c r="D37" s="53">
        <v>15.127640325</v>
      </c>
      <c r="E37" s="45">
        <v>0</v>
      </c>
      <c r="F37" s="45">
        <v>0</v>
      </c>
      <c r="G37" s="54">
        <v>0</v>
      </c>
      <c r="H37" s="73">
        <v>0.277945077</v>
      </c>
      <c r="I37" s="45">
        <v>16.438702487</v>
      </c>
      <c r="J37" s="45">
        <v>0</v>
      </c>
      <c r="K37" s="45">
        <v>0</v>
      </c>
      <c r="L37" s="54">
        <v>12.308249545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0.061928526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0.43432727899999996</v>
      </c>
      <c r="AW37" s="45">
        <v>9.779421097</v>
      </c>
      <c r="AX37" s="45">
        <v>0</v>
      </c>
      <c r="AY37" s="45">
        <v>0</v>
      </c>
      <c r="AZ37" s="54">
        <v>15.505927471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0.061247406</v>
      </c>
      <c r="BG37" s="53">
        <v>0</v>
      </c>
      <c r="BH37" s="45">
        <v>0</v>
      </c>
      <c r="BI37" s="45">
        <v>0</v>
      </c>
      <c r="BJ37" s="56">
        <v>2.14743989</v>
      </c>
      <c r="BK37" s="61">
        <f t="shared" si="3"/>
        <v>72.14282910300001</v>
      </c>
    </row>
    <row r="38" spans="1:63" ht="12.75">
      <c r="A38" s="96"/>
      <c r="B38" s="3" t="s">
        <v>161</v>
      </c>
      <c r="C38" s="55">
        <v>0</v>
      </c>
      <c r="D38" s="53">
        <v>10.04546129</v>
      </c>
      <c r="E38" s="45">
        <v>0</v>
      </c>
      <c r="F38" s="45">
        <v>0</v>
      </c>
      <c r="G38" s="54">
        <v>0</v>
      </c>
      <c r="H38" s="73">
        <v>0.24727489500000002</v>
      </c>
      <c r="I38" s="45">
        <v>34.862445307</v>
      </c>
      <c r="J38" s="45">
        <v>0</v>
      </c>
      <c r="K38" s="45">
        <v>0</v>
      </c>
      <c r="L38" s="54">
        <v>0.597131945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0.048218213</v>
      </c>
      <c r="S38" s="45">
        <v>0</v>
      </c>
      <c r="T38" s="45">
        <v>0</v>
      </c>
      <c r="U38" s="45">
        <v>0</v>
      </c>
      <c r="V38" s="54">
        <v>0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0.6834708119999999</v>
      </c>
      <c r="AW38" s="45">
        <v>2.059131098</v>
      </c>
      <c r="AX38" s="45">
        <v>0</v>
      </c>
      <c r="AY38" s="45">
        <v>0</v>
      </c>
      <c r="AZ38" s="54">
        <v>5.986536951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0.151617984</v>
      </c>
      <c r="BG38" s="53">
        <v>0</v>
      </c>
      <c r="BH38" s="45">
        <v>0</v>
      </c>
      <c r="BI38" s="45">
        <v>0</v>
      </c>
      <c r="BJ38" s="56">
        <v>0.200890839</v>
      </c>
      <c r="BK38" s="61">
        <f t="shared" si="3"/>
        <v>54.88217933400001</v>
      </c>
    </row>
    <row r="39" spans="1:63" ht="12.75">
      <c r="A39" s="96"/>
      <c r="B39" s="3" t="s">
        <v>162</v>
      </c>
      <c r="C39" s="55">
        <v>0</v>
      </c>
      <c r="D39" s="53">
        <v>9.391458065</v>
      </c>
      <c r="E39" s="45">
        <v>0</v>
      </c>
      <c r="F39" s="45">
        <v>0</v>
      </c>
      <c r="G39" s="54">
        <v>0</v>
      </c>
      <c r="H39" s="73">
        <v>0.30748414099999993</v>
      </c>
      <c r="I39" s="45">
        <v>0</v>
      </c>
      <c r="J39" s="45">
        <v>0</v>
      </c>
      <c r="K39" s="45">
        <v>0</v>
      </c>
      <c r="L39" s="54">
        <v>6.364871366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0.03240053</v>
      </c>
      <c r="S39" s="45">
        <v>0</v>
      </c>
      <c r="T39" s="45">
        <v>0</v>
      </c>
      <c r="U39" s="45">
        <v>0</v>
      </c>
      <c r="V39" s="54">
        <v>0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0.31986412099999995</v>
      </c>
      <c r="AW39" s="45">
        <v>2.6481492</v>
      </c>
      <c r="AX39" s="45">
        <v>0</v>
      </c>
      <c r="AY39" s="45">
        <v>0</v>
      </c>
      <c r="AZ39" s="54">
        <v>4.750943575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0.01361637</v>
      </c>
      <c r="BG39" s="53">
        <v>0</v>
      </c>
      <c r="BH39" s="45">
        <v>0</v>
      </c>
      <c r="BI39" s="45">
        <v>0</v>
      </c>
      <c r="BJ39" s="56">
        <v>0</v>
      </c>
      <c r="BK39" s="61">
        <f t="shared" si="3"/>
        <v>23.828787368</v>
      </c>
    </row>
    <row r="40" spans="1:63" ht="12.75">
      <c r="A40" s="96"/>
      <c r="B40" s="3"/>
      <c r="C40" s="55"/>
      <c r="D40" s="53"/>
      <c r="E40" s="45"/>
      <c r="F40" s="45"/>
      <c r="G40" s="54"/>
      <c r="H40" s="73"/>
      <c r="I40" s="45"/>
      <c r="J40" s="45"/>
      <c r="K40" s="45"/>
      <c r="L40" s="54"/>
      <c r="M40" s="73"/>
      <c r="N40" s="53"/>
      <c r="O40" s="45"/>
      <c r="P40" s="45"/>
      <c r="Q40" s="54"/>
      <c r="R40" s="73"/>
      <c r="S40" s="45"/>
      <c r="T40" s="45"/>
      <c r="U40" s="45"/>
      <c r="V40" s="54"/>
      <c r="W40" s="73"/>
      <c r="X40" s="45"/>
      <c r="Y40" s="45"/>
      <c r="Z40" s="45"/>
      <c r="AA40" s="54"/>
      <c r="AB40" s="73"/>
      <c r="AC40" s="45"/>
      <c r="AD40" s="45"/>
      <c r="AE40" s="45"/>
      <c r="AF40" s="54"/>
      <c r="AG40" s="73"/>
      <c r="AH40" s="45"/>
      <c r="AI40" s="45"/>
      <c r="AJ40" s="45"/>
      <c r="AK40" s="54"/>
      <c r="AL40" s="73"/>
      <c r="AM40" s="45"/>
      <c r="AN40" s="45"/>
      <c r="AO40" s="45"/>
      <c r="AP40" s="54"/>
      <c r="AQ40" s="73"/>
      <c r="AR40" s="53"/>
      <c r="AS40" s="45"/>
      <c r="AT40" s="45"/>
      <c r="AU40" s="54"/>
      <c r="AV40" s="73"/>
      <c r="AW40" s="45"/>
      <c r="AX40" s="45"/>
      <c r="AY40" s="45"/>
      <c r="AZ40" s="54"/>
      <c r="BA40" s="73"/>
      <c r="BB40" s="53"/>
      <c r="BC40" s="45"/>
      <c r="BD40" s="45"/>
      <c r="BE40" s="54"/>
      <c r="BF40" s="73"/>
      <c r="BG40" s="53"/>
      <c r="BH40" s="45"/>
      <c r="BI40" s="45"/>
      <c r="BJ40" s="56"/>
      <c r="BK40" s="61" t="s">
        <v>165</v>
      </c>
    </row>
    <row r="41" spans="1:63" ht="12.75">
      <c r="A41" s="96"/>
      <c r="B41" s="3"/>
      <c r="C41" s="55"/>
      <c r="D41" s="53"/>
      <c r="E41" s="45"/>
      <c r="F41" s="45"/>
      <c r="G41" s="54"/>
      <c r="H41" s="73"/>
      <c r="I41" s="45"/>
      <c r="J41" s="45"/>
      <c r="K41" s="45"/>
      <c r="L41" s="54"/>
      <c r="M41" s="73"/>
      <c r="N41" s="53"/>
      <c r="O41" s="45"/>
      <c r="P41" s="45"/>
      <c r="Q41" s="54"/>
      <c r="R41" s="73"/>
      <c r="S41" s="45"/>
      <c r="T41" s="45"/>
      <c r="U41" s="45"/>
      <c r="V41" s="54"/>
      <c r="W41" s="73"/>
      <c r="X41" s="45"/>
      <c r="Y41" s="45"/>
      <c r="Z41" s="45"/>
      <c r="AA41" s="54"/>
      <c r="AB41" s="73"/>
      <c r="AC41" s="45"/>
      <c r="AD41" s="45"/>
      <c r="AE41" s="45"/>
      <c r="AF41" s="54"/>
      <c r="AG41" s="73"/>
      <c r="AH41" s="45"/>
      <c r="AI41" s="45"/>
      <c r="AJ41" s="45"/>
      <c r="AK41" s="54"/>
      <c r="AL41" s="73"/>
      <c r="AM41" s="45"/>
      <c r="AN41" s="45"/>
      <c r="AO41" s="45"/>
      <c r="AP41" s="54"/>
      <c r="AQ41" s="73"/>
      <c r="AR41" s="53"/>
      <c r="AS41" s="45"/>
      <c r="AT41" s="45"/>
      <c r="AU41" s="54"/>
      <c r="AV41" s="73"/>
      <c r="AW41" s="45"/>
      <c r="AX41" s="45"/>
      <c r="AY41" s="45"/>
      <c r="AZ41" s="54"/>
      <c r="BA41" s="73"/>
      <c r="BB41" s="53"/>
      <c r="BC41" s="45"/>
      <c r="BD41" s="45"/>
      <c r="BE41" s="54"/>
      <c r="BF41" s="73"/>
      <c r="BG41" s="53"/>
      <c r="BH41" s="45"/>
      <c r="BI41" s="45"/>
      <c r="BJ41" s="56"/>
      <c r="BK41" s="61"/>
    </row>
    <row r="42" spans="1:63" ht="12.75">
      <c r="A42" s="36"/>
      <c r="B42" s="37" t="s">
        <v>148</v>
      </c>
      <c r="C42" s="94">
        <f aca="true" t="shared" si="4" ref="C42:AH42">SUM(C16:C41)</f>
        <v>0</v>
      </c>
      <c r="D42" s="94">
        <f t="shared" si="4"/>
        <v>423.6195755840001</v>
      </c>
      <c r="E42" s="94">
        <f t="shared" si="4"/>
        <v>0</v>
      </c>
      <c r="F42" s="94">
        <f t="shared" si="4"/>
        <v>0</v>
      </c>
      <c r="G42" s="94">
        <f t="shared" si="4"/>
        <v>0</v>
      </c>
      <c r="H42" s="94">
        <f t="shared" si="4"/>
        <v>3.753130798999999</v>
      </c>
      <c r="I42" s="94">
        <f t="shared" si="4"/>
        <v>489.505880867</v>
      </c>
      <c r="J42" s="94">
        <f t="shared" si="4"/>
        <v>0</v>
      </c>
      <c r="K42" s="94">
        <f t="shared" si="4"/>
        <v>0</v>
      </c>
      <c r="L42" s="94">
        <f t="shared" si="4"/>
        <v>226.83531748099995</v>
      </c>
      <c r="M42" s="94">
        <f t="shared" si="4"/>
        <v>0</v>
      </c>
      <c r="N42" s="94">
        <f t="shared" si="4"/>
        <v>0</v>
      </c>
      <c r="O42" s="94">
        <f t="shared" si="4"/>
        <v>0</v>
      </c>
      <c r="P42" s="94">
        <f t="shared" si="4"/>
        <v>0</v>
      </c>
      <c r="Q42" s="94">
        <f t="shared" si="4"/>
        <v>0</v>
      </c>
      <c r="R42" s="94">
        <f t="shared" si="4"/>
        <v>1.1334822340000001</v>
      </c>
      <c r="S42" s="94">
        <f t="shared" si="4"/>
        <v>35.805835945</v>
      </c>
      <c r="T42" s="94">
        <f t="shared" si="4"/>
        <v>8.875034517000001</v>
      </c>
      <c r="U42" s="94">
        <f t="shared" si="4"/>
        <v>0</v>
      </c>
      <c r="V42" s="94">
        <f t="shared" si="4"/>
        <v>3.6596711600000003</v>
      </c>
      <c r="W42" s="94">
        <f t="shared" si="4"/>
        <v>0</v>
      </c>
      <c r="X42" s="94">
        <f t="shared" si="4"/>
        <v>0</v>
      </c>
      <c r="Y42" s="94">
        <f t="shared" si="4"/>
        <v>0</v>
      </c>
      <c r="Z42" s="94">
        <f t="shared" si="4"/>
        <v>0</v>
      </c>
      <c r="AA42" s="94">
        <f t="shared" si="4"/>
        <v>0</v>
      </c>
      <c r="AB42" s="94">
        <f t="shared" si="4"/>
        <v>0</v>
      </c>
      <c r="AC42" s="94">
        <f t="shared" si="4"/>
        <v>0</v>
      </c>
      <c r="AD42" s="94">
        <f t="shared" si="4"/>
        <v>0</v>
      </c>
      <c r="AE42" s="94">
        <f t="shared" si="4"/>
        <v>0</v>
      </c>
      <c r="AF42" s="94">
        <f t="shared" si="4"/>
        <v>0</v>
      </c>
      <c r="AG42" s="94">
        <f t="shared" si="4"/>
        <v>0</v>
      </c>
      <c r="AH42" s="94">
        <f t="shared" si="4"/>
        <v>0</v>
      </c>
      <c r="AI42" s="94">
        <f aca="true" t="shared" si="5" ref="AI42:BK42">SUM(AI16:AI41)</f>
        <v>0</v>
      </c>
      <c r="AJ42" s="94">
        <f t="shared" si="5"/>
        <v>0</v>
      </c>
      <c r="AK42" s="94">
        <f t="shared" si="5"/>
        <v>0</v>
      </c>
      <c r="AL42" s="94">
        <f t="shared" si="5"/>
        <v>0</v>
      </c>
      <c r="AM42" s="94">
        <f t="shared" si="5"/>
        <v>0</v>
      </c>
      <c r="AN42" s="94">
        <f t="shared" si="5"/>
        <v>0</v>
      </c>
      <c r="AO42" s="94">
        <f t="shared" si="5"/>
        <v>0</v>
      </c>
      <c r="AP42" s="94">
        <f t="shared" si="5"/>
        <v>0</v>
      </c>
      <c r="AQ42" s="94">
        <f t="shared" si="5"/>
        <v>0</v>
      </c>
      <c r="AR42" s="94">
        <f t="shared" si="5"/>
        <v>13.102274190000001</v>
      </c>
      <c r="AS42" s="94">
        <f t="shared" si="5"/>
        <v>0</v>
      </c>
      <c r="AT42" s="94">
        <f t="shared" si="5"/>
        <v>0</v>
      </c>
      <c r="AU42" s="94">
        <f t="shared" si="5"/>
        <v>0</v>
      </c>
      <c r="AV42" s="94">
        <f t="shared" si="5"/>
        <v>107.720104808</v>
      </c>
      <c r="AW42" s="94">
        <f t="shared" si="5"/>
        <v>245.708985489</v>
      </c>
      <c r="AX42" s="94">
        <f t="shared" si="5"/>
        <v>0</v>
      </c>
      <c r="AY42" s="94">
        <f t="shared" si="5"/>
        <v>0</v>
      </c>
      <c r="AZ42" s="94">
        <f t="shared" si="5"/>
        <v>840.7305724959999</v>
      </c>
      <c r="BA42" s="94">
        <f t="shared" si="5"/>
        <v>0</v>
      </c>
      <c r="BB42" s="94">
        <f t="shared" si="5"/>
        <v>0</v>
      </c>
      <c r="BC42" s="94">
        <f t="shared" si="5"/>
        <v>0</v>
      </c>
      <c r="BD42" s="94">
        <f t="shared" si="5"/>
        <v>0</v>
      </c>
      <c r="BE42" s="94">
        <f t="shared" si="5"/>
        <v>0</v>
      </c>
      <c r="BF42" s="94">
        <f t="shared" si="5"/>
        <v>33.11646405300001</v>
      </c>
      <c r="BG42" s="94">
        <f t="shared" si="5"/>
        <v>19.780284624000004</v>
      </c>
      <c r="BH42" s="94">
        <f t="shared" si="5"/>
        <v>0.730725484</v>
      </c>
      <c r="BI42" s="94">
        <f t="shared" si="5"/>
        <v>0</v>
      </c>
      <c r="BJ42" s="94">
        <f t="shared" si="5"/>
        <v>76.181057254</v>
      </c>
      <c r="BK42" s="107">
        <f t="shared" si="5"/>
        <v>2530.2583969850007</v>
      </c>
    </row>
    <row r="43" spans="1:63" ht="12.75">
      <c r="A43" s="11" t="s">
        <v>75</v>
      </c>
      <c r="B43" s="18" t="s">
        <v>15</v>
      </c>
      <c r="C43" s="123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41"/>
    </row>
    <row r="44" spans="1:63" ht="12.75">
      <c r="A44" s="11"/>
      <c r="B44" s="19" t="s">
        <v>33</v>
      </c>
      <c r="C44" s="57"/>
      <c r="D44" s="58"/>
      <c r="E44" s="59"/>
      <c r="F44" s="59"/>
      <c r="G44" s="60"/>
      <c r="H44" s="57"/>
      <c r="I44" s="59"/>
      <c r="J44" s="59"/>
      <c r="K44" s="59"/>
      <c r="L44" s="60"/>
      <c r="M44" s="57"/>
      <c r="N44" s="58"/>
      <c r="O44" s="59"/>
      <c r="P44" s="59"/>
      <c r="Q44" s="60"/>
      <c r="R44" s="57"/>
      <c r="S44" s="59"/>
      <c r="T44" s="59"/>
      <c r="U44" s="59"/>
      <c r="V44" s="60"/>
      <c r="W44" s="57"/>
      <c r="X44" s="59"/>
      <c r="Y44" s="59"/>
      <c r="Z44" s="59"/>
      <c r="AA44" s="60"/>
      <c r="AB44" s="57"/>
      <c r="AC44" s="59"/>
      <c r="AD44" s="59"/>
      <c r="AE44" s="59"/>
      <c r="AF44" s="60"/>
      <c r="AG44" s="57"/>
      <c r="AH44" s="59"/>
      <c r="AI44" s="59"/>
      <c r="AJ44" s="59"/>
      <c r="AK44" s="60"/>
      <c r="AL44" s="57"/>
      <c r="AM44" s="59"/>
      <c r="AN44" s="59"/>
      <c r="AO44" s="59"/>
      <c r="AP44" s="60"/>
      <c r="AQ44" s="57"/>
      <c r="AR44" s="58"/>
      <c r="AS44" s="59"/>
      <c r="AT44" s="59"/>
      <c r="AU44" s="60"/>
      <c r="AV44" s="57"/>
      <c r="AW44" s="59"/>
      <c r="AX44" s="59"/>
      <c r="AY44" s="59"/>
      <c r="AZ44" s="60"/>
      <c r="BA44" s="57"/>
      <c r="BB44" s="58"/>
      <c r="BC44" s="59"/>
      <c r="BD44" s="59"/>
      <c r="BE44" s="60"/>
      <c r="BF44" s="57"/>
      <c r="BG44" s="58"/>
      <c r="BH44" s="59"/>
      <c r="BI44" s="59"/>
      <c r="BJ44" s="60"/>
      <c r="BK44" s="61"/>
    </row>
    <row r="45" spans="1:63" ht="12.75">
      <c r="A45" s="36"/>
      <c r="B45" s="37" t="s">
        <v>88</v>
      </c>
      <c r="C45" s="62"/>
      <c r="D45" s="63"/>
      <c r="E45" s="63"/>
      <c r="F45" s="63"/>
      <c r="G45" s="64"/>
      <c r="H45" s="62"/>
      <c r="I45" s="63"/>
      <c r="J45" s="63"/>
      <c r="K45" s="63"/>
      <c r="L45" s="64"/>
      <c r="M45" s="62"/>
      <c r="N45" s="63"/>
      <c r="O45" s="63"/>
      <c r="P45" s="63"/>
      <c r="Q45" s="64"/>
      <c r="R45" s="62"/>
      <c r="S45" s="63"/>
      <c r="T45" s="63"/>
      <c r="U45" s="63"/>
      <c r="V45" s="64"/>
      <c r="W45" s="62"/>
      <c r="X45" s="63"/>
      <c r="Y45" s="63"/>
      <c r="Z45" s="63"/>
      <c r="AA45" s="64"/>
      <c r="AB45" s="62"/>
      <c r="AC45" s="63"/>
      <c r="AD45" s="63"/>
      <c r="AE45" s="63"/>
      <c r="AF45" s="64"/>
      <c r="AG45" s="62"/>
      <c r="AH45" s="63"/>
      <c r="AI45" s="63"/>
      <c r="AJ45" s="63"/>
      <c r="AK45" s="64"/>
      <c r="AL45" s="62"/>
      <c r="AM45" s="63"/>
      <c r="AN45" s="63"/>
      <c r="AO45" s="63"/>
      <c r="AP45" s="64"/>
      <c r="AQ45" s="62"/>
      <c r="AR45" s="63"/>
      <c r="AS45" s="63"/>
      <c r="AT45" s="63"/>
      <c r="AU45" s="64"/>
      <c r="AV45" s="62"/>
      <c r="AW45" s="63"/>
      <c r="AX45" s="63"/>
      <c r="AY45" s="63"/>
      <c r="AZ45" s="64"/>
      <c r="BA45" s="62"/>
      <c r="BB45" s="63"/>
      <c r="BC45" s="63"/>
      <c r="BD45" s="63"/>
      <c r="BE45" s="64"/>
      <c r="BF45" s="62"/>
      <c r="BG45" s="63"/>
      <c r="BH45" s="63"/>
      <c r="BI45" s="63"/>
      <c r="BJ45" s="64"/>
      <c r="BK45" s="65"/>
    </row>
    <row r="46" spans="1:63" ht="12.75">
      <c r="A46" s="11" t="s">
        <v>77</v>
      </c>
      <c r="B46" s="24" t="s">
        <v>92</v>
      </c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5"/>
    </row>
    <row r="47" spans="1:63" ht="12.75">
      <c r="A47" s="11"/>
      <c r="B47" s="19" t="s">
        <v>33</v>
      </c>
      <c r="C47" s="57"/>
      <c r="D47" s="58"/>
      <c r="E47" s="59"/>
      <c r="F47" s="59"/>
      <c r="G47" s="60"/>
      <c r="H47" s="57"/>
      <c r="I47" s="59"/>
      <c r="J47" s="59"/>
      <c r="K47" s="59"/>
      <c r="L47" s="60"/>
      <c r="M47" s="57"/>
      <c r="N47" s="58"/>
      <c r="O47" s="59"/>
      <c r="P47" s="59"/>
      <c r="Q47" s="60"/>
      <c r="R47" s="57"/>
      <c r="S47" s="59"/>
      <c r="T47" s="59"/>
      <c r="U47" s="59"/>
      <c r="V47" s="60"/>
      <c r="W47" s="57"/>
      <c r="X47" s="59"/>
      <c r="Y47" s="59"/>
      <c r="Z47" s="59"/>
      <c r="AA47" s="60"/>
      <c r="AB47" s="57"/>
      <c r="AC47" s="59"/>
      <c r="AD47" s="59"/>
      <c r="AE47" s="59"/>
      <c r="AF47" s="60"/>
      <c r="AG47" s="57"/>
      <c r="AH47" s="59"/>
      <c r="AI47" s="59"/>
      <c r="AJ47" s="59"/>
      <c r="AK47" s="60"/>
      <c r="AL47" s="57"/>
      <c r="AM47" s="59"/>
      <c r="AN47" s="59"/>
      <c r="AO47" s="59"/>
      <c r="AP47" s="60"/>
      <c r="AQ47" s="57"/>
      <c r="AR47" s="58"/>
      <c r="AS47" s="59"/>
      <c r="AT47" s="59"/>
      <c r="AU47" s="60"/>
      <c r="AV47" s="57"/>
      <c r="AW47" s="59"/>
      <c r="AX47" s="59"/>
      <c r="AY47" s="59"/>
      <c r="AZ47" s="60"/>
      <c r="BA47" s="57"/>
      <c r="BB47" s="58"/>
      <c r="BC47" s="59"/>
      <c r="BD47" s="59"/>
      <c r="BE47" s="60"/>
      <c r="BF47" s="57"/>
      <c r="BG47" s="58"/>
      <c r="BH47" s="59"/>
      <c r="BI47" s="59"/>
      <c r="BJ47" s="60"/>
      <c r="BK47" s="61"/>
    </row>
    <row r="48" spans="1:63" ht="12.75">
      <c r="A48" s="36"/>
      <c r="B48" s="37" t="s">
        <v>87</v>
      </c>
      <c r="C48" s="62"/>
      <c r="D48" s="63"/>
      <c r="E48" s="63"/>
      <c r="F48" s="63"/>
      <c r="G48" s="64"/>
      <c r="H48" s="62"/>
      <c r="I48" s="63"/>
      <c r="J48" s="63"/>
      <c r="K48" s="63"/>
      <c r="L48" s="64"/>
      <c r="M48" s="62"/>
      <c r="N48" s="63"/>
      <c r="O48" s="63"/>
      <c r="P48" s="63"/>
      <c r="Q48" s="64"/>
      <c r="R48" s="62"/>
      <c r="S48" s="63"/>
      <c r="T48" s="63"/>
      <c r="U48" s="63"/>
      <c r="V48" s="64"/>
      <c r="W48" s="62"/>
      <c r="X48" s="63"/>
      <c r="Y48" s="63"/>
      <c r="Z48" s="63"/>
      <c r="AA48" s="64"/>
      <c r="AB48" s="62"/>
      <c r="AC48" s="63"/>
      <c r="AD48" s="63"/>
      <c r="AE48" s="63"/>
      <c r="AF48" s="64"/>
      <c r="AG48" s="62"/>
      <c r="AH48" s="63"/>
      <c r="AI48" s="63"/>
      <c r="AJ48" s="63"/>
      <c r="AK48" s="64"/>
      <c r="AL48" s="62"/>
      <c r="AM48" s="63"/>
      <c r="AN48" s="63"/>
      <c r="AO48" s="63"/>
      <c r="AP48" s="64"/>
      <c r="AQ48" s="62"/>
      <c r="AR48" s="63"/>
      <c r="AS48" s="63"/>
      <c r="AT48" s="63"/>
      <c r="AU48" s="64"/>
      <c r="AV48" s="62"/>
      <c r="AW48" s="63"/>
      <c r="AX48" s="63"/>
      <c r="AY48" s="63"/>
      <c r="AZ48" s="64"/>
      <c r="BA48" s="62"/>
      <c r="BB48" s="63"/>
      <c r="BC48" s="63"/>
      <c r="BD48" s="63"/>
      <c r="BE48" s="64"/>
      <c r="BF48" s="62"/>
      <c r="BG48" s="63"/>
      <c r="BH48" s="63"/>
      <c r="BI48" s="63"/>
      <c r="BJ48" s="64"/>
      <c r="BK48" s="65"/>
    </row>
    <row r="49" spans="1:63" ht="12.75">
      <c r="A49" s="11" t="s">
        <v>78</v>
      </c>
      <c r="B49" s="18" t="s">
        <v>16</v>
      </c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124"/>
      <c r="BC49" s="124"/>
      <c r="BD49" s="124"/>
      <c r="BE49" s="124"/>
      <c r="BF49" s="124"/>
      <c r="BG49" s="124"/>
      <c r="BH49" s="124"/>
      <c r="BI49" s="124"/>
      <c r="BJ49" s="124"/>
      <c r="BK49" s="125"/>
    </row>
    <row r="50" spans="1:63" ht="12.75">
      <c r="A50" s="11"/>
      <c r="B50" s="24" t="s">
        <v>97</v>
      </c>
      <c r="C50" s="73">
        <v>0</v>
      </c>
      <c r="D50" s="53">
        <v>285.06115157199997</v>
      </c>
      <c r="E50" s="45">
        <v>0</v>
      </c>
      <c r="F50" s="45">
        <v>0</v>
      </c>
      <c r="G50" s="54">
        <v>0</v>
      </c>
      <c r="H50" s="73">
        <v>3.8236649170000003</v>
      </c>
      <c r="I50" s="45">
        <v>813.31943265</v>
      </c>
      <c r="J50" s="45">
        <v>0.008421573</v>
      </c>
      <c r="K50" s="45">
        <v>0</v>
      </c>
      <c r="L50" s="54">
        <v>115.41388746899999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2.1432874540000006</v>
      </c>
      <c r="S50" s="45">
        <v>0.566849939</v>
      </c>
      <c r="T50" s="45">
        <v>0</v>
      </c>
      <c r="U50" s="45">
        <v>0</v>
      </c>
      <c r="V50" s="54">
        <v>14.229172313999998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9.273447623</v>
      </c>
      <c r="AW50" s="45">
        <v>360.07007158</v>
      </c>
      <c r="AX50" s="45">
        <v>0</v>
      </c>
      <c r="AY50" s="45">
        <v>0</v>
      </c>
      <c r="AZ50" s="54">
        <v>141.951775465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3.770908591</v>
      </c>
      <c r="BG50" s="53">
        <v>3.114478303</v>
      </c>
      <c r="BH50" s="45">
        <v>0</v>
      </c>
      <c r="BI50" s="45">
        <v>0</v>
      </c>
      <c r="BJ50" s="54">
        <v>10.940847279</v>
      </c>
      <c r="BK50" s="49">
        <f aca="true" t="shared" si="6" ref="BK50:BK57">SUM(C50:BJ50)</f>
        <v>1763.6873967289998</v>
      </c>
    </row>
    <row r="51" spans="1:63" ht="12.75">
      <c r="A51" s="11"/>
      <c r="B51" s="24" t="s">
        <v>98</v>
      </c>
      <c r="C51" s="73">
        <v>0</v>
      </c>
      <c r="D51" s="53">
        <v>0.63460617</v>
      </c>
      <c r="E51" s="45">
        <v>0</v>
      </c>
      <c r="F51" s="45">
        <v>0</v>
      </c>
      <c r="G51" s="54">
        <v>0</v>
      </c>
      <c r="H51" s="73">
        <v>1.0789512579999998</v>
      </c>
      <c r="I51" s="45">
        <v>5.983651483</v>
      </c>
      <c r="J51" s="45">
        <v>0</v>
      </c>
      <c r="K51" s="45">
        <v>0</v>
      </c>
      <c r="L51" s="54">
        <v>1.413038138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0.227592189</v>
      </c>
      <c r="S51" s="45">
        <v>0</v>
      </c>
      <c r="T51" s="45">
        <v>0</v>
      </c>
      <c r="U51" s="45">
        <v>0</v>
      </c>
      <c r="V51" s="54">
        <v>0.17315899099999998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5.8197000000000005E-05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16.02276555</v>
      </c>
      <c r="AW51" s="45">
        <v>109.53424050899999</v>
      </c>
      <c r="AX51" s="45">
        <v>0</v>
      </c>
      <c r="AY51" s="45">
        <v>0</v>
      </c>
      <c r="AZ51" s="54">
        <v>82.54088564199999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4.826495713</v>
      </c>
      <c r="BG51" s="53">
        <v>8.286274589</v>
      </c>
      <c r="BH51" s="45">
        <v>0</v>
      </c>
      <c r="BI51" s="45">
        <v>0</v>
      </c>
      <c r="BJ51" s="54">
        <v>13.108545948</v>
      </c>
      <c r="BK51" s="49">
        <f t="shared" si="6"/>
        <v>243.83026437699993</v>
      </c>
    </row>
    <row r="52" spans="1:63" ht="12.75">
      <c r="A52" s="11"/>
      <c r="B52" s="24" t="s">
        <v>103</v>
      </c>
      <c r="C52" s="73">
        <v>0</v>
      </c>
      <c r="D52" s="53">
        <v>3.146216141</v>
      </c>
      <c r="E52" s="45">
        <v>0</v>
      </c>
      <c r="F52" s="45">
        <v>0</v>
      </c>
      <c r="G52" s="54">
        <v>0</v>
      </c>
      <c r="H52" s="73">
        <v>19.042610210999996</v>
      </c>
      <c r="I52" s="45">
        <v>380.71932687599997</v>
      </c>
      <c r="J52" s="45">
        <v>0</v>
      </c>
      <c r="K52" s="45">
        <v>0</v>
      </c>
      <c r="L52" s="54">
        <v>299.011591674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5.832712611</v>
      </c>
      <c r="S52" s="45">
        <v>16.306323314</v>
      </c>
      <c r="T52" s="45">
        <v>1.450156655</v>
      </c>
      <c r="U52" s="45">
        <v>0</v>
      </c>
      <c r="V52" s="54">
        <v>28.420454236999998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0.012266937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0.049867684999999995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263.711744637</v>
      </c>
      <c r="AW52" s="45">
        <v>1652.976602222</v>
      </c>
      <c r="AX52" s="45">
        <v>17.607035147</v>
      </c>
      <c r="AY52" s="45">
        <v>0</v>
      </c>
      <c r="AZ52" s="54">
        <v>3054.5153190020005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145.82755073299998</v>
      </c>
      <c r="BG52" s="53">
        <v>235.761954456</v>
      </c>
      <c r="BH52" s="45">
        <v>42.21795747</v>
      </c>
      <c r="BI52" s="45">
        <v>0</v>
      </c>
      <c r="BJ52" s="54">
        <v>615.348733559</v>
      </c>
      <c r="BK52" s="49">
        <f t="shared" si="6"/>
        <v>6781.958423567001</v>
      </c>
    </row>
    <row r="53" spans="1:63" ht="12.75">
      <c r="A53" s="11"/>
      <c r="B53" s="24" t="s">
        <v>102</v>
      </c>
      <c r="C53" s="73">
        <v>0</v>
      </c>
      <c r="D53" s="53">
        <v>0.635036822</v>
      </c>
      <c r="E53" s="45">
        <v>0</v>
      </c>
      <c r="F53" s="45">
        <v>0</v>
      </c>
      <c r="G53" s="54">
        <v>0</v>
      </c>
      <c r="H53" s="73">
        <v>2.2896155990000002</v>
      </c>
      <c r="I53" s="45">
        <v>0.6472703820000001</v>
      </c>
      <c r="J53" s="45">
        <v>0</v>
      </c>
      <c r="K53" s="45">
        <v>0</v>
      </c>
      <c r="L53" s="54">
        <v>1.850231698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1.126957658</v>
      </c>
      <c r="S53" s="45">
        <v>0</v>
      </c>
      <c r="T53" s="45">
        <v>0</v>
      </c>
      <c r="U53" s="45">
        <v>0</v>
      </c>
      <c r="V53" s="54">
        <v>0.231959507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0.012911894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70.33913298499999</v>
      </c>
      <c r="AW53" s="45">
        <v>46.241412553</v>
      </c>
      <c r="AX53" s="45">
        <v>0</v>
      </c>
      <c r="AY53" s="45">
        <v>0</v>
      </c>
      <c r="AZ53" s="54">
        <v>210.69618904799998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26.656327388999998</v>
      </c>
      <c r="BG53" s="53">
        <v>7.429938031000001</v>
      </c>
      <c r="BH53" s="45">
        <v>0</v>
      </c>
      <c r="BI53" s="45">
        <v>0</v>
      </c>
      <c r="BJ53" s="54">
        <v>65.389173935</v>
      </c>
      <c r="BK53" s="49">
        <f t="shared" si="6"/>
        <v>433.54615750100004</v>
      </c>
    </row>
    <row r="54" spans="1:63" ht="12.75">
      <c r="A54" s="11"/>
      <c r="B54" s="24" t="s">
        <v>101</v>
      </c>
      <c r="C54" s="73">
        <v>0</v>
      </c>
      <c r="D54" s="53">
        <v>14.578528954</v>
      </c>
      <c r="E54" s="45">
        <v>0</v>
      </c>
      <c r="F54" s="45">
        <v>0</v>
      </c>
      <c r="G54" s="54">
        <v>0</v>
      </c>
      <c r="H54" s="73">
        <v>22.114841480999996</v>
      </c>
      <c r="I54" s="45">
        <v>1147.8737385809998</v>
      </c>
      <c r="J54" s="45">
        <v>0</v>
      </c>
      <c r="K54" s="45">
        <v>4.627438956000001</v>
      </c>
      <c r="L54" s="54">
        <v>115.009472169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13.107743992999996</v>
      </c>
      <c r="S54" s="45">
        <v>6.9790981819999995</v>
      </c>
      <c r="T54" s="45">
        <v>1.205867635</v>
      </c>
      <c r="U54" s="45">
        <v>0</v>
      </c>
      <c r="V54" s="54">
        <v>28.077206704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0.050578238</v>
      </c>
      <c r="AC54" s="45">
        <v>0.001860363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0.034206261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276.930641719</v>
      </c>
      <c r="AW54" s="45">
        <v>686.4097909530001</v>
      </c>
      <c r="AX54" s="45">
        <v>0</v>
      </c>
      <c r="AY54" s="45">
        <v>0</v>
      </c>
      <c r="AZ54" s="54">
        <v>937.085636418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147.520172378</v>
      </c>
      <c r="BG54" s="53">
        <v>47.01521892</v>
      </c>
      <c r="BH54" s="45">
        <v>11.602109279</v>
      </c>
      <c r="BI54" s="45">
        <v>0</v>
      </c>
      <c r="BJ54" s="54">
        <v>174.16543339299997</v>
      </c>
      <c r="BK54" s="49">
        <f t="shared" si="6"/>
        <v>3634.389584577</v>
      </c>
    </row>
    <row r="55" spans="1:63" ht="12.75">
      <c r="A55" s="11"/>
      <c r="B55" s="24" t="s">
        <v>99</v>
      </c>
      <c r="C55" s="73">
        <v>0</v>
      </c>
      <c r="D55" s="53">
        <v>167.904225174</v>
      </c>
      <c r="E55" s="45">
        <v>0</v>
      </c>
      <c r="F55" s="45">
        <v>0</v>
      </c>
      <c r="G55" s="54">
        <v>0</v>
      </c>
      <c r="H55" s="73">
        <v>5.508280729000001</v>
      </c>
      <c r="I55" s="45">
        <v>1858.195605365</v>
      </c>
      <c r="J55" s="45">
        <v>339.074846884</v>
      </c>
      <c r="K55" s="45">
        <v>0</v>
      </c>
      <c r="L55" s="54">
        <v>145.11313713200002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1.9863588610000003</v>
      </c>
      <c r="S55" s="45">
        <v>7.396553476999999</v>
      </c>
      <c r="T55" s="45">
        <v>0</v>
      </c>
      <c r="U55" s="45">
        <v>0</v>
      </c>
      <c r="V55" s="54">
        <v>12.051211175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0.000314358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0.00066916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37.883250303</v>
      </c>
      <c r="AW55" s="45">
        <v>333.14138586400003</v>
      </c>
      <c r="AX55" s="45">
        <v>0</v>
      </c>
      <c r="AY55" s="45">
        <v>0</v>
      </c>
      <c r="AZ55" s="54">
        <v>447.29535554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14.647774981</v>
      </c>
      <c r="BG55" s="53">
        <v>38.978840856</v>
      </c>
      <c r="BH55" s="45">
        <v>2.789221092</v>
      </c>
      <c r="BI55" s="45">
        <v>0</v>
      </c>
      <c r="BJ55" s="54">
        <v>58.139530976</v>
      </c>
      <c r="BK55" s="49">
        <f t="shared" si="6"/>
        <v>3470.1065619270003</v>
      </c>
    </row>
    <row r="56" spans="1:63" ht="12.75">
      <c r="A56" s="11"/>
      <c r="B56" s="24" t="s">
        <v>100</v>
      </c>
      <c r="C56" s="73">
        <v>0</v>
      </c>
      <c r="D56" s="53">
        <v>337.39429293800004</v>
      </c>
      <c r="E56" s="45">
        <v>0</v>
      </c>
      <c r="F56" s="45">
        <v>0</v>
      </c>
      <c r="G56" s="54">
        <v>0</v>
      </c>
      <c r="H56" s="73">
        <v>7.124032819000001</v>
      </c>
      <c r="I56" s="45">
        <v>725.151006963</v>
      </c>
      <c r="J56" s="45">
        <v>0</v>
      </c>
      <c r="K56" s="45">
        <v>0</v>
      </c>
      <c r="L56" s="54">
        <v>178.886303434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2.691695731</v>
      </c>
      <c r="S56" s="45">
        <v>1.881243184</v>
      </c>
      <c r="T56" s="45">
        <v>0</v>
      </c>
      <c r="U56" s="45">
        <v>0</v>
      </c>
      <c r="V56" s="54">
        <v>49.179860531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0.101194506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3.150490887</v>
      </c>
      <c r="AS56" s="45">
        <v>0</v>
      </c>
      <c r="AT56" s="45">
        <v>0</v>
      </c>
      <c r="AU56" s="54">
        <v>0</v>
      </c>
      <c r="AV56" s="73">
        <v>15.850021286999999</v>
      </c>
      <c r="AW56" s="45">
        <v>361.384739311</v>
      </c>
      <c r="AX56" s="45">
        <v>0</v>
      </c>
      <c r="AY56" s="45">
        <v>0</v>
      </c>
      <c r="AZ56" s="54">
        <v>468.858937662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5.059141549</v>
      </c>
      <c r="BG56" s="53">
        <v>20.396688788</v>
      </c>
      <c r="BH56" s="45">
        <v>3.165186414</v>
      </c>
      <c r="BI56" s="45">
        <v>0</v>
      </c>
      <c r="BJ56" s="54">
        <v>52.651265977</v>
      </c>
      <c r="BK56" s="49">
        <f t="shared" si="6"/>
        <v>2232.9261019809996</v>
      </c>
    </row>
    <row r="57" spans="1:63" ht="12.75">
      <c r="A57" s="11"/>
      <c r="B57" s="24" t="s">
        <v>147</v>
      </c>
      <c r="C57" s="73">
        <v>0</v>
      </c>
      <c r="D57" s="53">
        <v>336.261539157</v>
      </c>
      <c r="E57" s="45">
        <v>0</v>
      </c>
      <c r="F57" s="45">
        <v>0</v>
      </c>
      <c r="G57" s="54">
        <v>0</v>
      </c>
      <c r="H57" s="73">
        <v>11.106452225999998</v>
      </c>
      <c r="I57" s="45">
        <v>1264.8444936219998</v>
      </c>
      <c r="J57" s="45">
        <v>122.379292407</v>
      </c>
      <c r="K57" s="45">
        <v>0</v>
      </c>
      <c r="L57" s="54">
        <v>453.873155721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4.605016632000001</v>
      </c>
      <c r="S57" s="45">
        <v>72.34623906</v>
      </c>
      <c r="T57" s="45">
        <v>1.13389715</v>
      </c>
      <c r="U57" s="45">
        <v>0</v>
      </c>
      <c r="V57" s="54">
        <v>10.967229416999999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0.046105729</v>
      </c>
      <c r="AM57" s="45">
        <v>0</v>
      </c>
      <c r="AN57" s="45">
        <v>0</v>
      </c>
      <c r="AO57" s="45">
        <v>0</v>
      </c>
      <c r="AP57" s="54">
        <v>0.11627103600000001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21.212093289</v>
      </c>
      <c r="AW57" s="45">
        <v>909.6514119189999</v>
      </c>
      <c r="AX57" s="45">
        <v>11.019943309</v>
      </c>
      <c r="AY57" s="45">
        <v>0</v>
      </c>
      <c r="AZ57" s="54">
        <v>541.858901659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11.237753276</v>
      </c>
      <c r="BG57" s="53">
        <v>96.00718374899999</v>
      </c>
      <c r="BH57" s="45">
        <v>0</v>
      </c>
      <c r="BI57" s="45">
        <v>0</v>
      </c>
      <c r="BJ57" s="54">
        <v>25.154754331</v>
      </c>
      <c r="BK57" s="49">
        <f t="shared" si="6"/>
        <v>3893.821733689</v>
      </c>
    </row>
    <row r="58" spans="1:63" ht="12.75">
      <c r="A58" s="36"/>
      <c r="B58" s="37" t="s">
        <v>86</v>
      </c>
      <c r="C58" s="82">
        <f>SUM(C50:C57)</f>
        <v>0</v>
      </c>
      <c r="D58" s="82">
        <f>SUM(D50:D57)</f>
        <v>1145.615596928</v>
      </c>
      <c r="E58" s="82">
        <f aca="true" t="shared" si="7" ref="E58:BJ58">SUM(E50:E57)</f>
        <v>0</v>
      </c>
      <c r="F58" s="82">
        <f t="shared" si="7"/>
        <v>0</v>
      </c>
      <c r="G58" s="82">
        <f t="shared" si="7"/>
        <v>0</v>
      </c>
      <c r="H58" s="82">
        <f t="shared" si="7"/>
        <v>72.08844923999999</v>
      </c>
      <c r="I58" s="82">
        <f t="shared" si="7"/>
        <v>6196.734525922</v>
      </c>
      <c r="J58" s="82">
        <f t="shared" si="7"/>
        <v>461.462560864</v>
      </c>
      <c r="K58" s="82">
        <f t="shared" si="7"/>
        <v>4.627438956000001</v>
      </c>
      <c r="L58" s="82">
        <f t="shared" si="7"/>
        <v>1310.5708174350002</v>
      </c>
      <c r="M58" s="82">
        <f t="shared" si="7"/>
        <v>0</v>
      </c>
      <c r="N58" s="82">
        <f t="shared" si="7"/>
        <v>0</v>
      </c>
      <c r="O58" s="82">
        <f t="shared" si="7"/>
        <v>0</v>
      </c>
      <c r="P58" s="82">
        <f t="shared" si="7"/>
        <v>0</v>
      </c>
      <c r="Q58" s="82">
        <f t="shared" si="7"/>
        <v>0</v>
      </c>
      <c r="R58" s="82">
        <f t="shared" si="7"/>
        <v>31.721365128999995</v>
      </c>
      <c r="S58" s="82">
        <f t="shared" si="7"/>
        <v>105.47630715599999</v>
      </c>
      <c r="T58" s="82">
        <f t="shared" si="7"/>
        <v>3.7899214399999996</v>
      </c>
      <c r="U58" s="82">
        <f t="shared" si="7"/>
        <v>0</v>
      </c>
      <c r="V58" s="82">
        <f t="shared" si="7"/>
        <v>143.330252876</v>
      </c>
      <c r="W58" s="82">
        <f t="shared" si="7"/>
        <v>0</v>
      </c>
      <c r="X58" s="82">
        <f t="shared" si="7"/>
        <v>0</v>
      </c>
      <c r="Y58" s="82">
        <f t="shared" si="7"/>
        <v>0</v>
      </c>
      <c r="Z58" s="82">
        <f t="shared" si="7"/>
        <v>0</v>
      </c>
      <c r="AA58" s="82">
        <f t="shared" si="7"/>
        <v>0</v>
      </c>
      <c r="AB58" s="82">
        <f t="shared" si="7"/>
        <v>0.164354039</v>
      </c>
      <c r="AC58" s="82">
        <f t="shared" si="7"/>
        <v>0.001860363</v>
      </c>
      <c r="AD58" s="82">
        <f t="shared" si="7"/>
        <v>0</v>
      </c>
      <c r="AE58" s="82">
        <f t="shared" si="7"/>
        <v>0</v>
      </c>
      <c r="AF58" s="82">
        <f t="shared" si="7"/>
        <v>0</v>
      </c>
      <c r="AG58" s="82">
        <f t="shared" si="7"/>
        <v>0</v>
      </c>
      <c r="AH58" s="82">
        <f t="shared" si="7"/>
        <v>0</v>
      </c>
      <c r="AI58" s="82">
        <f t="shared" si="7"/>
        <v>0</v>
      </c>
      <c r="AJ58" s="82">
        <f t="shared" si="7"/>
        <v>0</v>
      </c>
      <c r="AK58" s="82">
        <f t="shared" si="7"/>
        <v>0</v>
      </c>
      <c r="AL58" s="82">
        <f t="shared" si="7"/>
        <v>0.143818926</v>
      </c>
      <c r="AM58" s="82">
        <f t="shared" si="7"/>
        <v>0</v>
      </c>
      <c r="AN58" s="82">
        <f t="shared" si="7"/>
        <v>0</v>
      </c>
      <c r="AO58" s="82">
        <f t="shared" si="7"/>
        <v>0</v>
      </c>
      <c r="AP58" s="82">
        <f t="shared" si="7"/>
        <v>0.11627103600000001</v>
      </c>
      <c r="AQ58" s="82">
        <f t="shared" si="7"/>
        <v>0</v>
      </c>
      <c r="AR58" s="82">
        <f t="shared" si="7"/>
        <v>3.150490887</v>
      </c>
      <c r="AS58" s="82">
        <f t="shared" si="7"/>
        <v>0</v>
      </c>
      <c r="AT58" s="82">
        <f t="shared" si="7"/>
        <v>0</v>
      </c>
      <c r="AU58" s="82">
        <f t="shared" si="7"/>
        <v>0</v>
      </c>
      <c r="AV58" s="82">
        <f t="shared" si="7"/>
        <v>711.223097393</v>
      </c>
      <c r="AW58" s="82">
        <f t="shared" si="7"/>
        <v>4459.409654911</v>
      </c>
      <c r="AX58" s="82">
        <f t="shared" si="7"/>
        <v>28.626978456000003</v>
      </c>
      <c r="AY58" s="82">
        <f t="shared" si="7"/>
        <v>0</v>
      </c>
      <c r="AZ58" s="82">
        <f t="shared" si="7"/>
        <v>5884.803000436002</v>
      </c>
      <c r="BA58" s="82">
        <f t="shared" si="7"/>
        <v>0</v>
      </c>
      <c r="BB58" s="82">
        <f t="shared" si="7"/>
        <v>0</v>
      </c>
      <c r="BC58" s="82">
        <f t="shared" si="7"/>
        <v>0</v>
      </c>
      <c r="BD58" s="82">
        <f t="shared" si="7"/>
        <v>0</v>
      </c>
      <c r="BE58" s="82">
        <f t="shared" si="7"/>
        <v>0</v>
      </c>
      <c r="BF58" s="82">
        <f t="shared" si="7"/>
        <v>359.54612461</v>
      </c>
      <c r="BG58" s="82">
        <f t="shared" si="7"/>
        <v>456.990577692</v>
      </c>
      <c r="BH58" s="82">
        <f t="shared" si="7"/>
        <v>59.774474255</v>
      </c>
      <c r="BI58" s="82">
        <f t="shared" si="7"/>
        <v>0</v>
      </c>
      <c r="BJ58" s="82">
        <f t="shared" si="7"/>
        <v>1014.898285398</v>
      </c>
      <c r="BK58" s="66">
        <f>SUM(BK50:BK57)</f>
        <v>22454.266224348</v>
      </c>
    </row>
    <row r="59" spans="1:63" ht="12.75">
      <c r="A59" s="36"/>
      <c r="B59" s="38" t="s">
        <v>76</v>
      </c>
      <c r="C59" s="66">
        <f aca="true" t="shared" si="8" ref="C59:AH59">+C58+C42+C14+C10</f>
        <v>0</v>
      </c>
      <c r="D59" s="74">
        <f t="shared" si="8"/>
        <v>2488.3814403740002</v>
      </c>
      <c r="E59" s="74">
        <f t="shared" si="8"/>
        <v>0</v>
      </c>
      <c r="F59" s="74">
        <f t="shared" si="8"/>
        <v>0</v>
      </c>
      <c r="G59" s="75">
        <f t="shared" si="8"/>
        <v>0</v>
      </c>
      <c r="H59" s="66">
        <f t="shared" si="8"/>
        <v>112.582426039</v>
      </c>
      <c r="I59" s="74">
        <f t="shared" si="8"/>
        <v>13383.725151235802</v>
      </c>
      <c r="J59" s="74">
        <f t="shared" si="8"/>
        <v>2385.947856701</v>
      </c>
      <c r="K59" s="74">
        <f t="shared" si="8"/>
        <v>4.627438956000001</v>
      </c>
      <c r="L59" s="75">
        <f t="shared" si="8"/>
        <v>2072.20191015</v>
      </c>
      <c r="M59" s="66">
        <f t="shared" si="8"/>
        <v>0</v>
      </c>
      <c r="N59" s="74">
        <f t="shared" si="8"/>
        <v>0</v>
      </c>
      <c r="O59" s="74">
        <f t="shared" si="8"/>
        <v>0</v>
      </c>
      <c r="P59" s="74">
        <f t="shared" si="8"/>
        <v>0</v>
      </c>
      <c r="Q59" s="75">
        <f t="shared" si="8"/>
        <v>0</v>
      </c>
      <c r="R59" s="66">
        <f t="shared" si="8"/>
        <v>45.742052949</v>
      </c>
      <c r="S59" s="74">
        <f t="shared" si="8"/>
        <v>255.257186965</v>
      </c>
      <c r="T59" s="74">
        <f t="shared" si="8"/>
        <v>132.927397683</v>
      </c>
      <c r="U59" s="74">
        <f t="shared" si="8"/>
        <v>0</v>
      </c>
      <c r="V59" s="75">
        <f t="shared" si="8"/>
        <v>159.027945853</v>
      </c>
      <c r="W59" s="66">
        <f t="shared" si="8"/>
        <v>0</v>
      </c>
      <c r="X59" s="66">
        <f t="shared" si="8"/>
        <v>0</v>
      </c>
      <c r="Y59" s="66">
        <f t="shared" si="8"/>
        <v>0</v>
      </c>
      <c r="Z59" s="66">
        <f t="shared" si="8"/>
        <v>0</v>
      </c>
      <c r="AA59" s="66">
        <f t="shared" si="8"/>
        <v>0</v>
      </c>
      <c r="AB59" s="66">
        <f t="shared" si="8"/>
        <v>0.29424592699999996</v>
      </c>
      <c r="AC59" s="74">
        <f t="shared" si="8"/>
        <v>11.585290233</v>
      </c>
      <c r="AD59" s="74">
        <f t="shared" si="8"/>
        <v>0</v>
      </c>
      <c r="AE59" s="74">
        <f t="shared" si="8"/>
        <v>0</v>
      </c>
      <c r="AF59" s="75">
        <f t="shared" si="8"/>
        <v>0</v>
      </c>
      <c r="AG59" s="66">
        <f t="shared" si="8"/>
        <v>0</v>
      </c>
      <c r="AH59" s="74">
        <f t="shared" si="8"/>
        <v>0</v>
      </c>
      <c r="AI59" s="74">
        <f aca="true" t="shared" si="9" ref="AI59:BK59">+AI58+AI42+AI14+AI10</f>
        <v>0</v>
      </c>
      <c r="AJ59" s="74">
        <f t="shared" si="9"/>
        <v>0</v>
      </c>
      <c r="AK59" s="75">
        <f t="shared" si="9"/>
        <v>0</v>
      </c>
      <c r="AL59" s="66">
        <f t="shared" si="9"/>
        <v>0.16595553600000001</v>
      </c>
      <c r="AM59" s="74">
        <f t="shared" si="9"/>
        <v>0.274852172</v>
      </c>
      <c r="AN59" s="74">
        <f t="shared" si="9"/>
        <v>0</v>
      </c>
      <c r="AO59" s="74">
        <f t="shared" si="9"/>
        <v>0</v>
      </c>
      <c r="AP59" s="75">
        <f t="shared" si="9"/>
        <v>0.11627103600000001</v>
      </c>
      <c r="AQ59" s="66">
        <f t="shared" si="9"/>
        <v>0</v>
      </c>
      <c r="AR59" s="74">
        <f t="shared" si="9"/>
        <v>16.252765077</v>
      </c>
      <c r="AS59" s="74">
        <f t="shared" si="9"/>
        <v>0</v>
      </c>
      <c r="AT59" s="74">
        <f t="shared" si="9"/>
        <v>0</v>
      </c>
      <c r="AU59" s="75">
        <f t="shared" si="9"/>
        <v>0</v>
      </c>
      <c r="AV59" s="66">
        <f t="shared" si="9"/>
        <v>872.76659805</v>
      </c>
      <c r="AW59" s="74">
        <f t="shared" si="9"/>
        <v>8010.505548362</v>
      </c>
      <c r="AX59" s="74">
        <f t="shared" si="9"/>
        <v>177.63442489200003</v>
      </c>
      <c r="AY59" s="74">
        <f t="shared" si="9"/>
        <v>0</v>
      </c>
      <c r="AZ59" s="75">
        <f t="shared" si="9"/>
        <v>7081.655901057002</v>
      </c>
      <c r="BA59" s="66">
        <f t="shared" si="9"/>
        <v>0</v>
      </c>
      <c r="BB59" s="74">
        <f t="shared" si="9"/>
        <v>0</v>
      </c>
      <c r="BC59" s="74">
        <f t="shared" si="9"/>
        <v>0</v>
      </c>
      <c r="BD59" s="74">
        <f t="shared" si="9"/>
        <v>0</v>
      </c>
      <c r="BE59" s="75">
        <f t="shared" si="9"/>
        <v>0</v>
      </c>
      <c r="BF59" s="66">
        <f t="shared" si="9"/>
        <v>411.117956408</v>
      </c>
      <c r="BG59" s="74">
        <f t="shared" si="9"/>
        <v>576.288565479</v>
      </c>
      <c r="BH59" s="74">
        <f t="shared" si="9"/>
        <v>69.68228034399999</v>
      </c>
      <c r="BI59" s="74">
        <f t="shared" si="9"/>
        <v>0</v>
      </c>
      <c r="BJ59" s="75">
        <f t="shared" si="9"/>
        <v>1139.945805334</v>
      </c>
      <c r="BK59" s="66">
        <f t="shared" si="9"/>
        <v>39408.7072668128</v>
      </c>
    </row>
    <row r="60" spans="1:63" ht="3.75" customHeight="1">
      <c r="A60" s="11"/>
      <c r="B60" s="20"/>
      <c r="C60" s="137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38"/>
      <c r="BI60" s="138"/>
      <c r="BJ60" s="138"/>
      <c r="BK60" s="139"/>
    </row>
    <row r="61" spans="1:63" ht="3.75" customHeight="1">
      <c r="A61" s="11"/>
      <c r="B61" s="20"/>
      <c r="C61" s="25"/>
      <c r="D61" s="33"/>
      <c r="E61" s="26"/>
      <c r="F61" s="26"/>
      <c r="G61" s="26"/>
      <c r="H61" s="26"/>
      <c r="I61" s="26"/>
      <c r="J61" s="26"/>
      <c r="K61" s="26"/>
      <c r="L61" s="26"/>
      <c r="M61" s="26"/>
      <c r="N61" s="33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33"/>
      <c r="AS61" s="26"/>
      <c r="AT61" s="26"/>
      <c r="AU61" s="26"/>
      <c r="AV61" s="26"/>
      <c r="AW61" s="26"/>
      <c r="AX61" s="26"/>
      <c r="AY61" s="26"/>
      <c r="AZ61" s="26"/>
      <c r="BA61" s="26"/>
      <c r="BB61" s="33"/>
      <c r="BC61" s="26"/>
      <c r="BD61" s="26"/>
      <c r="BE61" s="26"/>
      <c r="BF61" s="26"/>
      <c r="BG61" s="33"/>
      <c r="BH61" s="26"/>
      <c r="BI61" s="26"/>
      <c r="BJ61" s="26"/>
      <c r="BK61" s="29"/>
    </row>
    <row r="62" spans="1:63" ht="12.75">
      <c r="A62" s="11" t="s">
        <v>1</v>
      </c>
      <c r="B62" s="17" t="s">
        <v>7</v>
      </c>
      <c r="C62" s="137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8"/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38"/>
      <c r="BI62" s="138"/>
      <c r="BJ62" s="138"/>
      <c r="BK62" s="139"/>
    </row>
    <row r="63" spans="1:256" s="4" customFormat="1" ht="12.75">
      <c r="A63" s="11" t="s">
        <v>72</v>
      </c>
      <c r="B63" s="24" t="s">
        <v>2</v>
      </c>
      <c r="C63" s="142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4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4" customFormat="1" ht="12.75">
      <c r="A64" s="11"/>
      <c r="B64" s="24" t="s">
        <v>104</v>
      </c>
      <c r="C64" s="77">
        <v>0</v>
      </c>
      <c r="D64" s="53">
        <v>0.728909456</v>
      </c>
      <c r="E64" s="78">
        <v>0</v>
      </c>
      <c r="F64" s="78">
        <v>0</v>
      </c>
      <c r="G64" s="79">
        <v>0</v>
      </c>
      <c r="H64" s="77">
        <v>122.046042378</v>
      </c>
      <c r="I64" s="78">
        <v>0.017864901000000002</v>
      </c>
      <c r="J64" s="78">
        <v>0</v>
      </c>
      <c r="K64" s="78">
        <v>0</v>
      </c>
      <c r="L64" s="79">
        <v>6.844982623</v>
      </c>
      <c r="M64" s="67">
        <v>0</v>
      </c>
      <c r="N64" s="68">
        <v>0</v>
      </c>
      <c r="O64" s="67">
        <v>0</v>
      </c>
      <c r="P64" s="67">
        <v>0</v>
      </c>
      <c r="Q64" s="67">
        <v>0</v>
      </c>
      <c r="R64" s="77">
        <v>75.50420488900001</v>
      </c>
      <c r="S64" s="78">
        <v>0.000353409</v>
      </c>
      <c r="T64" s="78">
        <v>0</v>
      </c>
      <c r="U64" s="78">
        <v>0</v>
      </c>
      <c r="V64" s="79">
        <v>1.8293668150000002</v>
      </c>
      <c r="W64" s="77">
        <v>0</v>
      </c>
      <c r="X64" s="78">
        <v>0</v>
      </c>
      <c r="Y64" s="78">
        <v>0</v>
      </c>
      <c r="Z64" s="78">
        <v>0</v>
      </c>
      <c r="AA64" s="79">
        <v>0</v>
      </c>
      <c r="AB64" s="77">
        <v>1.102812166</v>
      </c>
      <c r="AC64" s="78">
        <v>0</v>
      </c>
      <c r="AD64" s="78">
        <v>0</v>
      </c>
      <c r="AE64" s="78">
        <v>0</v>
      </c>
      <c r="AF64" s="79">
        <v>0.010821223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77">
        <v>0.671320929</v>
      </c>
      <c r="AM64" s="78">
        <v>0</v>
      </c>
      <c r="AN64" s="78">
        <v>0</v>
      </c>
      <c r="AO64" s="78">
        <v>0</v>
      </c>
      <c r="AP64" s="79">
        <v>0</v>
      </c>
      <c r="AQ64" s="77">
        <v>0</v>
      </c>
      <c r="AR64" s="80">
        <v>0</v>
      </c>
      <c r="AS64" s="78">
        <v>0</v>
      </c>
      <c r="AT64" s="78">
        <v>0</v>
      </c>
      <c r="AU64" s="79">
        <v>0</v>
      </c>
      <c r="AV64" s="77">
        <v>1338.241708175</v>
      </c>
      <c r="AW64" s="78">
        <v>9.621253458</v>
      </c>
      <c r="AX64" s="78">
        <v>0</v>
      </c>
      <c r="AY64" s="78">
        <v>0</v>
      </c>
      <c r="AZ64" s="79">
        <v>222.15178571899997</v>
      </c>
      <c r="BA64" s="77">
        <v>0</v>
      </c>
      <c r="BB64" s="80">
        <v>0</v>
      </c>
      <c r="BC64" s="78">
        <v>0</v>
      </c>
      <c r="BD64" s="78">
        <v>0</v>
      </c>
      <c r="BE64" s="79">
        <v>0</v>
      </c>
      <c r="BF64" s="77">
        <v>811.5877953749999</v>
      </c>
      <c r="BG64" s="80">
        <v>16.535696638</v>
      </c>
      <c r="BH64" s="78">
        <v>1.138307758</v>
      </c>
      <c r="BI64" s="78">
        <v>0</v>
      </c>
      <c r="BJ64" s="79">
        <v>76.548581165</v>
      </c>
      <c r="BK64" s="98">
        <f>SUM(C64:BJ64)</f>
        <v>2684.5818070769997</v>
      </c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4" customFormat="1" ht="12.75">
      <c r="A65" s="36"/>
      <c r="B65" s="37" t="s">
        <v>81</v>
      </c>
      <c r="C65" s="50">
        <f>SUM(C64)</f>
        <v>0</v>
      </c>
      <c r="D65" s="71">
        <f>SUM(D64)</f>
        <v>0.728909456</v>
      </c>
      <c r="E65" s="71">
        <f aca="true" t="shared" si="10" ref="E65:BJ65">SUM(E64)</f>
        <v>0</v>
      </c>
      <c r="F65" s="71">
        <f t="shared" si="10"/>
        <v>0</v>
      </c>
      <c r="G65" s="69">
        <f t="shared" si="10"/>
        <v>0</v>
      </c>
      <c r="H65" s="50">
        <f t="shared" si="10"/>
        <v>122.046042378</v>
      </c>
      <c r="I65" s="71">
        <f t="shared" si="10"/>
        <v>0.017864901000000002</v>
      </c>
      <c r="J65" s="71">
        <f t="shared" si="10"/>
        <v>0</v>
      </c>
      <c r="K65" s="71">
        <f t="shared" si="10"/>
        <v>0</v>
      </c>
      <c r="L65" s="69">
        <f t="shared" si="10"/>
        <v>6.844982623</v>
      </c>
      <c r="M65" s="51">
        <f t="shared" si="10"/>
        <v>0</v>
      </c>
      <c r="N65" s="51">
        <f t="shared" si="10"/>
        <v>0</v>
      </c>
      <c r="O65" s="51">
        <f t="shared" si="10"/>
        <v>0</v>
      </c>
      <c r="P65" s="51">
        <f t="shared" si="10"/>
        <v>0</v>
      </c>
      <c r="Q65" s="76">
        <f t="shared" si="10"/>
        <v>0</v>
      </c>
      <c r="R65" s="50">
        <f t="shared" si="10"/>
        <v>75.50420488900001</v>
      </c>
      <c r="S65" s="71">
        <f t="shared" si="10"/>
        <v>0.000353409</v>
      </c>
      <c r="T65" s="71">
        <f t="shared" si="10"/>
        <v>0</v>
      </c>
      <c r="U65" s="71">
        <f t="shared" si="10"/>
        <v>0</v>
      </c>
      <c r="V65" s="69">
        <f t="shared" si="10"/>
        <v>1.8293668150000002</v>
      </c>
      <c r="W65" s="50">
        <f t="shared" si="10"/>
        <v>0</v>
      </c>
      <c r="X65" s="71">
        <f t="shared" si="10"/>
        <v>0</v>
      </c>
      <c r="Y65" s="71">
        <f t="shared" si="10"/>
        <v>0</v>
      </c>
      <c r="Z65" s="71">
        <f t="shared" si="10"/>
        <v>0</v>
      </c>
      <c r="AA65" s="69">
        <f t="shared" si="10"/>
        <v>0</v>
      </c>
      <c r="AB65" s="50">
        <f t="shared" si="10"/>
        <v>1.102812166</v>
      </c>
      <c r="AC65" s="71">
        <f t="shared" si="10"/>
        <v>0</v>
      </c>
      <c r="AD65" s="71">
        <f t="shared" si="10"/>
        <v>0</v>
      </c>
      <c r="AE65" s="71">
        <f t="shared" si="10"/>
        <v>0</v>
      </c>
      <c r="AF65" s="69">
        <f t="shared" si="10"/>
        <v>0.010821223</v>
      </c>
      <c r="AG65" s="51">
        <f t="shared" si="10"/>
        <v>0</v>
      </c>
      <c r="AH65" s="51">
        <f t="shared" si="10"/>
        <v>0</v>
      </c>
      <c r="AI65" s="51">
        <f t="shared" si="10"/>
        <v>0</v>
      </c>
      <c r="AJ65" s="51">
        <f t="shared" si="10"/>
        <v>0</v>
      </c>
      <c r="AK65" s="76">
        <f t="shared" si="10"/>
        <v>0</v>
      </c>
      <c r="AL65" s="50">
        <f t="shared" si="10"/>
        <v>0.671320929</v>
      </c>
      <c r="AM65" s="71">
        <f t="shared" si="10"/>
        <v>0</v>
      </c>
      <c r="AN65" s="71">
        <f t="shared" si="10"/>
        <v>0</v>
      </c>
      <c r="AO65" s="71">
        <f t="shared" si="10"/>
        <v>0</v>
      </c>
      <c r="AP65" s="69">
        <f t="shared" si="10"/>
        <v>0</v>
      </c>
      <c r="AQ65" s="50">
        <f t="shared" si="10"/>
        <v>0</v>
      </c>
      <c r="AR65" s="71">
        <f t="shared" si="10"/>
        <v>0</v>
      </c>
      <c r="AS65" s="71">
        <f t="shared" si="10"/>
        <v>0</v>
      </c>
      <c r="AT65" s="71">
        <f t="shared" si="10"/>
        <v>0</v>
      </c>
      <c r="AU65" s="69">
        <f t="shared" si="10"/>
        <v>0</v>
      </c>
      <c r="AV65" s="50">
        <f t="shared" si="10"/>
        <v>1338.241708175</v>
      </c>
      <c r="AW65" s="71">
        <f t="shared" si="10"/>
        <v>9.621253458</v>
      </c>
      <c r="AX65" s="71">
        <f t="shared" si="10"/>
        <v>0</v>
      </c>
      <c r="AY65" s="71">
        <f t="shared" si="10"/>
        <v>0</v>
      </c>
      <c r="AZ65" s="69">
        <f t="shared" si="10"/>
        <v>222.15178571899997</v>
      </c>
      <c r="BA65" s="50">
        <f t="shared" si="10"/>
        <v>0</v>
      </c>
      <c r="BB65" s="71">
        <f t="shared" si="10"/>
        <v>0</v>
      </c>
      <c r="BC65" s="71">
        <f t="shared" si="10"/>
        <v>0</v>
      </c>
      <c r="BD65" s="71">
        <f t="shared" si="10"/>
        <v>0</v>
      </c>
      <c r="BE65" s="69">
        <f t="shared" si="10"/>
        <v>0</v>
      </c>
      <c r="BF65" s="50">
        <f t="shared" si="10"/>
        <v>811.5877953749999</v>
      </c>
      <c r="BG65" s="71">
        <f t="shared" si="10"/>
        <v>16.535696638</v>
      </c>
      <c r="BH65" s="71">
        <f t="shared" si="10"/>
        <v>1.138307758</v>
      </c>
      <c r="BI65" s="71">
        <f t="shared" si="10"/>
        <v>0</v>
      </c>
      <c r="BJ65" s="69">
        <f t="shared" si="10"/>
        <v>76.548581165</v>
      </c>
      <c r="BK65" s="52">
        <f>SUM(BK64:BK64)</f>
        <v>2684.5818070769997</v>
      </c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63" ht="12.75">
      <c r="A66" s="11" t="s">
        <v>73</v>
      </c>
      <c r="B66" s="18" t="s">
        <v>17</v>
      </c>
      <c r="C66" s="123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124"/>
      <c r="BH66" s="124"/>
      <c r="BI66" s="124"/>
      <c r="BJ66" s="124"/>
      <c r="BK66" s="125"/>
    </row>
    <row r="67" spans="1:63" ht="12.75">
      <c r="A67" s="11"/>
      <c r="B67" s="24" t="s">
        <v>105</v>
      </c>
      <c r="C67" s="73">
        <v>0</v>
      </c>
      <c r="D67" s="53">
        <v>32.979662915</v>
      </c>
      <c r="E67" s="45">
        <v>0</v>
      </c>
      <c r="F67" s="45">
        <v>0</v>
      </c>
      <c r="G67" s="54">
        <v>0</v>
      </c>
      <c r="H67" s="73">
        <v>47.920135857</v>
      </c>
      <c r="I67" s="45">
        <v>217.403120447</v>
      </c>
      <c r="J67" s="45">
        <v>0</v>
      </c>
      <c r="K67" s="45">
        <v>0</v>
      </c>
      <c r="L67" s="54">
        <v>71.174149408</v>
      </c>
      <c r="M67" s="73">
        <v>0</v>
      </c>
      <c r="N67" s="53">
        <v>0</v>
      </c>
      <c r="O67" s="45">
        <v>0</v>
      </c>
      <c r="P67" s="45">
        <v>0</v>
      </c>
      <c r="Q67" s="54">
        <v>0</v>
      </c>
      <c r="R67" s="73">
        <v>15.210443179</v>
      </c>
      <c r="S67" s="45">
        <v>14.054037048</v>
      </c>
      <c r="T67" s="45">
        <v>0</v>
      </c>
      <c r="U67" s="45">
        <v>0</v>
      </c>
      <c r="V67" s="54">
        <v>3.626926536</v>
      </c>
      <c r="W67" s="73">
        <v>0</v>
      </c>
      <c r="X67" s="45">
        <v>0</v>
      </c>
      <c r="Y67" s="45">
        <v>0</v>
      </c>
      <c r="Z67" s="45">
        <v>0</v>
      </c>
      <c r="AA67" s="54">
        <v>0</v>
      </c>
      <c r="AB67" s="73">
        <v>0.22507004</v>
      </c>
      <c r="AC67" s="45">
        <v>0</v>
      </c>
      <c r="AD67" s="45">
        <v>0</v>
      </c>
      <c r="AE67" s="45">
        <v>0</v>
      </c>
      <c r="AF67" s="54">
        <v>0</v>
      </c>
      <c r="AG67" s="73">
        <v>0</v>
      </c>
      <c r="AH67" s="45">
        <v>0</v>
      </c>
      <c r="AI67" s="45">
        <v>0</v>
      </c>
      <c r="AJ67" s="45">
        <v>0</v>
      </c>
      <c r="AK67" s="54">
        <v>0</v>
      </c>
      <c r="AL67" s="73">
        <v>0.158393394</v>
      </c>
      <c r="AM67" s="45">
        <v>0</v>
      </c>
      <c r="AN67" s="45">
        <v>0</v>
      </c>
      <c r="AO67" s="45">
        <v>0</v>
      </c>
      <c r="AP67" s="54">
        <v>0.075828703</v>
      </c>
      <c r="AQ67" s="73">
        <v>0</v>
      </c>
      <c r="AR67" s="53">
        <v>0.292766936</v>
      </c>
      <c r="AS67" s="45">
        <v>0</v>
      </c>
      <c r="AT67" s="45">
        <v>0</v>
      </c>
      <c r="AU67" s="54">
        <v>0</v>
      </c>
      <c r="AV67" s="73">
        <v>1031.3869698130002</v>
      </c>
      <c r="AW67" s="45">
        <v>92.24921470700001</v>
      </c>
      <c r="AX67" s="45">
        <v>0</v>
      </c>
      <c r="AY67" s="45">
        <v>0</v>
      </c>
      <c r="AZ67" s="54">
        <v>472.305115343</v>
      </c>
      <c r="BA67" s="73">
        <v>0</v>
      </c>
      <c r="BB67" s="53">
        <v>0</v>
      </c>
      <c r="BC67" s="45">
        <v>0</v>
      </c>
      <c r="BD67" s="45">
        <v>0</v>
      </c>
      <c r="BE67" s="54">
        <v>0</v>
      </c>
      <c r="BF67" s="73">
        <v>321.16887434</v>
      </c>
      <c r="BG67" s="53">
        <v>17.401828777</v>
      </c>
      <c r="BH67" s="45">
        <v>0</v>
      </c>
      <c r="BI67" s="45">
        <v>0</v>
      </c>
      <c r="BJ67" s="54">
        <v>66.264908182</v>
      </c>
      <c r="BK67" s="49">
        <f aca="true" t="shared" si="11" ref="BK67:BK78">SUM(C67:BJ67)</f>
        <v>2403.8974456250003</v>
      </c>
    </row>
    <row r="68" spans="1:63" ht="12.75">
      <c r="A68" s="11"/>
      <c r="B68" s="104" t="s">
        <v>152</v>
      </c>
      <c r="C68" s="73">
        <v>0</v>
      </c>
      <c r="D68" s="53">
        <v>220.860954267</v>
      </c>
      <c r="E68" s="45">
        <v>0</v>
      </c>
      <c r="F68" s="45">
        <v>0</v>
      </c>
      <c r="G68" s="54">
        <v>0</v>
      </c>
      <c r="H68" s="73">
        <v>1.6592277190000002</v>
      </c>
      <c r="I68" s="45">
        <v>3.9265471560000003</v>
      </c>
      <c r="J68" s="45">
        <v>0</v>
      </c>
      <c r="K68" s="45">
        <v>0</v>
      </c>
      <c r="L68" s="54">
        <v>156.149280975</v>
      </c>
      <c r="M68" s="73">
        <v>0</v>
      </c>
      <c r="N68" s="53">
        <v>0</v>
      </c>
      <c r="O68" s="45">
        <v>0</v>
      </c>
      <c r="P68" s="45">
        <v>0</v>
      </c>
      <c r="Q68" s="54">
        <v>0</v>
      </c>
      <c r="R68" s="73">
        <v>0.9681613679999999</v>
      </c>
      <c r="S68" s="45">
        <v>2.578683</v>
      </c>
      <c r="T68" s="45">
        <v>0</v>
      </c>
      <c r="U68" s="45">
        <v>0</v>
      </c>
      <c r="V68" s="54">
        <v>1.8862171639999998</v>
      </c>
      <c r="W68" s="73">
        <v>0</v>
      </c>
      <c r="X68" s="45">
        <v>0</v>
      </c>
      <c r="Y68" s="45">
        <v>0</v>
      </c>
      <c r="Z68" s="45">
        <v>0</v>
      </c>
      <c r="AA68" s="54">
        <v>0</v>
      </c>
      <c r="AB68" s="73">
        <v>0.008504116</v>
      </c>
      <c r="AC68" s="45">
        <v>0</v>
      </c>
      <c r="AD68" s="45">
        <v>0</v>
      </c>
      <c r="AE68" s="45">
        <v>0</v>
      </c>
      <c r="AF68" s="54">
        <v>0</v>
      </c>
      <c r="AG68" s="73">
        <v>0</v>
      </c>
      <c r="AH68" s="45">
        <v>0</v>
      </c>
      <c r="AI68" s="45">
        <v>0</v>
      </c>
      <c r="AJ68" s="45">
        <v>0</v>
      </c>
      <c r="AK68" s="54">
        <v>0</v>
      </c>
      <c r="AL68" s="73">
        <v>0</v>
      </c>
      <c r="AM68" s="45">
        <v>0</v>
      </c>
      <c r="AN68" s="45">
        <v>0</v>
      </c>
      <c r="AO68" s="45">
        <v>0</v>
      </c>
      <c r="AP68" s="54">
        <v>0</v>
      </c>
      <c r="AQ68" s="73">
        <v>0</v>
      </c>
      <c r="AR68" s="53">
        <v>0</v>
      </c>
      <c r="AS68" s="45">
        <v>0</v>
      </c>
      <c r="AT68" s="45">
        <v>0</v>
      </c>
      <c r="AU68" s="54">
        <v>0</v>
      </c>
      <c r="AV68" s="73">
        <v>50.61657705300001</v>
      </c>
      <c r="AW68" s="45">
        <v>53.778796791999994</v>
      </c>
      <c r="AX68" s="45">
        <v>0</v>
      </c>
      <c r="AY68" s="45">
        <v>0</v>
      </c>
      <c r="AZ68" s="54">
        <v>211.367645825</v>
      </c>
      <c r="BA68" s="73">
        <v>0</v>
      </c>
      <c r="BB68" s="53">
        <v>0</v>
      </c>
      <c r="BC68" s="45">
        <v>0</v>
      </c>
      <c r="BD68" s="45">
        <v>0</v>
      </c>
      <c r="BE68" s="54">
        <v>0</v>
      </c>
      <c r="BF68" s="73">
        <v>32.053917566</v>
      </c>
      <c r="BG68" s="53">
        <v>9.223852651000001</v>
      </c>
      <c r="BH68" s="45">
        <v>0.25199259900000004</v>
      </c>
      <c r="BI68" s="45">
        <v>0</v>
      </c>
      <c r="BJ68" s="54">
        <v>50.769381235999994</v>
      </c>
      <c r="BK68" s="49">
        <f t="shared" si="11"/>
        <v>796.099739487</v>
      </c>
    </row>
    <row r="69" spans="1:63" ht="12.75">
      <c r="A69" s="11"/>
      <c r="B69" s="24" t="s">
        <v>106</v>
      </c>
      <c r="C69" s="73">
        <v>0</v>
      </c>
      <c r="D69" s="53">
        <v>156.421702475</v>
      </c>
      <c r="E69" s="45">
        <v>0</v>
      </c>
      <c r="F69" s="45">
        <v>0</v>
      </c>
      <c r="G69" s="54">
        <v>0</v>
      </c>
      <c r="H69" s="73">
        <v>22.840772899</v>
      </c>
      <c r="I69" s="45">
        <v>309.370116716</v>
      </c>
      <c r="J69" s="45">
        <v>0</v>
      </c>
      <c r="K69" s="45">
        <v>0</v>
      </c>
      <c r="L69" s="54">
        <v>137.02490525099998</v>
      </c>
      <c r="M69" s="73">
        <v>0</v>
      </c>
      <c r="N69" s="53">
        <v>0</v>
      </c>
      <c r="O69" s="45">
        <v>0</v>
      </c>
      <c r="P69" s="45">
        <v>0</v>
      </c>
      <c r="Q69" s="54">
        <v>0</v>
      </c>
      <c r="R69" s="73">
        <v>7.033594159000001</v>
      </c>
      <c r="S69" s="45">
        <v>6.381538954</v>
      </c>
      <c r="T69" s="45">
        <v>0</v>
      </c>
      <c r="U69" s="45">
        <v>0</v>
      </c>
      <c r="V69" s="54">
        <v>45.649007494</v>
      </c>
      <c r="W69" s="73">
        <v>0</v>
      </c>
      <c r="X69" s="45">
        <v>0</v>
      </c>
      <c r="Y69" s="45">
        <v>0</v>
      </c>
      <c r="Z69" s="45">
        <v>0</v>
      </c>
      <c r="AA69" s="54">
        <v>0</v>
      </c>
      <c r="AB69" s="73">
        <v>0.031046379</v>
      </c>
      <c r="AC69" s="45">
        <v>0</v>
      </c>
      <c r="AD69" s="45">
        <v>0</v>
      </c>
      <c r="AE69" s="45">
        <v>0</v>
      </c>
      <c r="AF69" s="54">
        <v>0</v>
      </c>
      <c r="AG69" s="73">
        <v>0</v>
      </c>
      <c r="AH69" s="45">
        <v>0</v>
      </c>
      <c r="AI69" s="45">
        <v>0</v>
      </c>
      <c r="AJ69" s="45">
        <v>0</v>
      </c>
      <c r="AK69" s="54">
        <v>0</v>
      </c>
      <c r="AL69" s="73">
        <v>0.078233157</v>
      </c>
      <c r="AM69" s="45">
        <v>0</v>
      </c>
      <c r="AN69" s="45">
        <v>0</v>
      </c>
      <c r="AO69" s="45">
        <v>0</v>
      </c>
      <c r="AP69" s="54">
        <v>0</v>
      </c>
      <c r="AQ69" s="73">
        <v>0</v>
      </c>
      <c r="AR69" s="53">
        <v>31.390060687000002</v>
      </c>
      <c r="AS69" s="45">
        <v>0</v>
      </c>
      <c r="AT69" s="45">
        <v>0</v>
      </c>
      <c r="AU69" s="54">
        <v>0</v>
      </c>
      <c r="AV69" s="73">
        <v>389.491608332</v>
      </c>
      <c r="AW69" s="45">
        <v>263.902410197</v>
      </c>
      <c r="AX69" s="45">
        <v>0</v>
      </c>
      <c r="AY69" s="45">
        <v>0</v>
      </c>
      <c r="AZ69" s="54">
        <v>894.587361334</v>
      </c>
      <c r="BA69" s="73">
        <v>0</v>
      </c>
      <c r="BB69" s="53">
        <v>0</v>
      </c>
      <c r="BC69" s="45">
        <v>0</v>
      </c>
      <c r="BD69" s="45">
        <v>0</v>
      </c>
      <c r="BE69" s="54">
        <v>0</v>
      </c>
      <c r="BF69" s="73">
        <v>128.091632283</v>
      </c>
      <c r="BG69" s="53">
        <v>25.557716044</v>
      </c>
      <c r="BH69" s="45">
        <v>0</v>
      </c>
      <c r="BI69" s="45">
        <v>0</v>
      </c>
      <c r="BJ69" s="54">
        <v>89.94970181400001</v>
      </c>
      <c r="BK69" s="49">
        <f t="shared" si="11"/>
        <v>2507.801408175</v>
      </c>
    </row>
    <row r="70" spans="1:63" ht="12.75">
      <c r="A70" s="11"/>
      <c r="B70" s="24" t="s">
        <v>107</v>
      </c>
      <c r="C70" s="73">
        <v>0</v>
      </c>
      <c r="D70" s="53">
        <v>0.8124581820000001</v>
      </c>
      <c r="E70" s="45">
        <v>0</v>
      </c>
      <c r="F70" s="45">
        <v>0</v>
      </c>
      <c r="G70" s="54">
        <v>0</v>
      </c>
      <c r="H70" s="73">
        <v>468.526476147</v>
      </c>
      <c r="I70" s="45">
        <v>18.089798869000003</v>
      </c>
      <c r="J70" s="45">
        <v>0</v>
      </c>
      <c r="K70" s="45">
        <v>0</v>
      </c>
      <c r="L70" s="54">
        <v>141.57047050300002</v>
      </c>
      <c r="M70" s="73">
        <v>0</v>
      </c>
      <c r="N70" s="53">
        <v>0</v>
      </c>
      <c r="O70" s="45">
        <v>0</v>
      </c>
      <c r="P70" s="45">
        <v>0</v>
      </c>
      <c r="Q70" s="54">
        <v>0</v>
      </c>
      <c r="R70" s="73">
        <v>195.47755648999998</v>
      </c>
      <c r="S70" s="45">
        <v>9.211199216</v>
      </c>
      <c r="T70" s="45">
        <v>0</v>
      </c>
      <c r="U70" s="45">
        <v>0</v>
      </c>
      <c r="V70" s="54">
        <v>28.816834185999998</v>
      </c>
      <c r="W70" s="73">
        <v>0</v>
      </c>
      <c r="X70" s="45">
        <v>0</v>
      </c>
      <c r="Y70" s="45">
        <v>0</v>
      </c>
      <c r="Z70" s="45">
        <v>0</v>
      </c>
      <c r="AA70" s="54">
        <v>0</v>
      </c>
      <c r="AB70" s="73">
        <v>1.228093391</v>
      </c>
      <c r="AC70" s="45">
        <v>0</v>
      </c>
      <c r="AD70" s="45">
        <v>0</v>
      </c>
      <c r="AE70" s="45">
        <v>0</v>
      </c>
      <c r="AF70" s="54">
        <v>0.000790821</v>
      </c>
      <c r="AG70" s="73">
        <v>0</v>
      </c>
      <c r="AH70" s="45">
        <v>0</v>
      </c>
      <c r="AI70" s="45">
        <v>0</v>
      </c>
      <c r="AJ70" s="45">
        <v>0</v>
      </c>
      <c r="AK70" s="54">
        <v>0</v>
      </c>
      <c r="AL70" s="73">
        <v>1.587284455</v>
      </c>
      <c r="AM70" s="45">
        <v>0</v>
      </c>
      <c r="AN70" s="45">
        <v>0</v>
      </c>
      <c r="AO70" s="45">
        <v>0</v>
      </c>
      <c r="AP70" s="54">
        <v>0</v>
      </c>
      <c r="AQ70" s="73">
        <v>0</v>
      </c>
      <c r="AR70" s="53">
        <v>6.047648387</v>
      </c>
      <c r="AS70" s="45">
        <v>0</v>
      </c>
      <c r="AT70" s="45">
        <v>0</v>
      </c>
      <c r="AU70" s="54">
        <v>0</v>
      </c>
      <c r="AV70" s="73">
        <v>2523.452259244</v>
      </c>
      <c r="AW70" s="45">
        <v>169.62297268199998</v>
      </c>
      <c r="AX70" s="45">
        <v>0</v>
      </c>
      <c r="AY70" s="45">
        <v>0</v>
      </c>
      <c r="AZ70" s="54">
        <v>990.9956209079999</v>
      </c>
      <c r="BA70" s="73">
        <v>0</v>
      </c>
      <c r="BB70" s="53">
        <v>0</v>
      </c>
      <c r="BC70" s="45">
        <v>0</v>
      </c>
      <c r="BD70" s="45">
        <v>0</v>
      </c>
      <c r="BE70" s="54">
        <v>0</v>
      </c>
      <c r="BF70" s="73">
        <v>1135.191137929</v>
      </c>
      <c r="BG70" s="53">
        <v>31.247473049</v>
      </c>
      <c r="BH70" s="45">
        <v>0</v>
      </c>
      <c r="BI70" s="45">
        <v>0</v>
      </c>
      <c r="BJ70" s="54">
        <v>125.784038102</v>
      </c>
      <c r="BK70" s="49">
        <f t="shared" si="11"/>
        <v>5847.662112560999</v>
      </c>
    </row>
    <row r="71" spans="1:63" ht="25.5">
      <c r="A71" s="11"/>
      <c r="B71" s="24" t="s">
        <v>108</v>
      </c>
      <c r="C71" s="73">
        <v>0</v>
      </c>
      <c r="D71" s="53">
        <v>0.826833763</v>
      </c>
      <c r="E71" s="45">
        <v>0</v>
      </c>
      <c r="F71" s="45">
        <v>0</v>
      </c>
      <c r="G71" s="54">
        <v>0</v>
      </c>
      <c r="H71" s="73">
        <v>20.528574553</v>
      </c>
      <c r="I71" s="45">
        <v>2.013421161</v>
      </c>
      <c r="J71" s="45">
        <v>0</v>
      </c>
      <c r="K71" s="45">
        <v>0</v>
      </c>
      <c r="L71" s="54">
        <v>20.297132028</v>
      </c>
      <c r="M71" s="73">
        <v>0</v>
      </c>
      <c r="N71" s="53">
        <v>0</v>
      </c>
      <c r="O71" s="45">
        <v>0</v>
      </c>
      <c r="P71" s="45">
        <v>0</v>
      </c>
      <c r="Q71" s="54">
        <v>0</v>
      </c>
      <c r="R71" s="73">
        <v>12.217822367</v>
      </c>
      <c r="S71" s="45">
        <v>0.49574744000000004</v>
      </c>
      <c r="T71" s="45">
        <v>0</v>
      </c>
      <c r="U71" s="45">
        <v>0</v>
      </c>
      <c r="V71" s="54">
        <v>4.152105445</v>
      </c>
      <c r="W71" s="73">
        <v>0</v>
      </c>
      <c r="X71" s="45">
        <v>0</v>
      </c>
      <c r="Y71" s="45">
        <v>0</v>
      </c>
      <c r="Z71" s="45">
        <v>0</v>
      </c>
      <c r="AA71" s="54">
        <v>0</v>
      </c>
      <c r="AB71" s="73">
        <v>0.090205799</v>
      </c>
      <c r="AC71" s="45">
        <v>0</v>
      </c>
      <c r="AD71" s="45">
        <v>0</v>
      </c>
      <c r="AE71" s="45">
        <v>0</v>
      </c>
      <c r="AF71" s="54">
        <v>0</v>
      </c>
      <c r="AG71" s="73">
        <v>0</v>
      </c>
      <c r="AH71" s="45">
        <v>0</v>
      </c>
      <c r="AI71" s="45">
        <v>0</v>
      </c>
      <c r="AJ71" s="45">
        <v>0</v>
      </c>
      <c r="AK71" s="54">
        <v>0</v>
      </c>
      <c r="AL71" s="73">
        <v>0.069853313</v>
      </c>
      <c r="AM71" s="45">
        <v>0</v>
      </c>
      <c r="AN71" s="45">
        <v>0</v>
      </c>
      <c r="AO71" s="45">
        <v>0</v>
      </c>
      <c r="AP71" s="54">
        <v>0</v>
      </c>
      <c r="AQ71" s="73">
        <v>0</v>
      </c>
      <c r="AR71" s="53">
        <v>0</v>
      </c>
      <c r="AS71" s="45">
        <v>0</v>
      </c>
      <c r="AT71" s="45">
        <v>0</v>
      </c>
      <c r="AU71" s="54">
        <v>0</v>
      </c>
      <c r="AV71" s="73">
        <v>73.671608759</v>
      </c>
      <c r="AW71" s="45">
        <v>4.629745639999999</v>
      </c>
      <c r="AX71" s="45">
        <v>0</v>
      </c>
      <c r="AY71" s="45">
        <v>0</v>
      </c>
      <c r="AZ71" s="54">
        <v>32.984939466</v>
      </c>
      <c r="BA71" s="73">
        <v>0</v>
      </c>
      <c r="BB71" s="53">
        <v>0</v>
      </c>
      <c r="BC71" s="45">
        <v>0</v>
      </c>
      <c r="BD71" s="45">
        <v>0</v>
      </c>
      <c r="BE71" s="54">
        <v>0</v>
      </c>
      <c r="BF71" s="73">
        <v>42.025821504</v>
      </c>
      <c r="BG71" s="53">
        <v>0.42506181600000004</v>
      </c>
      <c r="BH71" s="45">
        <v>0</v>
      </c>
      <c r="BI71" s="45">
        <v>0</v>
      </c>
      <c r="BJ71" s="54">
        <v>6.5390298389999995</v>
      </c>
      <c r="BK71" s="49">
        <f t="shared" si="11"/>
        <v>220.967902893</v>
      </c>
    </row>
    <row r="72" spans="1:63" ht="12.75">
      <c r="A72" s="11"/>
      <c r="B72" s="24" t="s">
        <v>109</v>
      </c>
      <c r="C72" s="73">
        <v>0</v>
      </c>
      <c r="D72" s="53">
        <v>98.513540475</v>
      </c>
      <c r="E72" s="45">
        <v>0</v>
      </c>
      <c r="F72" s="45">
        <v>0</v>
      </c>
      <c r="G72" s="54">
        <v>0</v>
      </c>
      <c r="H72" s="73">
        <v>27.250428174</v>
      </c>
      <c r="I72" s="45">
        <v>31.809397677</v>
      </c>
      <c r="J72" s="45">
        <v>0</v>
      </c>
      <c r="K72" s="45">
        <v>0</v>
      </c>
      <c r="L72" s="54">
        <v>111.70740384199999</v>
      </c>
      <c r="M72" s="73">
        <v>0</v>
      </c>
      <c r="N72" s="53">
        <v>0</v>
      </c>
      <c r="O72" s="45">
        <v>0</v>
      </c>
      <c r="P72" s="45">
        <v>0</v>
      </c>
      <c r="Q72" s="54">
        <v>0</v>
      </c>
      <c r="R72" s="73">
        <v>9.906493071</v>
      </c>
      <c r="S72" s="45">
        <v>3.37956395</v>
      </c>
      <c r="T72" s="45">
        <v>0</v>
      </c>
      <c r="U72" s="45">
        <v>0</v>
      </c>
      <c r="V72" s="54">
        <v>10.644538643</v>
      </c>
      <c r="W72" s="73">
        <v>0</v>
      </c>
      <c r="X72" s="45">
        <v>0</v>
      </c>
      <c r="Y72" s="45">
        <v>0</v>
      </c>
      <c r="Z72" s="45">
        <v>0</v>
      </c>
      <c r="AA72" s="54">
        <v>0</v>
      </c>
      <c r="AB72" s="73">
        <v>0.060301436</v>
      </c>
      <c r="AC72" s="45">
        <v>0</v>
      </c>
      <c r="AD72" s="45">
        <v>0</v>
      </c>
      <c r="AE72" s="45">
        <v>0</v>
      </c>
      <c r="AF72" s="54">
        <v>0</v>
      </c>
      <c r="AG72" s="73">
        <v>0</v>
      </c>
      <c r="AH72" s="45">
        <v>0</v>
      </c>
      <c r="AI72" s="45">
        <v>0</v>
      </c>
      <c r="AJ72" s="45">
        <v>0</v>
      </c>
      <c r="AK72" s="54">
        <v>0</v>
      </c>
      <c r="AL72" s="73">
        <v>0.085944028</v>
      </c>
      <c r="AM72" s="45">
        <v>0</v>
      </c>
      <c r="AN72" s="45">
        <v>0</v>
      </c>
      <c r="AO72" s="45">
        <v>0</v>
      </c>
      <c r="AP72" s="54">
        <v>0</v>
      </c>
      <c r="AQ72" s="73">
        <v>0</v>
      </c>
      <c r="AR72" s="53">
        <v>0</v>
      </c>
      <c r="AS72" s="45">
        <v>0</v>
      </c>
      <c r="AT72" s="45">
        <v>0</v>
      </c>
      <c r="AU72" s="54">
        <v>0</v>
      </c>
      <c r="AV72" s="73">
        <v>603.101602806</v>
      </c>
      <c r="AW72" s="45">
        <v>212.240362607</v>
      </c>
      <c r="AX72" s="45">
        <v>0</v>
      </c>
      <c r="AY72" s="45">
        <v>0</v>
      </c>
      <c r="AZ72" s="54">
        <v>924.3832710720001</v>
      </c>
      <c r="BA72" s="73">
        <v>0</v>
      </c>
      <c r="BB72" s="53">
        <v>0</v>
      </c>
      <c r="BC72" s="45">
        <v>0</v>
      </c>
      <c r="BD72" s="45">
        <v>0</v>
      </c>
      <c r="BE72" s="54">
        <v>0</v>
      </c>
      <c r="BF72" s="73">
        <v>228.89273514200002</v>
      </c>
      <c r="BG72" s="53">
        <v>36.059249046999994</v>
      </c>
      <c r="BH72" s="45">
        <v>0</v>
      </c>
      <c r="BI72" s="45">
        <v>0</v>
      </c>
      <c r="BJ72" s="54">
        <v>159.253086053</v>
      </c>
      <c r="BK72" s="49">
        <f t="shared" si="11"/>
        <v>2457.2879180229997</v>
      </c>
    </row>
    <row r="73" spans="1:63" ht="12.75">
      <c r="A73" s="11"/>
      <c r="B73" s="24" t="s">
        <v>110</v>
      </c>
      <c r="C73" s="73">
        <v>0</v>
      </c>
      <c r="D73" s="53">
        <v>27.778151048</v>
      </c>
      <c r="E73" s="45">
        <v>0</v>
      </c>
      <c r="F73" s="45">
        <v>0</v>
      </c>
      <c r="G73" s="54">
        <v>0</v>
      </c>
      <c r="H73" s="73">
        <v>87.06774576400001</v>
      </c>
      <c r="I73" s="45">
        <v>33.720173382</v>
      </c>
      <c r="J73" s="45">
        <v>0</v>
      </c>
      <c r="K73" s="45">
        <v>0</v>
      </c>
      <c r="L73" s="54">
        <v>143.764855455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39.522038868</v>
      </c>
      <c r="S73" s="45">
        <v>9.639007292999999</v>
      </c>
      <c r="T73" s="45">
        <v>0</v>
      </c>
      <c r="U73" s="45">
        <v>0</v>
      </c>
      <c r="V73" s="54">
        <v>22.103362078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0.51037943</v>
      </c>
      <c r="AC73" s="45">
        <v>0</v>
      </c>
      <c r="AD73" s="45">
        <v>0</v>
      </c>
      <c r="AE73" s="45">
        <v>0</v>
      </c>
      <c r="AF73" s="54">
        <v>0.09085072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0.415455566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1339.695269138</v>
      </c>
      <c r="AW73" s="45">
        <v>258.75755173600004</v>
      </c>
      <c r="AX73" s="45">
        <v>0</v>
      </c>
      <c r="AY73" s="45">
        <v>0</v>
      </c>
      <c r="AZ73" s="54">
        <v>1113.6273333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626.571815882</v>
      </c>
      <c r="BG73" s="53">
        <v>48.505742764000004</v>
      </c>
      <c r="BH73" s="45">
        <v>0</v>
      </c>
      <c r="BI73" s="45">
        <v>0</v>
      </c>
      <c r="BJ73" s="54">
        <v>182.87232598100002</v>
      </c>
      <c r="BK73" s="49">
        <f t="shared" si="11"/>
        <v>3934.6420584049997</v>
      </c>
    </row>
    <row r="74" spans="1:63" ht="12.75">
      <c r="A74" s="11"/>
      <c r="B74" s="24" t="s">
        <v>111</v>
      </c>
      <c r="C74" s="73">
        <v>0</v>
      </c>
      <c r="D74" s="53">
        <v>66.259314548</v>
      </c>
      <c r="E74" s="45">
        <v>0</v>
      </c>
      <c r="F74" s="45">
        <v>0</v>
      </c>
      <c r="G74" s="54">
        <v>0</v>
      </c>
      <c r="H74" s="73">
        <v>20.156068233</v>
      </c>
      <c r="I74" s="45">
        <v>61.633992484000004</v>
      </c>
      <c r="J74" s="45">
        <v>0</v>
      </c>
      <c r="K74" s="45">
        <v>0</v>
      </c>
      <c r="L74" s="54">
        <v>79.484747575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5.807182650000001</v>
      </c>
      <c r="S74" s="45">
        <v>0.047431166</v>
      </c>
      <c r="T74" s="45">
        <v>0</v>
      </c>
      <c r="U74" s="45">
        <v>0</v>
      </c>
      <c r="V74" s="54">
        <v>1.821812779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0.830422741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0.45020001299999995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701.4388429690001</v>
      </c>
      <c r="AW74" s="45">
        <v>119.07472240900002</v>
      </c>
      <c r="AX74" s="45">
        <v>0.025404744</v>
      </c>
      <c r="AY74" s="45">
        <v>0</v>
      </c>
      <c r="AZ74" s="54">
        <v>282.044902439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216.93441130600002</v>
      </c>
      <c r="BG74" s="53">
        <v>11.782493723000002</v>
      </c>
      <c r="BH74" s="45">
        <v>0</v>
      </c>
      <c r="BI74" s="45">
        <v>0</v>
      </c>
      <c r="BJ74" s="54">
        <v>29.205664242</v>
      </c>
      <c r="BK74" s="49">
        <f t="shared" si="11"/>
        <v>1596.9976140210001</v>
      </c>
    </row>
    <row r="75" spans="1:63" ht="12.75">
      <c r="A75" s="11"/>
      <c r="B75" s="24" t="s">
        <v>112</v>
      </c>
      <c r="C75" s="73">
        <v>0</v>
      </c>
      <c r="D75" s="53">
        <v>0.500389391</v>
      </c>
      <c r="E75" s="45">
        <v>0</v>
      </c>
      <c r="F75" s="45">
        <v>0</v>
      </c>
      <c r="G75" s="54">
        <v>0</v>
      </c>
      <c r="H75" s="73">
        <v>2.09378731</v>
      </c>
      <c r="I75" s="45">
        <v>0.06109232</v>
      </c>
      <c r="J75" s="45">
        <v>0</v>
      </c>
      <c r="K75" s="45">
        <v>0</v>
      </c>
      <c r="L75" s="54">
        <v>0.664423842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0.384059497</v>
      </c>
      <c r="S75" s="45">
        <v>6.427E-06</v>
      </c>
      <c r="T75" s="45">
        <v>0</v>
      </c>
      <c r="U75" s="45">
        <v>0</v>
      </c>
      <c r="V75" s="54">
        <v>0.016200233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0.003044353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0.007978536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20.047450839999996</v>
      </c>
      <c r="AW75" s="45">
        <v>5.350521378</v>
      </c>
      <c r="AX75" s="45">
        <v>0</v>
      </c>
      <c r="AY75" s="45">
        <v>0</v>
      </c>
      <c r="AZ75" s="54">
        <v>4.423848563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5.965792493</v>
      </c>
      <c r="BG75" s="53">
        <v>0.184630822</v>
      </c>
      <c r="BH75" s="45">
        <v>0</v>
      </c>
      <c r="BI75" s="45">
        <v>0</v>
      </c>
      <c r="BJ75" s="54">
        <v>0.569158648</v>
      </c>
      <c r="BK75" s="49">
        <f t="shared" si="11"/>
        <v>40.272384652999996</v>
      </c>
    </row>
    <row r="76" spans="1:63" ht="12.75">
      <c r="A76" s="11"/>
      <c r="B76" s="24" t="s">
        <v>113</v>
      </c>
      <c r="C76" s="73">
        <v>0</v>
      </c>
      <c r="D76" s="53">
        <v>189.827588383</v>
      </c>
      <c r="E76" s="45">
        <v>0</v>
      </c>
      <c r="F76" s="45">
        <v>0</v>
      </c>
      <c r="G76" s="54">
        <v>0</v>
      </c>
      <c r="H76" s="73">
        <v>72.35137345</v>
      </c>
      <c r="I76" s="45">
        <v>382.671184556</v>
      </c>
      <c r="J76" s="45">
        <v>0</v>
      </c>
      <c r="K76" s="45">
        <v>0</v>
      </c>
      <c r="L76" s="54">
        <v>238.64846814300003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29.250534954</v>
      </c>
      <c r="S76" s="45">
        <v>0</v>
      </c>
      <c r="T76" s="45">
        <v>0</v>
      </c>
      <c r="U76" s="45">
        <v>0</v>
      </c>
      <c r="V76" s="54">
        <v>9.718658826999999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0.624664316</v>
      </c>
      <c r="AC76" s="45">
        <v>0</v>
      </c>
      <c r="AD76" s="45">
        <v>0</v>
      </c>
      <c r="AE76" s="45">
        <v>0</v>
      </c>
      <c r="AF76" s="54">
        <v>0.006154707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0.341771987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81.994255889</v>
      </c>
      <c r="AS76" s="45">
        <v>0</v>
      </c>
      <c r="AT76" s="45">
        <v>0</v>
      </c>
      <c r="AU76" s="54">
        <v>0</v>
      </c>
      <c r="AV76" s="73">
        <v>1399.8075238159997</v>
      </c>
      <c r="AW76" s="45">
        <v>89.67083567499999</v>
      </c>
      <c r="AX76" s="45">
        <v>0.111227447</v>
      </c>
      <c r="AY76" s="45">
        <v>0</v>
      </c>
      <c r="AZ76" s="54">
        <v>493.467807776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460.023157523</v>
      </c>
      <c r="BG76" s="53">
        <v>13.80464248</v>
      </c>
      <c r="BH76" s="45">
        <v>0</v>
      </c>
      <c r="BI76" s="45">
        <v>0</v>
      </c>
      <c r="BJ76" s="54">
        <v>53.152631676</v>
      </c>
      <c r="BK76" s="49">
        <f t="shared" si="11"/>
        <v>3515.4724816049998</v>
      </c>
    </row>
    <row r="77" spans="1:63" ht="12.75">
      <c r="A77" s="11"/>
      <c r="B77" s="24" t="s">
        <v>140</v>
      </c>
      <c r="C77" s="73">
        <v>0</v>
      </c>
      <c r="D77" s="53">
        <v>0</v>
      </c>
      <c r="E77" s="45">
        <v>0</v>
      </c>
      <c r="F77" s="45">
        <v>0</v>
      </c>
      <c r="G77" s="54">
        <v>0</v>
      </c>
      <c r="H77" s="73">
        <v>3.241219821</v>
      </c>
      <c r="I77" s="45">
        <v>0.243043906</v>
      </c>
      <c r="J77" s="45">
        <v>0</v>
      </c>
      <c r="K77" s="45">
        <v>0</v>
      </c>
      <c r="L77" s="54">
        <v>6.85468215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0.7569753</v>
      </c>
      <c r="S77" s="45">
        <v>0</v>
      </c>
      <c r="T77" s="45">
        <v>0</v>
      </c>
      <c r="U77" s="45">
        <v>0</v>
      </c>
      <c r="V77" s="54">
        <v>0.801940423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</v>
      </c>
      <c r="AC77" s="45">
        <v>0</v>
      </c>
      <c r="AD77" s="45">
        <v>0</v>
      </c>
      <c r="AE77" s="45">
        <v>0</v>
      </c>
      <c r="AF77" s="54">
        <v>0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197.788515208</v>
      </c>
      <c r="AW77" s="45">
        <v>97.04747778500001</v>
      </c>
      <c r="AX77" s="45">
        <v>0</v>
      </c>
      <c r="AY77" s="45">
        <v>0</v>
      </c>
      <c r="AZ77" s="54">
        <v>511.25867868600005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76.159016984</v>
      </c>
      <c r="BG77" s="53">
        <v>19.028133637</v>
      </c>
      <c r="BH77" s="45">
        <v>0</v>
      </c>
      <c r="BI77" s="45">
        <v>0</v>
      </c>
      <c r="BJ77" s="54">
        <v>55.853571968</v>
      </c>
      <c r="BK77" s="49">
        <f t="shared" si="11"/>
        <v>969.0332558680001</v>
      </c>
    </row>
    <row r="78" spans="1:63" ht="12.75">
      <c r="A78" s="36"/>
      <c r="B78" s="37" t="s">
        <v>82</v>
      </c>
      <c r="C78" s="81">
        <f aca="true" t="shared" si="12" ref="C78:AH78">SUM(C67:C77)</f>
        <v>0</v>
      </c>
      <c r="D78" s="81">
        <f t="shared" si="12"/>
        <v>794.7805954470001</v>
      </c>
      <c r="E78" s="81">
        <f t="shared" si="12"/>
        <v>0</v>
      </c>
      <c r="F78" s="81">
        <f t="shared" si="12"/>
        <v>0</v>
      </c>
      <c r="G78" s="81">
        <f t="shared" si="12"/>
        <v>0</v>
      </c>
      <c r="H78" s="81">
        <f t="shared" si="12"/>
        <v>773.6358099270001</v>
      </c>
      <c r="I78" s="81">
        <f t="shared" si="12"/>
        <v>1060.9418886739998</v>
      </c>
      <c r="J78" s="81">
        <f t="shared" si="12"/>
        <v>0</v>
      </c>
      <c r="K78" s="81">
        <f t="shared" si="12"/>
        <v>0</v>
      </c>
      <c r="L78" s="81">
        <f t="shared" si="12"/>
        <v>1107.3405191719999</v>
      </c>
      <c r="M78" s="81">
        <f t="shared" si="12"/>
        <v>0</v>
      </c>
      <c r="N78" s="81">
        <f t="shared" si="12"/>
        <v>0</v>
      </c>
      <c r="O78" s="81">
        <f t="shared" si="12"/>
        <v>0</v>
      </c>
      <c r="P78" s="81">
        <f t="shared" si="12"/>
        <v>0</v>
      </c>
      <c r="Q78" s="81">
        <f t="shared" si="12"/>
        <v>0</v>
      </c>
      <c r="R78" s="81">
        <f t="shared" si="12"/>
        <v>316.53486190300003</v>
      </c>
      <c r="S78" s="81">
        <f t="shared" si="12"/>
        <v>45.787214494000004</v>
      </c>
      <c r="T78" s="81">
        <f t="shared" si="12"/>
        <v>0</v>
      </c>
      <c r="U78" s="81">
        <f t="shared" si="12"/>
        <v>0</v>
      </c>
      <c r="V78" s="81">
        <f t="shared" si="12"/>
        <v>129.237603808</v>
      </c>
      <c r="W78" s="81">
        <f t="shared" si="12"/>
        <v>0</v>
      </c>
      <c r="X78" s="81">
        <f t="shared" si="12"/>
        <v>0</v>
      </c>
      <c r="Y78" s="81">
        <f t="shared" si="12"/>
        <v>0</v>
      </c>
      <c r="Z78" s="81">
        <f t="shared" si="12"/>
        <v>0</v>
      </c>
      <c r="AA78" s="81">
        <f t="shared" si="12"/>
        <v>0</v>
      </c>
      <c r="AB78" s="81">
        <f t="shared" si="12"/>
        <v>3.611732001</v>
      </c>
      <c r="AC78" s="81">
        <f t="shared" si="12"/>
        <v>0</v>
      </c>
      <c r="AD78" s="81">
        <f t="shared" si="12"/>
        <v>0</v>
      </c>
      <c r="AE78" s="81">
        <f t="shared" si="12"/>
        <v>0</v>
      </c>
      <c r="AF78" s="81">
        <f t="shared" si="12"/>
        <v>0.09779624799999999</v>
      </c>
      <c r="AG78" s="81">
        <f t="shared" si="12"/>
        <v>0</v>
      </c>
      <c r="AH78" s="81">
        <f t="shared" si="12"/>
        <v>0</v>
      </c>
      <c r="AI78" s="81">
        <f aca="true" t="shared" si="13" ref="AI78:BJ78">SUM(AI67:AI77)</f>
        <v>0</v>
      </c>
      <c r="AJ78" s="81">
        <f t="shared" si="13"/>
        <v>0</v>
      </c>
      <c r="AK78" s="81">
        <f t="shared" si="13"/>
        <v>0</v>
      </c>
      <c r="AL78" s="81">
        <f t="shared" si="13"/>
        <v>3.195114449</v>
      </c>
      <c r="AM78" s="81">
        <f t="shared" si="13"/>
        <v>0</v>
      </c>
      <c r="AN78" s="81">
        <f t="shared" si="13"/>
        <v>0</v>
      </c>
      <c r="AO78" s="81">
        <f t="shared" si="13"/>
        <v>0</v>
      </c>
      <c r="AP78" s="81">
        <f t="shared" si="13"/>
        <v>0.075828703</v>
      </c>
      <c r="AQ78" s="81">
        <f t="shared" si="13"/>
        <v>0</v>
      </c>
      <c r="AR78" s="81">
        <f t="shared" si="13"/>
        <v>119.724731899</v>
      </c>
      <c r="AS78" s="81">
        <f t="shared" si="13"/>
        <v>0</v>
      </c>
      <c r="AT78" s="81">
        <f t="shared" si="13"/>
        <v>0</v>
      </c>
      <c r="AU78" s="81">
        <f t="shared" si="13"/>
        <v>0</v>
      </c>
      <c r="AV78" s="81">
        <f t="shared" si="13"/>
        <v>8330.498227978</v>
      </c>
      <c r="AW78" s="81">
        <f t="shared" si="13"/>
        <v>1366.3246116080002</v>
      </c>
      <c r="AX78" s="81">
        <f t="shared" si="13"/>
        <v>0.136632191</v>
      </c>
      <c r="AY78" s="81">
        <f t="shared" si="13"/>
        <v>0</v>
      </c>
      <c r="AZ78" s="81">
        <f t="shared" si="13"/>
        <v>5931.446524712001</v>
      </c>
      <c r="BA78" s="81">
        <f t="shared" si="13"/>
        <v>0</v>
      </c>
      <c r="BB78" s="81">
        <f t="shared" si="13"/>
        <v>0</v>
      </c>
      <c r="BC78" s="81">
        <f t="shared" si="13"/>
        <v>0</v>
      </c>
      <c r="BD78" s="81">
        <f t="shared" si="13"/>
        <v>0</v>
      </c>
      <c r="BE78" s="81">
        <f t="shared" si="13"/>
        <v>0</v>
      </c>
      <c r="BF78" s="81">
        <f t="shared" si="13"/>
        <v>3273.0783129520005</v>
      </c>
      <c r="BG78" s="81">
        <f t="shared" si="13"/>
        <v>213.22082481</v>
      </c>
      <c r="BH78" s="81">
        <f t="shared" si="13"/>
        <v>0.25199259900000004</v>
      </c>
      <c r="BI78" s="81">
        <f t="shared" si="13"/>
        <v>0</v>
      </c>
      <c r="BJ78" s="81">
        <f t="shared" si="13"/>
        <v>820.213497741</v>
      </c>
      <c r="BK78" s="105">
        <f t="shared" si="11"/>
        <v>24290.134321315996</v>
      </c>
    </row>
    <row r="79" spans="1:63" ht="12.75">
      <c r="A79" s="36"/>
      <c r="B79" s="38" t="s">
        <v>80</v>
      </c>
      <c r="C79" s="50">
        <f aca="true" t="shared" si="14" ref="C79:AH79">+C78+C65</f>
        <v>0</v>
      </c>
      <c r="D79" s="71">
        <f t="shared" si="14"/>
        <v>795.5095049030001</v>
      </c>
      <c r="E79" s="71">
        <f t="shared" si="14"/>
        <v>0</v>
      </c>
      <c r="F79" s="71">
        <f t="shared" si="14"/>
        <v>0</v>
      </c>
      <c r="G79" s="69">
        <f t="shared" si="14"/>
        <v>0</v>
      </c>
      <c r="H79" s="50">
        <f t="shared" si="14"/>
        <v>895.6818523050001</v>
      </c>
      <c r="I79" s="71">
        <f t="shared" si="14"/>
        <v>1060.9597535749997</v>
      </c>
      <c r="J79" s="71">
        <f t="shared" si="14"/>
        <v>0</v>
      </c>
      <c r="K79" s="71">
        <f t="shared" si="14"/>
        <v>0</v>
      </c>
      <c r="L79" s="69">
        <f t="shared" si="14"/>
        <v>1114.185501795</v>
      </c>
      <c r="M79" s="50">
        <f t="shared" si="14"/>
        <v>0</v>
      </c>
      <c r="N79" s="71">
        <f t="shared" si="14"/>
        <v>0</v>
      </c>
      <c r="O79" s="71">
        <f t="shared" si="14"/>
        <v>0</v>
      </c>
      <c r="P79" s="71">
        <f t="shared" si="14"/>
        <v>0</v>
      </c>
      <c r="Q79" s="69">
        <f t="shared" si="14"/>
        <v>0</v>
      </c>
      <c r="R79" s="50">
        <f t="shared" si="14"/>
        <v>392.039066792</v>
      </c>
      <c r="S79" s="71">
        <f t="shared" si="14"/>
        <v>45.787567903</v>
      </c>
      <c r="T79" s="71">
        <f t="shared" si="14"/>
        <v>0</v>
      </c>
      <c r="U79" s="71">
        <f t="shared" si="14"/>
        <v>0</v>
      </c>
      <c r="V79" s="69">
        <f t="shared" si="14"/>
        <v>131.06697062299997</v>
      </c>
      <c r="W79" s="50">
        <f t="shared" si="14"/>
        <v>0</v>
      </c>
      <c r="X79" s="71">
        <f t="shared" si="14"/>
        <v>0</v>
      </c>
      <c r="Y79" s="71">
        <f t="shared" si="14"/>
        <v>0</v>
      </c>
      <c r="Z79" s="71">
        <f t="shared" si="14"/>
        <v>0</v>
      </c>
      <c r="AA79" s="69">
        <f t="shared" si="14"/>
        <v>0</v>
      </c>
      <c r="AB79" s="50">
        <f t="shared" si="14"/>
        <v>4.714544167</v>
      </c>
      <c r="AC79" s="71">
        <f t="shared" si="14"/>
        <v>0</v>
      </c>
      <c r="AD79" s="71">
        <f t="shared" si="14"/>
        <v>0</v>
      </c>
      <c r="AE79" s="71">
        <f t="shared" si="14"/>
        <v>0</v>
      </c>
      <c r="AF79" s="69">
        <f t="shared" si="14"/>
        <v>0.108617471</v>
      </c>
      <c r="AG79" s="50">
        <f t="shared" si="14"/>
        <v>0</v>
      </c>
      <c r="AH79" s="71">
        <f t="shared" si="14"/>
        <v>0</v>
      </c>
      <c r="AI79" s="71">
        <f aca="true" t="shared" si="15" ref="AI79:BK79">+AI78+AI65</f>
        <v>0</v>
      </c>
      <c r="AJ79" s="71">
        <f t="shared" si="15"/>
        <v>0</v>
      </c>
      <c r="AK79" s="69">
        <f t="shared" si="15"/>
        <v>0</v>
      </c>
      <c r="AL79" s="50">
        <f t="shared" si="15"/>
        <v>3.8664353780000003</v>
      </c>
      <c r="AM79" s="71">
        <f t="shared" si="15"/>
        <v>0</v>
      </c>
      <c r="AN79" s="71">
        <f t="shared" si="15"/>
        <v>0</v>
      </c>
      <c r="AO79" s="71">
        <f t="shared" si="15"/>
        <v>0</v>
      </c>
      <c r="AP79" s="69">
        <f t="shared" si="15"/>
        <v>0.075828703</v>
      </c>
      <c r="AQ79" s="50">
        <f t="shared" si="15"/>
        <v>0</v>
      </c>
      <c r="AR79" s="71">
        <f t="shared" si="15"/>
        <v>119.724731899</v>
      </c>
      <c r="AS79" s="71">
        <f t="shared" si="15"/>
        <v>0</v>
      </c>
      <c r="AT79" s="71">
        <f t="shared" si="15"/>
        <v>0</v>
      </c>
      <c r="AU79" s="69">
        <f t="shared" si="15"/>
        <v>0</v>
      </c>
      <c r="AV79" s="50">
        <f t="shared" si="15"/>
        <v>9668.739936153</v>
      </c>
      <c r="AW79" s="71">
        <f t="shared" si="15"/>
        <v>1375.9458650660001</v>
      </c>
      <c r="AX79" s="71">
        <f t="shared" si="15"/>
        <v>0.136632191</v>
      </c>
      <c r="AY79" s="71">
        <f t="shared" si="15"/>
        <v>0</v>
      </c>
      <c r="AZ79" s="69">
        <f t="shared" si="15"/>
        <v>6153.598310431001</v>
      </c>
      <c r="BA79" s="50">
        <f t="shared" si="15"/>
        <v>0</v>
      </c>
      <c r="BB79" s="71">
        <f t="shared" si="15"/>
        <v>0</v>
      </c>
      <c r="BC79" s="71">
        <f t="shared" si="15"/>
        <v>0</v>
      </c>
      <c r="BD79" s="71">
        <f t="shared" si="15"/>
        <v>0</v>
      </c>
      <c r="BE79" s="69">
        <f t="shared" si="15"/>
        <v>0</v>
      </c>
      <c r="BF79" s="50">
        <f t="shared" si="15"/>
        <v>4084.6661083270005</v>
      </c>
      <c r="BG79" s="71">
        <f t="shared" si="15"/>
        <v>229.756521448</v>
      </c>
      <c r="BH79" s="71">
        <f t="shared" si="15"/>
        <v>1.390300357</v>
      </c>
      <c r="BI79" s="71">
        <f t="shared" si="15"/>
        <v>0</v>
      </c>
      <c r="BJ79" s="69">
        <f t="shared" si="15"/>
        <v>896.7620789059999</v>
      </c>
      <c r="BK79" s="52">
        <f t="shared" si="15"/>
        <v>26974.716128392996</v>
      </c>
    </row>
    <row r="80" spans="1:63" ht="3" customHeight="1">
      <c r="A80" s="11"/>
      <c r="B80" s="18"/>
      <c r="C80" s="123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  <c r="BH80" s="124"/>
      <c r="BI80" s="124"/>
      <c r="BJ80" s="124"/>
      <c r="BK80" s="125"/>
    </row>
    <row r="81" spans="1:63" ht="12.75">
      <c r="A81" s="11" t="s">
        <v>18</v>
      </c>
      <c r="B81" s="17" t="s">
        <v>8</v>
      </c>
      <c r="C81" s="123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5"/>
    </row>
    <row r="82" spans="1:63" ht="12.75">
      <c r="A82" s="11" t="s">
        <v>72</v>
      </c>
      <c r="B82" s="18" t="s">
        <v>19</v>
      </c>
      <c r="C82" s="123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5"/>
    </row>
    <row r="83" spans="1:63" ht="12.75">
      <c r="A83" s="11"/>
      <c r="B83" s="24" t="s">
        <v>114</v>
      </c>
      <c r="C83" s="73">
        <v>0</v>
      </c>
      <c r="D83" s="53">
        <v>176.517833456</v>
      </c>
      <c r="E83" s="45">
        <v>0</v>
      </c>
      <c r="F83" s="45">
        <v>0</v>
      </c>
      <c r="G83" s="54">
        <v>0</v>
      </c>
      <c r="H83" s="73">
        <v>26.206559536</v>
      </c>
      <c r="I83" s="45">
        <v>19.483832327</v>
      </c>
      <c r="J83" s="45">
        <v>0</v>
      </c>
      <c r="K83" s="45">
        <v>0</v>
      </c>
      <c r="L83" s="54">
        <v>184.10346718099998</v>
      </c>
      <c r="M83" s="73">
        <v>0</v>
      </c>
      <c r="N83" s="53">
        <v>0</v>
      </c>
      <c r="O83" s="45">
        <v>0</v>
      </c>
      <c r="P83" s="45">
        <v>0</v>
      </c>
      <c r="Q83" s="54">
        <v>0</v>
      </c>
      <c r="R83" s="73">
        <v>10.587116265</v>
      </c>
      <c r="S83" s="45">
        <v>6.1713769339999995</v>
      </c>
      <c r="T83" s="45">
        <v>0</v>
      </c>
      <c r="U83" s="45">
        <v>0</v>
      </c>
      <c r="V83" s="54">
        <v>17.251003685</v>
      </c>
      <c r="W83" s="73">
        <v>0</v>
      </c>
      <c r="X83" s="45">
        <v>0</v>
      </c>
      <c r="Y83" s="45">
        <v>0</v>
      </c>
      <c r="Z83" s="45">
        <v>0</v>
      </c>
      <c r="AA83" s="54">
        <v>0</v>
      </c>
      <c r="AB83" s="73">
        <v>0.030257945</v>
      </c>
      <c r="AC83" s="45">
        <v>0</v>
      </c>
      <c r="AD83" s="45">
        <v>0</v>
      </c>
      <c r="AE83" s="45">
        <v>0</v>
      </c>
      <c r="AF83" s="54">
        <v>0.334176053</v>
      </c>
      <c r="AG83" s="73">
        <v>0</v>
      </c>
      <c r="AH83" s="45">
        <v>0</v>
      </c>
      <c r="AI83" s="45">
        <v>0</v>
      </c>
      <c r="AJ83" s="45">
        <v>0</v>
      </c>
      <c r="AK83" s="54">
        <v>0</v>
      </c>
      <c r="AL83" s="73">
        <v>0.059386885</v>
      </c>
      <c r="AM83" s="45">
        <v>0</v>
      </c>
      <c r="AN83" s="45">
        <v>0</v>
      </c>
      <c r="AO83" s="45">
        <v>0</v>
      </c>
      <c r="AP83" s="54">
        <v>0.42897709500000003</v>
      </c>
      <c r="AQ83" s="73">
        <v>0</v>
      </c>
      <c r="AR83" s="53">
        <v>0</v>
      </c>
      <c r="AS83" s="45">
        <v>0</v>
      </c>
      <c r="AT83" s="45">
        <v>0</v>
      </c>
      <c r="AU83" s="54">
        <v>0</v>
      </c>
      <c r="AV83" s="73">
        <v>674.2273802960001</v>
      </c>
      <c r="AW83" s="45">
        <v>346.27446363</v>
      </c>
      <c r="AX83" s="45">
        <v>0</v>
      </c>
      <c r="AY83" s="45">
        <v>0</v>
      </c>
      <c r="AZ83" s="54">
        <v>1898.5902311290001</v>
      </c>
      <c r="BA83" s="73">
        <v>0</v>
      </c>
      <c r="BB83" s="53">
        <v>0</v>
      </c>
      <c r="BC83" s="45">
        <v>0</v>
      </c>
      <c r="BD83" s="45">
        <v>0</v>
      </c>
      <c r="BE83" s="54">
        <v>0</v>
      </c>
      <c r="BF83" s="73">
        <v>366.832558057</v>
      </c>
      <c r="BG83" s="53">
        <v>73.140531381</v>
      </c>
      <c r="BH83" s="45">
        <v>0.42629033200000005</v>
      </c>
      <c r="BI83" s="45">
        <v>0</v>
      </c>
      <c r="BJ83" s="54">
        <v>476.45185411499995</v>
      </c>
      <c r="BK83" s="61">
        <f>SUM(C83:BJ83)</f>
        <v>4277.117296302</v>
      </c>
    </row>
    <row r="84" spans="1:63" ht="12.75">
      <c r="A84" s="36"/>
      <c r="B84" s="38" t="s">
        <v>79</v>
      </c>
      <c r="C84" s="50">
        <f aca="true" t="shared" si="16" ref="C84:AH84">SUM(C83:C83)</f>
        <v>0</v>
      </c>
      <c r="D84" s="71">
        <f t="shared" si="16"/>
        <v>176.517833456</v>
      </c>
      <c r="E84" s="71">
        <f t="shared" si="16"/>
        <v>0</v>
      </c>
      <c r="F84" s="71">
        <f t="shared" si="16"/>
        <v>0</v>
      </c>
      <c r="G84" s="69">
        <f t="shared" si="16"/>
        <v>0</v>
      </c>
      <c r="H84" s="50">
        <f t="shared" si="16"/>
        <v>26.206559536</v>
      </c>
      <c r="I84" s="71">
        <f t="shared" si="16"/>
        <v>19.483832327</v>
      </c>
      <c r="J84" s="71">
        <f t="shared" si="16"/>
        <v>0</v>
      </c>
      <c r="K84" s="71">
        <f t="shared" si="16"/>
        <v>0</v>
      </c>
      <c r="L84" s="69">
        <f t="shared" si="16"/>
        <v>184.10346718099998</v>
      </c>
      <c r="M84" s="50">
        <f t="shared" si="16"/>
        <v>0</v>
      </c>
      <c r="N84" s="71">
        <f t="shared" si="16"/>
        <v>0</v>
      </c>
      <c r="O84" s="71">
        <f t="shared" si="16"/>
        <v>0</v>
      </c>
      <c r="P84" s="71">
        <f t="shared" si="16"/>
        <v>0</v>
      </c>
      <c r="Q84" s="69">
        <f t="shared" si="16"/>
        <v>0</v>
      </c>
      <c r="R84" s="50">
        <f t="shared" si="16"/>
        <v>10.587116265</v>
      </c>
      <c r="S84" s="71">
        <f t="shared" si="16"/>
        <v>6.1713769339999995</v>
      </c>
      <c r="T84" s="71">
        <f t="shared" si="16"/>
        <v>0</v>
      </c>
      <c r="U84" s="71">
        <f t="shared" si="16"/>
        <v>0</v>
      </c>
      <c r="V84" s="69">
        <f t="shared" si="16"/>
        <v>17.251003685</v>
      </c>
      <c r="W84" s="50">
        <f t="shared" si="16"/>
        <v>0</v>
      </c>
      <c r="X84" s="71">
        <f t="shared" si="16"/>
        <v>0</v>
      </c>
      <c r="Y84" s="71">
        <f t="shared" si="16"/>
        <v>0</v>
      </c>
      <c r="Z84" s="71">
        <f t="shared" si="16"/>
        <v>0</v>
      </c>
      <c r="AA84" s="69">
        <f t="shared" si="16"/>
        <v>0</v>
      </c>
      <c r="AB84" s="50">
        <f t="shared" si="16"/>
        <v>0.030257945</v>
      </c>
      <c r="AC84" s="71">
        <f t="shared" si="16"/>
        <v>0</v>
      </c>
      <c r="AD84" s="71">
        <f t="shared" si="16"/>
        <v>0</v>
      </c>
      <c r="AE84" s="71">
        <f t="shared" si="16"/>
        <v>0</v>
      </c>
      <c r="AF84" s="69">
        <f t="shared" si="16"/>
        <v>0.334176053</v>
      </c>
      <c r="AG84" s="50">
        <f t="shared" si="16"/>
        <v>0</v>
      </c>
      <c r="AH84" s="71">
        <f t="shared" si="16"/>
        <v>0</v>
      </c>
      <c r="AI84" s="71">
        <f aca="true" t="shared" si="17" ref="AI84:BJ84">SUM(AI83:AI83)</f>
        <v>0</v>
      </c>
      <c r="AJ84" s="71">
        <f t="shared" si="17"/>
        <v>0</v>
      </c>
      <c r="AK84" s="69">
        <f t="shared" si="17"/>
        <v>0</v>
      </c>
      <c r="AL84" s="50">
        <f t="shared" si="17"/>
        <v>0.059386885</v>
      </c>
      <c r="AM84" s="71">
        <f t="shared" si="17"/>
        <v>0</v>
      </c>
      <c r="AN84" s="71">
        <f t="shared" si="17"/>
        <v>0</v>
      </c>
      <c r="AO84" s="71">
        <f t="shared" si="17"/>
        <v>0</v>
      </c>
      <c r="AP84" s="69">
        <f t="shared" si="17"/>
        <v>0.42897709500000003</v>
      </c>
      <c r="AQ84" s="50">
        <f t="shared" si="17"/>
        <v>0</v>
      </c>
      <c r="AR84" s="71">
        <f>SUM(AR83:AR83)</f>
        <v>0</v>
      </c>
      <c r="AS84" s="71">
        <f t="shared" si="17"/>
        <v>0</v>
      </c>
      <c r="AT84" s="71">
        <f t="shared" si="17"/>
        <v>0</v>
      </c>
      <c r="AU84" s="69">
        <f t="shared" si="17"/>
        <v>0</v>
      </c>
      <c r="AV84" s="50">
        <f t="shared" si="17"/>
        <v>674.2273802960001</v>
      </c>
      <c r="AW84" s="71">
        <f t="shared" si="17"/>
        <v>346.27446363</v>
      </c>
      <c r="AX84" s="71">
        <f t="shared" si="17"/>
        <v>0</v>
      </c>
      <c r="AY84" s="71">
        <f t="shared" si="17"/>
        <v>0</v>
      </c>
      <c r="AZ84" s="69">
        <f t="shared" si="17"/>
        <v>1898.5902311290001</v>
      </c>
      <c r="BA84" s="50">
        <f t="shared" si="17"/>
        <v>0</v>
      </c>
      <c r="BB84" s="71">
        <f t="shared" si="17"/>
        <v>0</v>
      </c>
      <c r="BC84" s="71">
        <f t="shared" si="17"/>
        <v>0</v>
      </c>
      <c r="BD84" s="71">
        <f t="shared" si="17"/>
        <v>0</v>
      </c>
      <c r="BE84" s="69">
        <f t="shared" si="17"/>
        <v>0</v>
      </c>
      <c r="BF84" s="50">
        <f t="shared" si="17"/>
        <v>366.832558057</v>
      </c>
      <c r="BG84" s="71">
        <f t="shared" si="17"/>
        <v>73.140531381</v>
      </c>
      <c r="BH84" s="71">
        <f t="shared" si="17"/>
        <v>0.42629033200000005</v>
      </c>
      <c r="BI84" s="71">
        <f t="shared" si="17"/>
        <v>0</v>
      </c>
      <c r="BJ84" s="69">
        <f t="shared" si="17"/>
        <v>476.45185411499995</v>
      </c>
      <c r="BK84" s="102">
        <f>SUM(BK83:BK83)</f>
        <v>4277.117296302</v>
      </c>
    </row>
    <row r="85" spans="1:63" ht="2.25" customHeight="1">
      <c r="A85" s="11"/>
      <c r="B85" s="18"/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</row>
    <row r="86" spans="1:63" ht="12.75">
      <c r="A86" s="11" t="s">
        <v>4</v>
      </c>
      <c r="B86" s="17" t="s">
        <v>9</v>
      </c>
      <c r="C86" s="123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4"/>
      <c r="BA86" s="124"/>
      <c r="BB86" s="124"/>
      <c r="BC86" s="124"/>
      <c r="BD86" s="124"/>
      <c r="BE86" s="124"/>
      <c r="BF86" s="124"/>
      <c r="BG86" s="124"/>
      <c r="BH86" s="124"/>
      <c r="BI86" s="124"/>
      <c r="BJ86" s="124"/>
      <c r="BK86" s="125"/>
    </row>
    <row r="87" spans="1:63" ht="12.75">
      <c r="A87" s="11" t="s">
        <v>72</v>
      </c>
      <c r="B87" s="18" t="s">
        <v>20</v>
      </c>
      <c r="C87" s="123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  <c r="AW87" s="124"/>
      <c r="AX87" s="124"/>
      <c r="AY87" s="124"/>
      <c r="AZ87" s="124"/>
      <c r="BA87" s="124"/>
      <c r="BB87" s="124"/>
      <c r="BC87" s="124"/>
      <c r="BD87" s="124"/>
      <c r="BE87" s="124"/>
      <c r="BF87" s="124"/>
      <c r="BG87" s="124"/>
      <c r="BH87" s="124"/>
      <c r="BI87" s="124"/>
      <c r="BJ87" s="124"/>
      <c r="BK87" s="125"/>
    </row>
    <row r="88" spans="1:63" ht="12.75">
      <c r="A88" s="11"/>
      <c r="B88" s="19" t="s">
        <v>33</v>
      </c>
      <c r="C88" s="57"/>
      <c r="D88" s="58"/>
      <c r="E88" s="59"/>
      <c r="F88" s="59"/>
      <c r="G88" s="60"/>
      <c r="H88" s="57"/>
      <c r="I88" s="59"/>
      <c r="J88" s="59"/>
      <c r="K88" s="59"/>
      <c r="L88" s="60"/>
      <c r="M88" s="57"/>
      <c r="N88" s="58"/>
      <c r="O88" s="59"/>
      <c r="P88" s="59"/>
      <c r="Q88" s="60"/>
      <c r="R88" s="57"/>
      <c r="S88" s="59"/>
      <c r="T88" s="59"/>
      <c r="U88" s="59"/>
      <c r="V88" s="60"/>
      <c r="W88" s="57"/>
      <c r="X88" s="59"/>
      <c r="Y88" s="59"/>
      <c r="Z88" s="59"/>
      <c r="AA88" s="60"/>
      <c r="AB88" s="57"/>
      <c r="AC88" s="59"/>
      <c r="AD88" s="59"/>
      <c r="AE88" s="59"/>
      <c r="AF88" s="60"/>
      <c r="AG88" s="57"/>
      <c r="AH88" s="59"/>
      <c r="AI88" s="59"/>
      <c r="AJ88" s="59"/>
      <c r="AK88" s="60"/>
      <c r="AL88" s="57"/>
      <c r="AM88" s="59"/>
      <c r="AN88" s="59"/>
      <c r="AO88" s="59"/>
      <c r="AP88" s="60"/>
      <c r="AQ88" s="57"/>
      <c r="AR88" s="58"/>
      <c r="AS88" s="59"/>
      <c r="AT88" s="59"/>
      <c r="AU88" s="60"/>
      <c r="AV88" s="57"/>
      <c r="AW88" s="59"/>
      <c r="AX88" s="59"/>
      <c r="AY88" s="59"/>
      <c r="AZ88" s="60"/>
      <c r="BA88" s="57"/>
      <c r="BB88" s="58"/>
      <c r="BC88" s="59"/>
      <c r="BD88" s="59"/>
      <c r="BE88" s="60"/>
      <c r="BF88" s="57"/>
      <c r="BG88" s="58"/>
      <c r="BH88" s="59"/>
      <c r="BI88" s="59"/>
      <c r="BJ88" s="60"/>
      <c r="BK88" s="61"/>
    </row>
    <row r="89" spans="1:256" s="39" customFormat="1" ht="12.75">
      <c r="A89" s="36"/>
      <c r="B89" s="37" t="s">
        <v>81</v>
      </c>
      <c r="C89" s="62"/>
      <c r="D89" s="63"/>
      <c r="E89" s="63"/>
      <c r="F89" s="63"/>
      <c r="G89" s="64"/>
      <c r="H89" s="62"/>
      <c r="I89" s="63"/>
      <c r="J89" s="63"/>
      <c r="K89" s="63"/>
      <c r="L89" s="64"/>
      <c r="M89" s="62"/>
      <c r="N89" s="63"/>
      <c r="O89" s="63"/>
      <c r="P89" s="63"/>
      <c r="Q89" s="64"/>
      <c r="R89" s="62"/>
      <c r="S89" s="63"/>
      <c r="T89" s="63"/>
      <c r="U89" s="63"/>
      <c r="V89" s="64"/>
      <c r="W89" s="62"/>
      <c r="X89" s="63"/>
      <c r="Y89" s="63"/>
      <c r="Z89" s="63"/>
      <c r="AA89" s="64"/>
      <c r="AB89" s="62"/>
      <c r="AC89" s="63"/>
      <c r="AD89" s="63"/>
      <c r="AE89" s="63"/>
      <c r="AF89" s="64"/>
      <c r="AG89" s="62"/>
      <c r="AH89" s="63"/>
      <c r="AI89" s="63"/>
      <c r="AJ89" s="63"/>
      <c r="AK89" s="64"/>
      <c r="AL89" s="62"/>
      <c r="AM89" s="63"/>
      <c r="AN89" s="63"/>
      <c r="AO89" s="63"/>
      <c r="AP89" s="64"/>
      <c r="AQ89" s="62"/>
      <c r="AR89" s="63"/>
      <c r="AS89" s="63"/>
      <c r="AT89" s="63"/>
      <c r="AU89" s="64"/>
      <c r="AV89" s="62"/>
      <c r="AW89" s="63"/>
      <c r="AX89" s="63"/>
      <c r="AY89" s="63"/>
      <c r="AZ89" s="64"/>
      <c r="BA89" s="62"/>
      <c r="BB89" s="63"/>
      <c r="BC89" s="63"/>
      <c r="BD89" s="63"/>
      <c r="BE89" s="64"/>
      <c r="BF89" s="62"/>
      <c r="BG89" s="63"/>
      <c r="BH89" s="63"/>
      <c r="BI89" s="63"/>
      <c r="BJ89" s="64"/>
      <c r="BK89" s="65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63" ht="12.75">
      <c r="A90" s="11" t="s">
        <v>73</v>
      </c>
      <c r="B90" s="18" t="s">
        <v>21</v>
      </c>
      <c r="C90" s="123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  <c r="AW90" s="124"/>
      <c r="AX90" s="124"/>
      <c r="AY90" s="124"/>
      <c r="AZ90" s="124"/>
      <c r="BA90" s="124"/>
      <c r="BB90" s="124"/>
      <c r="BC90" s="124"/>
      <c r="BD90" s="124"/>
      <c r="BE90" s="124"/>
      <c r="BF90" s="124"/>
      <c r="BG90" s="124"/>
      <c r="BH90" s="124"/>
      <c r="BI90" s="124"/>
      <c r="BJ90" s="124"/>
      <c r="BK90" s="125"/>
    </row>
    <row r="91" spans="1:63" ht="12.75">
      <c r="A91" s="11"/>
      <c r="B91" s="19" t="s">
        <v>33</v>
      </c>
      <c r="C91" s="57"/>
      <c r="D91" s="58"/>
      <c r="E91" s="59"/>
      <c r="F91" s="59"/>
      <c r="G91" s="60"/>
      <c r="H91" s="57"/>
      <c r="I91" s="59"/>
      <c r="J91" s="59"/>
      <c r="K91" s="59"/>
      <c r="L91" s="60"/>
      <c r="M91" s="57"/>
      <c r="N91" s="58"/>
      <c r="O91" s="59"/>
      <c r="P91" s="59"/>
      <c r="Q91" s="60"/>
      <c r="R91" s="57"/>
      <c r="S91" s="59"/>
      <c r="T91" s="59"/>
      <c r="U91" s="59"/>
      <c r="V91" s="60"/>
      <c r="W91" s="57"/>
      <c r="X91" s="59"/>
      <c r="Y91" s="59"/>
      <c r="Z91" s="59"/>
      <c r="AA91" s="60"/>
      <c r="AB91" s="57"/>
      <c r="AC91" s="59"/>
      <c r="AD91" s="59"/>
      <c r="AE91" s="59"/>
      <c r="AF91" s="60"/>
      <c r="AG91" s="57"/>
      <c r="AH91" s="59"/>
      <c r="AI91" s="59"/>
      <c r="AJ91" s="59"/>
      <c r="AK91" s="60"/>
      <c r="AL91" s="57"/>
      <c r="AM91" s="59"/>
      <c r="AN91" s="59"/>
      <c r="AO91" s="59"/>
      <c r="AP91" s="60"/>
      <c r="AQ91" s="57"/>
      <c r="AR91" s="58"/>
      <c r="AS91" s="59"/>
      <c r="AT91" s="59"/>
      <c r="AU91" s="60"/>
      <c r="AV91" s="57"/>
      <c r="AW91" s="59"/>
      <c r="AX91" s="59"/>
      <c r="AY91" s="59"/>
      <c r="AZ91" s="60"/>
      <c r="BA91" s="57"/>
      <c r="BB91" s="58"/>
      <c r="BC91" s="59"/>
      <c r="BD91" s="59"/>
      <c r="BE91" s="60"/>
      <c r="BF91" s="57"/>
      <c r="BG91" s="58"/>
      <c r="BH91" s="59"/>
      <c r="BI91" s="59"/>
      <c r="BJ91" s="60"/>
      <c r="BK91" s="61"/>
    </row>
    <row r="92" spans="1:256" s="39" customFormat="1" ht="12.75">
      <c r="A92" s="36"/>
      <c r="B92" s="38" t="s">
        <v>82</v>
      </c>
      <c r="C92" s="62"/>
      <c r="D92" s="63"/>
      <c r="E92" s="63"/>
      <c r="F92" s="63"/>
      <c r="G92" s="64"/>
      <c r="H92" s="62"/>
      <c r="I92" s="63"/>
      <c r="J92" s="63"/>
      <c r="K92" s="63"/>
      <c r="L92" s="64"/>
      <c r="M92" s="62"/>
      <c r="N92" s="63"/>
      <c r="O92" s="63"/>
      <c r="P92" s="63"/>
      <c r="Q92" s="64"/>
      <c r="R92" s="62"/>
      <c r="S92" s="63"/>
      <c r="T92" s="63"/>
      <c r="U92" s="63"/>
      <c r="V92" s="64"/>
      <c r="W92" s="62"/>
      <c r="X92" s="63"/>
      <c r="Y92" s="63"/>
      <c r="Z92" s="63"/>
      <c r="AA92" s="64"/>
      <c r="AB92" s="62"/>
      <c r="AC92" s="63"/>
      <c r="AD92" s="63"/>
      <c r="AE92" s="63"/>
      <c r="AF92" s="64"/>
      <c r="AG92" s="62"/>
      <c r="AH92" s="63"/>
      <c r="AI92" s="63"/>
      <c r="AJ92" s="63"/>
      <c r="AK92" s="64"/>
      <c r="AL92" s="62"/>
      <c r="AM92" s="63"/>
      <c r="AN92" s="63"/>
      <c r="AO92" s="63"/>
      <c r="AP92" s="64"/>
      <c r="AQ92" s="62"/>
      <c r="AR92" s="63"/>
      <c r="AS92" s="63"/>
      <c r="AT92" s="63"/>
      <c r="AU92" s="64"/>
      <c r="AV92" s="62"/>
      <c r="AW92" s="63"/>
      <c r="AX92" s="63"/>
      <c r="AY92" s="63"/>
      <c r="AZ92" s="64"/>
      <c r="BA92" s="62"/>
      <c r="BB92" s="63"/>
      <c r="BC92" s="63"/>
      <c r="BD92" s="63"/>
      <c r="BE92" s="64"/>
      <c r="BF92" s="62"/>
      <c r="BG92" s="63"/>
      <c r="BH92" s="63"/>
      <c r="BI92" s="63"/>
      <c r="BJ92" s="64"/>
      <c r="BK92" s="65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39" customFormat="1" ht="12.75">
      <c r="A93" s="36"/>
      <c r="B93" s="38" t="s">
        <v>80</v>
      </c>
      <c r="C93" s="62"/>
      <c r="D93" s="63"/>
      <c r="E93" s="63"/>
      <c r="F93" s="63"/>
      <c r="G93" s="64"/>
      <c r="H93" s="62"/>
      <c r="I93" s="63"/>
      <c r="J93" s="63"/>
      <c r="K93" s="63"/>
      <c r="L93" s="64"/>
      <c r="M93" s="62"/>
      <c r="N93" s="63"/>
      <c r="O93" s="63"/>
      <c r="P93" s="63"/>
      <c r="Q93" s="64"/>
      <c r="R93" s="62"/>
      <c r="S93" s="63"/>
      <c r="T93" s="63"/>
      <c r="U93" s="63"/>
      <c r="V93" s="64"/>
      <c r="W93" s="62"/>
      <c r="X93" s="63"/>
      <c r="Y93" s="63"/>
      <c r="Z93" s="63"/>
      <c r="AA93" s="64"/>
      <c r="AB93" s="62"/>
      <c r="AC93" s="63"/>
      <c r="AD93" s="63"/>
      <c r="AE93" s="63"/>
      <c r="AF93" s="64"/>
      <c r="AG93" s="62"/>
      <c r="AH93" s="63"/>
      <c r="AI93" s="63"/>
      <c r="AJ93" s="63"/>
      <c r="AK93" s="64"/>
      <c r="AL93" s="62"/>
      <c r="AM93" s="63"/>
      <c r="AN93" s="63"/>
      <c r="AO93" s="63"/>
      <c r="AP93" s="64"/>
      <c r="AQ93" s="62"/>
      <c r="AR93" s="63"/>
      <c r="AS93" s="63"/>
      <c r="AT93" s="63"/>
      <c r="AU93" s="64"/>
      <c r="AV93" s="62"/>
      <c r="AW93" s="63"/>
      <c r="AX93" s="63"/>
      <c r="AY93" s="63"/>
      <c r="AZ93" s="64"/>
      <c r="BA93" s="62"/>
      <c r="BB93" s="63"/>
      <c r="BC93" s="63"/>
      <c r="BD93" s="63"/>
      <c r="BE93" s="64"/>
      <c r="BF93" s="62"/>
      <c r="BG93" s="63"/>
      <c r="BH93" s="63"/>
      <c r="BI93" s="63"/>
      <c r="BJ93" s="64"/>
      <c r="BK93" s="65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63" ht="4.5" customHeight="1">
      <c r="A94" s="11"/>
      <c r="B94" s="18"/>
      <c r="C94" s="123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4"/>
      <c r="BE94" s="124"/>
      <c r="BF94" s="124"/>
      <c r="BG94" s="124"/>
      <c r="BH94" s="124"/>
      <c r="BI94" s="124"/>
      <c r="BJ94" s="124"/>
      <c r="BK94" s="125"/>
    </row>
    <row r="95" spans="1:63" ht="12.75">
      <c r="A95" s="11" t="s">
        <v>22</v>
      </c>
      <c r="B95" s="17" t="s">
        <v>23</v>
      </c>
      <c r="C95" s="123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F95" s="124"/>
      <c r="AG95" s="124"/>
      <c r="AH95" s="124"/>
      <c r="AI95" s="124"/>
      <c r="AJ95" s="124"/>
      <c r="AK95" s="124"/>
      <c r="AL95" s="124"/>
      <c r="AM95" s="124"/>
      <c r="AN95" s="124"/>
      <c r="AO95" s="124"/>
      <c r="AP95" s="124"/>
      <c r="AQ95" s="124"/>
      <c r="AR95" s="124"/>
      <c r="AS95" s="124"/>
      <c r="AT95" s="124"/>
      <c r="AU95" s="124"/>
      <c r="AV95" s="124"/>
      <c r="AW95" s="124"/>
      <c r="AX95" s="124"/>
      <c r="AY95" s="124"/>
      <c r="AZ95" s="124"/>
      <c r="BA95" s="124"/>
      <c r="BB95" s="124"/>
      <c r="BC95" s="124"/>
      <c r="BD95" s="124"/>
      <c r="BE95" s="124"/>
      <c r="BF95" s="124"/>
      <c r="BG95" s="124"/>
      <c r="BH95" s="124"/>
      <c r="BI95" s="124"/>
      <c r="BJ95" s="124"/>
      <c r="BK95" s="125"/>
    </row>
    <row r="96" spans="1:63" ht="12.75">
      <c r="A96" s="11" t="s">
        <v>72</v>
      </c>
      <c r="B96" s="18" t="s">
        <v>24</v>
      </c>
      <c r="C96" s="123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5"/>
    </row>
    <row r="97" spans="1:63" ht="12.75">
      <c r="A97" s="11"/>
      <c r="B97" s="24" t="s">
        <v>115</v>
      </c>
      <c r="C97" s="73">
        <v>0</v>
      </c>
      <c r="D97" s="53">
        <v>64.11949503700001</v>
      </c>
      <c r="E97" s="45">
        <v>0</v>
      </c>
      <c r="F97" s="45">
        <v>0</v>
      </c>
      <c r="G97" s="54">
        <v>0</v>
      </c>
      <c r="H97" s="73">
        <v>2.004011484</v>
      </c>
      <c r="I97" s="45">
        <v>1.253171166</v>
      </c>
      <c r="J97" s="45">
        <v>0</v>
      </c>
      <c r="K97" s="45">
        <v>0</v>
      </c>
      <c r="L97" s="54">
        <v>13.285859628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0.460706495</v>
      </c>
      <c r="S97" s="45">
        <v>0</v>
      </c>
      <c r="T97" s="45">
        <v>0</v>
      </c>
      <c r="U97" s="45">
        <v>0</v>
      </c>
      <c r="V97" s="54">
        <v>8.053346484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</v>
      </c>
      <c r="AC97" s="45">
        <v>0</v>
      </c>
      <c r="AD97" s="45">
        <v>0</v>
      </c>
      <c r="AE97" s="45">
        <v>0</v>
      </c>
      <c r="AF97" s="54">
        <v>0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0.000177698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7.567289476</v>
      </c>
      <c r="AW97" s="45">
        <v>38.161830043</v>
      </c>
      <c r="AX97" s="45">
        <v>0</v>
      </c>
      <c r="AY97" s="45">
        <v>0</v>
      </c>
      <c r="AZ97" s="54">
        <v>28.689988955999997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1.781031828</v>
      </c>
      <c r="BG97" s="53">
        <v>1.389212036</v>
      </c>
      <c r="BH97" s="45">
        <v>0</v>
      </c>
      <c r="BI97" s="45">
        <v>0</v>
      </c>
      <c r="BJ97" s="54">
        <v>1.848</v>
      </c>
      <c r="BK97" s="61">
        <f aca="true" t="shared" si="18" ref="BK97:BK102">SUM(C97:BJ97)</f>
        <v>168.61412033100004</v>
      </c>
    </row>
    <row r="98" spans="1:63" ht="12.75">
      <c r="A98" s="11"/>
      <c r="B98" s="24" t="s">
        <v>116</v>
      </c>
      <c r="C98" s="73">
        <v>0</v>
      </c>
      <c r="D98" s="53">
        <v>0.374444417</v>
      </c>
      <c r="E98" s="45">
        <v>0</v>
      </c>
      <c r="F98" s="45">
        <v>0</v>
      </c>
      <c r="G98" s="54">
        <v>0</v>
      </c>
      <c r="H98" s="73">
        <v>0.474906225</v>
      </c>
      <c r="I98" s="45">
        <v>0</v>
      </c>
      <c r="J98" s="45">
        <v>0</v>
      </c>
      <c r="K98" s="45">
        <v>0</v>
      </c>
      <c r="L98" s="54">
        <v>0.8873528529999999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0.1470982</v>
      </c>
      <c r="S98" s="45">
        <v>0</v>
      </c>
      <c r="T98" s="45">
        <v>0</v>
      </c>
      <c r="U98" s="45">
        <v>0</v>
      </c>
      <c r="V98" s="54">
        <v>0.07474695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10.840538708</v>
      </c>
      <c r="AS98" s="45">
        <v>0</v>
      </c>
      <c r="AT98" s="45">
        <v>0</v>
      </c>
      <c r="AU98" s="54">
        <v>0</v>
      </c>
      <c r="AV98" s="73">
        <v>3.0049099849999994</v>
      </c>
      <c r="AW98" s="45">
        <v>0.334772179</v>
      </c>
      <c r="AX98" s="45">
        <v>0</v>
      </c>
      <c r="AY98" s="45">
        <v>0</v>
      </c>
      <c r="AZ98" s="54">
        <v>8.405138461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1.067001885</v>
      </c>
      <c r="BG98" s="53">
        <v>0.01038337</v>
      </c>
      <c r="BH98" s="45">
        <v>0</v>
      </c>
      <c r="BI98" s="45">
        <v>0</v>
      </c>
      <c r="BJ98" s="54">
        <v>0.350684104</v>
      </c>
      <c r="BK98" s="61">
        <f t="shared" si="18"/>
        <v>25.971977337</v>
      </c>
    </row>
    <row r="99" spans="1:63" ht="12.75">
      <c r="A99" s="11"/>
      <c r="B99" s="24" t="s">
        <v>117</v>
      </c>
      <c r="C99" s="73">
        <v>0</v>
      </c>
      <c r="D99" s="53">
        <v>0.44772492699999994</v>
      </c>
      <c r="E99" s="45">
        <v>0</v>
      </c>
      <c r="F99" s="45">
        <v>0</v>
      </c>
      <c r="G99" s="54">
        <v>0</v>
      </c>
      <c r="H99" s="73">
        <v>0.709625638</v>
      </c>
      <c r="I99" s="45">
        <v>0</v>
      </c>
      <c r="J99" s="45">
        <v>0</v>
      </c>
      <c r="K99" s="45">
        <v>0</v>
      </c>
      <c r="L99" s="54">
        <v>0.989749268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0.263834826</v>
      </c>
      <c r="S99" s="45">
        <v>0.098140847</v>
      </c>
      <c r="T99" s="45">
        <v>0</v>
      </c>
      <c r="U99" s="45">
        <v>0</v>
      </c>
      <c r="V99" s="54">
        <v>0.408770284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</v>
      </c>
      <c r="AC99" s="45">
        <v>0</v>
      </c>
      <c r="AD99" s="45">
        <v>0</v>
      </c>
      <c r="AE99" s="45">
        <v>0</v>
      </c>
      <c r="AF99" s="54">
        <v>0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0.0005903449999999999</v>
      </c>
      <c r="AM99" s="45">
        <v>0</v>
      </c>
      <c r="AN99" s="45">
        <v>0</v>
      </c>
      <c r="AO99" s="45">
        <v>0</v>
      </c>
      <c r="AP99" s="54">
        <v>0</v>
      </c>
      <c r="AQ99" s="73">
        <v>0</v>
      </c>
      <c r="AR99" s="53">
        <v>0</v>
      </c>
      <c r="AS99" s="45">
        <v>0</v>
      </c>
      <c r="AT99" s="45">
        <v>0</v>
      </c>
      <c r="AU99" s="54">
        <v>0</v>
      </c>
      <c r="AV99" s="73">
        <v>7.8096251940000005</v>
      </c>
      <c r="AW99" s="45">
        <v>0.636586781</v>
      </c>
      <c r="AX99" s="45">
        <v>0</v>
      </c>
      <c r="AY99" s="45">
        <v>0</v>
      </c>
      <c r="AZ99" s="54">
        <v>5.456317673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2.299029904</v>
      </c>
      <c r="BG99" s="53">
        <v>0.02250207</v>
      </c>
      <c r="BH99" s="45">
        <v>0</v>
      </c>
      <c r="BI99" s="45">
        <v>0</v>
      </c>
      <c r="BJ99" s="54">
        <v>0.316536682</v>
      </c>
      <c r="BK99" s="61">
        <f t="shared" si="18"/>
        <v>19.459034439000003</v>
      </c>
    </row>
    <row r="100" spans="1:63" ht="12.75">
      <c r="A100" s="11"/>
      <c r="B100" s="24" t="s">
        <v>118</v>
      </c>
      <c r="C100" s="73">
        <v>0</v>
      </c>
      <c r="D100" s="53">
        <v>0.673098152</v>
      </c>
      <c r="E100" s="45">
        <v>0</v>
      </c>
      <c r="F100" s="45">
        <v>0</v>
      </c>
      <c r="G100" s="54">
        <v>0</v>
      </c>
      <c r="H100" s="73">
        <v>5.987706477</v>
      </c>
      <c r="I100" s="45">
        <v>4.730745680999999</v>
      </c>
      <c r="J100" s="45">
        <v>0</v>
      </c>
      <c r="K100" s="45">
        <v>0</v>
      </c>
      <c r="L100" s="54">
        <v>28.133006521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2.018400765</v>
      </c>
      <c r="S100" s="45">
        <v>0</v>
      </c>
      <c r="T100" s="45">
        <v>0</v>
      </c>
      <c r="U100" s="45">
        <v>0</v>
      </c>
      <c r="V100" s="54">
        <v>0.707963224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0.059534671000000004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0.051167592000000005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16.923989916</v>
      </c>
      <c r="AS100" s="45">
        <v>0</v>
      </c>
      <c r="AT100" s="45">
        <v>0</v>
      </c>
      <c r="AU100" s="54">
        <v>0</v>
      </c>
      <c r="AV100" s="73">
        <v>72.338096888</v>
      </c>
      <c r="AW100" s="45">
        <v>11.721891581</v>
      </c>
      <c r="AX100" s="45">
        <v>0</v>
      </c>
      <c r="AY100" s="45">
        <v>0</v>
      </c>
      <c r="AZ100" s="54">
        <v>118.37606622700001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22.907242227</v>
      </c>
      <c r="BG100" s="53">
        <v>1.120139389</v>
      </c>
      <c r="BH100" s="45">
        <v>0</v>
      </c>
      <c r="BI100" s="45">
        <v>0</v>
      </c>
      <c r="BJ100" s="54">
        <v>10.054701151</v>
      </c>
      <c r="BK100" s="61">
        <f t="shared" si="18"/>
        <v>295.803750462</v>
      </c>
    </row>
    <row r="101" spans="1:63" ht="12.75">
      <c r="A101" s="11"/>
      <c r="B101" s="24" t="s">
        <v>119</v>
      </c>
      <c r="C101" s="73">
        <v>0</v>
      </c>
      <c r="D101" s="53">
        <v>6.640714781000001</v>
      </c>
      <c r="E101" s="45">
        <v>0</v>
      </c>
      <c r="F101" s="45">
        <v>0</v>
      </c>
      <c r="G101" s="54">
        <v>0</v>
      </c>
      <c r="H101" s="73">
        <v>0.991759657</v>
      </c>
      <c r="I101" s="45">
        <v>0.000530105</v>
      </c>
      <c r="J101" s="45">
        <v>0</v>
      </c>
      <c r="K101" s="45">
        <v>0</v>
      </c>
      <c r="L101" s="54">
        <v>5.713029836</v>
      </c>
      <c r="M101" s="73">
        <v>0</v>
      </c>
      <c r="N101" s="53">
        <v>0</v>
      </c>
      <c r="O101" s="45">
        <v>0</v>
      </c>
      <c r="P101" s="45">
        <v>0</v>
      </c>
      <c r="Q101" s="54">
        <v>0</v>
      </c>
      <c r="R101" s="73">
        <v>0.5300156789999999</v>
      </c>
      <c r="S101" s="45">
        <v>0</v>
      </c>
      <c r="T101" s="45">
        <v>0</v>
      </c>
      <c r="U101" s="45">
        <v>0</v>
      </c>
      <c r="V101" s="54">
        <v>0.314292277</v>
      </c>
      <c r="W101" s="73">
        <v>0</v>
      </c>
      <c r="X101" s="45">
        <v>0</v>
      </c>
      <c r="Y101" s="45">
        <v>0</v>
      </c>
      <c r="Z101" s="45">
        <v>0</v>
      </c>
      <c r="AA101" s="54">
        <v>0</v>
      </c>
      <c r="AB101" s="73">
        <v>0</v>
      </c>
      <c r="AC101" s="45">
        <v>0</v>
      </c>
      <c r="AD101" s="45">
        <v>0</v>
      </c>
      <c r="AE101" s="45">
        <v>0</v>
      </c>
      <c r="AF101" s="54">
        <v>0</v>
      </c>
      <c r="AG101" s="73">
        <v>0</v>
      </c>
      <c r="AH101" s="45">
        <v>0</v>
      </c>
      <c r="AI101" s="45">
        <v>0</v>
      </c>
      <c r="AJ101" s="45">
        <v>0</v>
      </c>
      <c r="AK101" s="54">
        <v>0</v>
      </c>
      <c r="AL101" s="73">
        <v>0</v>
      </c>
      <c r="AM101" s="45">
        <v>0</v>
      </c>
      <c r="AN101" s="45">
        <v>0</v>
      </c>
      <c r="AO101" s="45">
        <v>0</v>
      </c>
      <c r="AP101" s="54">
        <v>0</v>
      </c>
      <c r="AQ101" s="73">
        <v>0</v>
      </c>
      <c r="AR101" s="53">
        <v>0</v>
      </c>
      <c r="AS101" s="45">
        <v>0</v>
      </c>
      <c r="AT101" s="45">
        <v>0</v>
      </c>
      <c r="AU101" s="54">
        <v>0</v>
      </c>
      <c r="AV101" s="73">
        <v>4.992304389</v>
      </c>
      <c r="AW101" s="45">
        <v>0.017143195000000003</v>
      </c>
      <c r="AX101" s="45">
        <v>0</v>
      </c>
      <c r="AY101" s="45">
        <v>0</v>
      </c>
      <c r="AZ101" s="54">
        <v>6.508993277000001</v>
      </c>
      <c r="BA101" s="73">
        <v>0</v>
      </c>
      <c r="BB101" s="53">
        <v>0</v>
      </c>
      <c r="BC101" s="45">
        <v>0</v>
      </c>
      <c r="BD101" s="45">
        <v>0</v>
      </c>
      <c r="BE101" s="54">
        <v>0</v>
      </c>
      <c r="BF101" s="73">
        <v>1.9005850119999999</v>
      </c>
      <c r="BG101" s="53">
        <v>0.045821706999999996</v>
      </c>
      <c r="BH101" s="45">
        <v>0</v>
      </c>
      <c r="BI101" s="45">
        <v>0</v>
      </c>
      <c r="BJ101" s="54">
        <v>0.174292657</v>
      </c>
      <c r="BK101" s="61">
        <f t="shared" si="18"/>
        <v>27.829482572000003</v>
      </c>
    </row>
    <row r="102" spans="1:63" ht="12.75">
      <c r="A102" s="11"/>
      <c r="B102" s="24" t="s">
        <v>136</v>
      </c>
      <c r="C102" s="73">
        <v>0</v>
      </c>
      <c r="D102" s="53">
        <v>6.109586290999999</v>
      </c>
      <c r="E102" s="45">
        <v>0</v>
      </c>
      <c r="F102" s="45">
        <v>0</v>
      </c>
      <c r="G102" s="54">
        <v>0</v>
      </c>
      <c r="H102" s="73">
        <v>0.38809886400000004</v>
      </c>
      <c r="I102" s="45">
        <v>0.5383228480000001</v>
      </c>
      <c r="J102" s="45">
        <v>0</v>
      </c>
      <c r="K102" s="45">
        <v>0</v>
      </c>
      <c r="L102" s="54">
        <v>0.102082888</v>
      </c>
      <c r="M102" s="73">
        <v>0</v>
      </c>
      <c r="N102" s="53">
        <v>0</v>
      </c>
      <c r="O102" s="45">
        <v>0</v>
      </c>
      <c r="P102" s="45">
        <v>0</v>
      </c>
      <c r="Q102" s="54">
        <v>0</v>
      </c>
      <c r="R102" s="73">
        <v>0.080296095</v>
      </c>
      <c r="S102" s="45">
        <v>0</v>
      </c>
      <c r="T102" s="45">
        <v>0</v>
      </c>
      <c r="U102" s="45">
        <v>0</v>
      </c>
      <c r="V102" s="54">
        <v>0.11797173600000001</v>
      </c>
      <c r="W102" s="73">
        <v>0</v>
      </c>
      <c r="X102" s="45">
        <v>0</v>
      </c>
      <c r="Y102" s="45">
        <v>0</v>
      </c>
      <c r="Z102" s="45">
        <v>0</v>
      </c>
      <c r="AA102" s="54">
        <v>0</v>
      </c>
      <c r="AB102" s="73">
        <v>0</v>
      </c>
      <c r="AC102" s="45">
        <v>0</v>
      </c>
      <c r="AD102" s="45">
        <v>0</v>
      </c>
      <c r="AE102" s="45">
        <v>0</v>
      </c>
      <c r="AF102" s="54">
        <v>0</v>
      </c>
      <c r="AG102" s="73">
        <v>0</v>
      </c>
      <c r="AH102" s="45">
        <v>0</v>
      </c>
      <c r="AI102" s="45">
        <v>0</v>
      </c>
      <c r="AJ102" s="45">
        <v>0</v>
      </c>
      <c r="AK102" s="54">
        <v>0</v>
      </c>
      <c r="AL102" s="73">
        <v>0</v>
      </c>
      <c r="AM102" s="45">
        <v>0</v>
      </c>
      <c r="AN102" s="45">
        <v>0</v>
      </c>
      <c r="AO102" s="45">
        <v>0</v>
      </c>
      <c r="AP102" s="54">
        <v>0</v>
      </c>
      <c r="AQ102" s="73">
        <v>0</v>
      </c>
      <c r="AR102" s="53">
        <v>0</v>
      </c>
      <c r="AS102" s="45">
        <v>0</v>
      </c>
      <c r="AT102" s="45">
        <v>0</v>
      </c>
      <c r="AU102" s="54">
        <v>0</v>
      </c>
      <c r="AV102" s="73">
        <v>4.910977498</v>
      </c>
      <c r="AW102" s="45">
        <v>1.790527137</v>
      </c>
      <c r="AX102" s="45">
        <v>0</v>
      </c>
      <c r="AY102" s="45">
        <v>0</v>
      </c>
      <c r="AZ102" s="54">
        <v>25.893970376</v>
      </c>
      <c r="BA102" s="73">
        <v>0</v>
      </c>
      <c r="BB102" s="53">
        <v>0</v>
      </c>
      <c r="BC102" s="45">
        <v>0</v>
      </c>
      <c r="BD102" s="45">
        <v>0</v>
      </c>
      <c r="BE102" s="54">
        <v>0</v>
      </c>
      <c r="BF102" s="73">
        <v>0.639186531</v>
      </c>
      <c r="BG102" s="53">
        <v>0</v>
      </c>
      <c r="BH102" s="45">
        <v>0</v>
      </c>
      <c r="BI102" s="45">
        <v>0</v>
      </c>
      <c r="BJ102" s="54">
        <v>0.414651148</v>
      </c>
      <c r="BK102" s="61">
        <f t="shared" si="18"/>
        <v>40.985671411999995</v>
      </c>
    </row>
    <row r="103" spans="1:63" ht="12.75">
      <c r="A103" s="36"/>
      <c r="B103" s="38" t="s">
        <v>79</v>
      </c>
      <c r="C103" s="81">
        <f>SUM(C97:C102)</f>
        <v>0</v>
      </c>
      <c r="D103" s="81">
        <f>SUM(D97:D102)</f>
        <v>78.365063605</v>
      </c>
      <c r="E103" s="81">
        <f aca="true" t="shared" si="19" ref="E103:BI103">SUM(E97:E102)</f>
        <v>0</v>
      </c>
      <c r="F103" s="81">
        <f t="shared" si="19"/>
        <v>0</v>
      </c>
      <c r="G103" s="81">
        <f t="shared" si="19"/>
        <v>0</v>
      </c>
      <c r="H103" s="81">
        <f t="shared" si="19"/>
        <v>10.556108344999998</v>
      </c>
      <c r="I103" s="81">
        <f t="shared" si="19"/>
        <v>6.5227698</v>
      </c>
      <c r="J103" s="81">
        <f t="shared" si="19"/>
        <v>0</v>
      </c>
      <c r="K103" s="81">
        <f t="shared" si="19"/>
        <v>0</v>
      </c>
      <c r="L103" s="81">
        <f t="shared" si="19"/>
        <v>49.111080994</v>
      </c>
      <c r="M103" s="81">
        <f t="shared" si="19"/>
        <v>0</v>
      </c>
      <c r="N103" s="81">
        <f t="shared" si="19"/>
        <v>0</v>
      </c>
      <c r="O103" s="81">
        <f t="shared" si="19"/>
        <v>0</v>
      </c>
      <c r="P103" s="81">
        <f t="shared" si="19"/>
        <v>0</v>
      </c>
      <c r="Q103" s="81">
        <f t="shared" si="19"/>
        <v>0</v>
      </c>
      <c r="R103" s="81">
        <f t="shared" si="19"/>
        <v>3.50035206</v>
      </c>
      <c r="S103" s="81">
        <f t="shared" si="19"/>
        <v>0.098140847</v>
      </c>
      <c r="T103" s="81">
        <f t="shared" si="19"/>
        <v>0</v>
      </c>
      <c r="U103" s="81">
        <f t="shared" si="19"/>
        <v>0</v>
      </c>
      <c r="V103" s="81">
        <f t="shared" si="19"/>
        <v>9.677090954999999</v>
      </c>
      <c r="W103" s="81">
        <f t="shared" si="19"/>
        <v>0</v>
      </c>
      <c r="X103" s="81">
        <f t="shared" si="19"/>
        <v>0</v>
      </c>
      <c r="Y103" s="81">
        <f t="shared" si="19"/>
        <v>0</v>
      </c>
      <c r="Z103" s="81">
        <f t="shared" si="19"/>
        <v>0</v>
      </c>
      <c r="AA103" s="81">
        <f t="shared" si="19"/>
        <v>0</v>
      </c>
      <c r="AB103" s="81">
        <f t="shared" si="19"/>
        <v>0.059534671000000004</v>
      </c>
      <c r="AC103" s="81">
        <f t="shared" si="19"/>
        <v>0</v>
      </c>
      <c r="AD103" s="81">
        <f t="shared" si="19"/>
        <v>0</v>
      </c>
      <c r="AE103" s="81">
        <f t="shared" si="19"/>
        <v>0</v>
      </c>
      <c r="AF103" s="81">
        <f t="shared" si="19"/>
        <v>0</v>
      </c>
      <c r="AG103" s="81">
        <f t="shared" si="19"/>
        <v>0</v>
      </c>
      <c r="AH103" s="81">
        <f t="shared" si="19"/>
        <v>0</v>
      </c>
      <c r="AI103" s="81">
        <f t="shared" si="19"/>
        <v>0</v>
      </c>
      <c r="AJ103" s="81">
        <f t="shared" si="19"/>
        <v>0</v>
      </c>
      <c r="AK103" s="81">
        <f t="shared" si="19"/>
        <v>0</v>
      </c>
      <c r="AL103" s="81">
        <f t="shared" si="19"/>
        <v>0.05193563500000001</v>
      </c>
      <c r="AM103" s="81">
        <f t="shared" si="19"/>
        <v>0</v>
      </c>
      <c r="AN103" s="81">
        <f t="shared" si="19"/>
        <v>0</v>
      </c>
      <c r="AO103" s="81">
        <f t="shared" si="19"/>
        <v>0</v>
      </c>
      <c r="AP103" s="81">
        <f t="shared" si="19"/>
        <v>0</v>
      </c>
      <c r="AQ103" s="81">
        <f t="shared" si="19"/>
        <v>0</v>
      </c>
      <c r="AR103" s="81">
        <f t="shared" si="19"/>
        <v>27.764528624</v>
      </c>
      <c r="AS103" s="81">
        <f t="shared" si="19"/>
        <v>0</v>
      </c>
      <c r="AT103" s="81">
        <f t="shared" si="19"/>
        <v>0</v>
      </c>
      <c r="AU103" s="81">
        <f t="shared" si="19"/>
        <v>0</v>
      </c>
      <c r="AV103" s="81">
        <f t="shared" si="19"/>
        <v>100.62320342999999</v>
      </c>
      <c r="AW103" s="81">
        <f t="shared" si="19"/>
        <v>52.662750916</v>
      </c>
      <c r="AX103" s="81">
        <f t="shared" si="19"/>
        <v>0</v>
      </c>
      <c r="AY103" s="81">
        <f t="shared" si="19"/>
        <v>0</v>
      </c>
      <c r="AZ103" s="81">
        <f t="shared" si="19"/>
        <v>193.33047497</v>
      </c>
      <c r="BA103" s="81">
        <f t="shared" si="19"/>
        <v>0</v>
      </c>
      <c r="BB103" s="81">
        <f t="shared" si="19"/>
        <v>0</v>
      </c>
      <c r="BC103" s="81">
        <f t="shared" si="19"/>
        <v>0</v>
      </c>
      <c r="BD103" s="81">
        <f t="shared" si="19"/>
        <v>0</v>
      </c>
      <c r="BE103" s="81">
        <f t="shared" si="19"/>
        <v>0</v>
      </c>
      <c r="BF103" s="81">
        <f t="shared" si="19"/>
        <v>30.594077387000002</v>
      </c>
      <c r="BG103" s="81">
        <f t="shared" si="19"/>
        <v>2.588058572</v>
      </c>
      <c r="BH103" s="81">
        <f t="shared" si="19"/>
        <v>0</v>
      </c>
      <c r="BI103" s="81">
        <f t="shared" si="19"/>
        <v>0</v>
      </c>
      <c r="BJ103" s="81">
        <f>SUM(BJ97:BJ102)</f>
        <v>13.158865742000001</v>
      </c>
      <c r="BK103" s="99">
        <f>SUM(BK97:BK102)</f>
        <v>578.664036553</v>
      </c>
    </row>
    <row r="104" spans="1:63" ht="4.5" customHeight="1">
      <c r="A104" s="11"/>
      <c r="B104" s="21"/>
      <c r="C104" s="123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  <c r="S104" s="124"/>
      <c r="T104" s="124"/>
      <c r="U104" s="124"/>
      <c r="V104" s="124"/>
      <c r="W104" s="124"/>
      <c r="X104" s="124"/>
      <c r="Y104" s="124"/>
      <c r="Z104" s="124"/>
      <c r="AA104" s="124"/>
      <c r="AB104" s="124"/>
      <c r="AC104" s="124"/>
      <c r="AD104" s="124"/>
      <c r="AE104" s="124"/>
      <c r="AF104" s="124"/>
      <c r="AG104" s="124"/>
      <c r="AH104" s="124"/>
      <c r="AI104" s="124"/>
      <c r="AJ104" s="124"/>
      <c r="AK104" s="124"/>
      <c r="AL104" s="124"/>
      <c r="AM104" s="124"/>
      <c r="AN104" s="124"/>
      <c r="AO104" s="124"/>
      <c r="AP104" s="124"/>
      <c r="AQ104" s="124"/>
      <c r="AR104" s="124"/>
      <c r="AS104" s="124"/>
      <c r="AT104" s="124"/>
      <c r="AU104" s="124"/>
      <c r="AV104" s="124"/>
      <c r="AW104" s="124"/>
      <c r="AX104" s="124"/>
      <c r="AY104" s="124"/>
      <c r="AZ104" s="124"/>
      <c r="BA104" s="124"/>
      <c r="BB104" s="124"/>
      <c r="BC104" s="124"/>
      <c r="BD104" s="124"/>
      <c r="BE104" s="124"/>
      <c r="BF104" s="124"/>
      <c r="BG104" s="124"/>
      <c r="BH104" s="124"/>
      <c r="BI104" s="124"/>
      <c r="BJ104" s="124"/>
      <c r="BK104" s="125"/>
    </row>
    <row r="105" spans="1:65" ht="12.75">
      <c r="A105" s="36"/>
      <c r="B105" s="83" t="s">
        <v>93</v>
      </c>
      <c r="C105" s="84">
        <f aca="true" t="shared" si="20" ref="C105:AH105">+C103++C84+C79+C59</f>
        <v>0</v>
      </c>
      <c r="D105" s="70">
        <f t="shared" si="20"/>
        <v>3538.7738423380006</v>
      </c>
      <c r="E105" s="70">
        <f t="shared" si="20"/>
        <v>0</v>
      </c>
      <c r="F105" s="70">
        <f t="shared" si="20"/>
        <v>0</v>
      </c>
      <c r="G105" s="85">
        <f t="shared" si="20"/>
        <v>0</v>
      </c>
      <c r="H105" s="84">
        <f t="shared" si="20"/>
        <v>1045.026946225</v>
      </c>
      <c r="I105" s="70">
        <f t="shared" si="20"/>
        <v>14470.691506937801</v>
      </c>
      <c r="J105" s="70">
        <f t="shared" si="20"/>
        <v>2385.947856701</v>
      </c>
      <c r="K105" s="70">
        <f t="shared" si="20"/>
        <v>4.627438956000001</v>
      </c>
      <c r="L105" s="85">
        <f t="shared" si="20"/>
        <v>3419.6019601199996</v>
      </c>
      <c r="M105" s="84">
        <f t="shared" si="20"/>
        <v>0</v>
      </c>
      <c r="N105" s="70">
        <f t="shared" si="20"/>
        <v>0</v>
      </c>
      <c r="O105" s="70">
        <f t="shared" si="20"/>
        <v>0</v>
      </c>
      <c r="P105" s="70">
        <f t="shared" si="20"/>
        <v>0</v>
      </c>
      <c r="Q105" s="85">
        <f t="shared" si="20"/>
        <v>0</v>
      </c>
      <c r="R105" s="84">
        <f t="shared" si="20"/>
        <v>451.86858806600003</v>
      </c>
      <c r="S105" s="70">
        <f t="shared" si="20"/>
        <v>307.314272649</v>
      </c>
      <c r="T105" s="70">
        <f t="shared" si="20"/>
        <v>132.927397683</v>
      </c>
      <c r="U105" s="70">
        <f t="shared" si="20"/>
        <v>0</v>
      </c>
      <c r="V105" s="85">
        <f t="shared" si="20"/>
        <v>317.02301111599996</v>
      </c>
      <c r="W105" s="84">
        <f t="shared" si="20"/>
        <v>0</v>
      </c>
      <c r="X105" s="70">
        <f t="shared" si="20"/>
        <v>0</v>
      </c>
      <c r="Y105" s="70">
        <f t="shared" si="20"/>
        <v>0</v>
      </c>
      <c r="Z105" s="70">
        <f t="shared" si="20"/>
        <v>0</v>
      </c>
      <c r="AA105" s="85">
        <f t="shared" si="20"/>
        <v>0</v>
      </c>
      <c r="AB105" s="84">
        <f t="shared" si="20"/>
        <v>5.0985827100000005</v>
      </c>
      <c r="AC105" s="70">
        <f t="shared" si="20"/>
        <v>11.585290233</v>
      </c>
      <c r="AD105" s="70">
        <f t="shared" si="20"/>
        <v>0</v>
      </c>
      <c r="AE105" s="70">
        <f t="shared" si="20"/>
        <v>0</v>
      </c>
      <c r="AF105" s="85">
        <f t="shared" si="20"/>
        <v>0.44279352399999994</v>
      </c>
      <c r="AG105" s="84">
        <f t="shared" si="20"/>
        <v>0</v>
      </c>
      <c r="AH105" s="70">
        <f t="shared" si="20"/>
        <v>0</v>
      </c>
      <c r="AI105" s="70">
        <f aca="true" t="shared" si="21" ref="AI105:BJ105">+AI103++AI84+AI79+AI59</f>
        <v>0</v>
      </c>
      <c r="AJ105" s="70">
        <f t="shared" si="21"/>
        <v>0</v>
      </c>
      <c r="AK105" s="85">
        <f t="shared" si="21"/>
        <v>0</v>
      </c>
      <c r="AL105" s="84">
        <f t="shared" si="21"/>
        <v>4.143713434</v>
      </c>
      <c r="AM105" s="70">
        <f t="shared" si="21"/>
        <v>0.274852172</v>
      </c>
      <c r="AN105" s="70">
        <f t="shared" si="21"/>
        <v>0</v>
      </c>
      <c r="AO105" s="70">
        <f t="shared" si="21"/>
        <v>0</v>
      </c>
      <c r="AP105" s="85">
        <f t="shared" si="21"/>
        <v>0.621076834</v>
      </c>
      <c r="AQ105" s="84">
        <f t="shared" si="21"/>
        <v>0</v>
      </c>
      <c r="AR105" s="70">
        <f t="shared" si="21"/>
        <v>163.7420256</v>
      </c>
      <c r="AS105" s="70">
        <f t="shared" si="21"/>
        <v>0</v>
      </c>
      <c r="AT105" s="70">
        <f t="shared" si="21"/>
        <v>0</v>
      </c>
      <c r="AU105" s="85">
        <f t="shared" si="21"/>
        <v>0</v>
      </c>
      <c r="AV105" s="52">
        <f t="shared" si="21"/>
        <v>11316.357117929001</v>
      </c>
      <c r="AW105" s="70">
        <f t="shared" si="21"/>
        <v>9785.388627974</v>
      </c>
      <c r="AX105" s="70">
        <f t="shared" si="21"/>
        <v>177.77105708300002</v>
      </c>
      <c r="AY105" s="70">
        <f t="shared" si="21"/>
        <v>0</v>
      </c>
      <c r="AZ105" s="87">
        <f t="shared" si="21"/>
        <v>15327.174917587003</v>
      </c>
      <c r="BA105" s="84">
        <f t="shared" si="21"/>
        <v>0</v>
      </c>
      <c r="BB105" s="70">
        <f t="shared" si="21"/>
        <v>0</v>
      </c>
      <c r="BC105" s="70">
        <f t="shared" si="21"/>
        <v>0</v>
      </c>
      <c r="BD105" s="70">
        <f t="shared" si="21"/>
        <v>0</v>
      </c>
      <c r="BE105" s="85">
        <f t="shared" si="21"/>
        <v>0</v>
      </c>
      <c r="BF105" s="84">
        <f t="shared" si="21"/>
        <v>4893.210700179001</v>
      </c>
      <c r="BG105" s="70">
        <f t="shared" si="21"/>
        <v>881.77367688</v>
      </c>
      <c r="BH105" s="70">
        <f t="shared" si="21"/>
        <v>71.49887103299999</v>
      </c>
      <c r="BI105" s="70">
        <f t="shared" si="21"/>
        <v>0</v>
      </c>
      <c r="BJ105" s="85">
        <f t="shared" si="21"/>
        <v>2526.318604097</v>
      </c>
      <c r="BK105" s="97">
        <f>+BK103+BK84+BK79+BK59</f>
        <v>71239.2047280608</v>
      </c>
      <c r="BM105" s="106"/>
    </row>
    <row r="106" spans="1:63" ht="4.5" customHeight="1">
      <c r="A106" s="11"/>
      <c r="B106" s="22"/>
      <c r="C106" s="147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  <c r="S106" s="124"/>
      <c r="T106" s="124"/>
      <c r="U106" s="124"/>
      <c r="V106" s="124"/>
      <c r="W106" s="124"/>
      <c r="X106" s="124"/>
      <c r="Y106" s="124"/>
      <c r="Z106" s="124"/>
      <c r="AA106" s="124"/>
      <c r="AB106" s="124"/>
      <c r="AC106" s="124"/>
      <c r="AD106" s="124"/>
      <c r="AE106" s="124"/>
      <c r="AF106" s="124"/>
      <c r="AG106" s="124"/>
      <c r="AH106" s="124"/>
      <c r="AI106" s="124"/>
      <c r="AJ106" s="124"/>
      <c r="AK106" s="124"/>
      <c r="AL106" s="124"/>
      <c r="AM106" s="124"/>
      <c r="AN106" s="124"/>
      <c r="AO106" s="124"/>
      <c r="AP106" s="124"/>
      <c r="AQ106" s="124"/>
      <c r="AR106" s="124"/>
      <c r="AS106" s="124"/>
      <c r="AT106" s="124"/>
      <c r="AU106" s="124"/>
      <c r="AV106" s="124"/>
      <c r="AW106" s="124"/>
      <c r="AX106" s="124"/>
      <c r="AY106" s="124"/>
      <c r="AZ106" s="124"/>
      <c r="BA106" s="124"/>
      <c r="BB106" s="124"/>
      <c r="BC106" s="124"/>
      <c r="BD106" s="124"/>
      <c r="BE106" s="124"/>
      <c r="BF106" s="124"/>
      <c r="BG106" s="124"/>
      <c r="BH106" s="124"/>
      <c r="BI106" s="124"/>
      <c r="BJ106" s="124"/>
      <c r="BK106" s="148"/>
    </row>
    <row r="107" spans="1:63" ht="14.25" customHeight="1">
      <c r="A107" s="11" t="s">
        <v>5</v>
      </c>
      <c r="B107" s="23" t="s">
        <v>26</v>
      </c>
      <c r="C107" s="147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24"/>
      <c r="BD107" s="124"/>
      <c r="BE107" s="124"/>
      <c r="BF107" s="124"/>
      <c r="BG107" s="124"/>
      <c r="BH107" s="124"/>
      <c r="BI107" s="124"/>
      <c r="BJ107" s="124"/>
      <c r="BK107" s="148"/>
    </row>
    <row r="108" spans="1:63" ht="14.25" customHeight="1">
      <c r="A108" s="32"/>
      <c r="B108" s="28" t="s">
        <v>120</v>
      </c>
      <c r="C108" s="73">
        <v>0</v>
      </c>
      <c r="D108" s="53">
        <v>10.714819456</v>
      </c>
      <c r="E108" s="45">
        <v>0</v>
      </c>
      <c r="F108" s="45">
        <v>0</v>
      </c>
      <c r="G108" s="54">
        <v>0</v>
      </c>
      <c r="H108" s="73">
        <v>3.44724883</v>
      </c>
      <c r="I108" s="45">
        <v>4.790213408</v>
      </c>
      <c r="J108" s="45">
        <v>0</v>
      </c>
      <c r="K108" s="45">
        <v>0</v>
      </c>
      <c r="L108" s="54">
        <v>17.294379831</v>
      </c>
      <c r="M108" s="73">
        <v>0</v>
      </c>
      <c r="N108" s="53">
        <v>0</v>
      </c>
      <c r="O108" s="45">
        <v>0</v>
      </c>
      <c r="P108" s="45">
        <v>0</v>
      </c>
      <c r="Q108" s="54">
        <v>0</v>
      </c>
      <c r="R108" s="73">
        <v>2.074242253</v>
      </c>
      <c r="S108" s="45">
        <v>1.291200274</v>
      </c>
      <c r="T108" s="45">
        <v>0</v>
      </c>
      <c r="U108" s="45">
        <v>0</v>
      </c>
      <c r="V108" s="54">
        <v>4.049607424</v>
      </c>
      <c r="W108" s="73">
        <v>0</v>
      </c>
      <c r="X108" s="45">
        <v>0</v>
      </c>
      <c r="Y108" s="45">
        <v>0</v>
      </c>
      <c r="Z108" s="45">
        <v>0</v>
      </c>
      <c r="AA108" s="54">
        <v>0</v>
      </c>
      <c r="AB108" s="73">
        <v>0.000931241</v>
      </c>
      <c r="AC108" s="45">
        <v>0</v>
      </c>
      <c r="AD108" s="45">
        <v>0</v>
      </c>
      <c r="AE108" s="45">
        <v>0</v>
      </c>
      <c r="AF108" s="54">
        <v>0</v>
      </c>
      <c r="AG108" s="73">
        <v>0</v>
      </c>
      <c r="AH108" s="45">
        <v>0</v>
      </c>
      <c r="AI108" s="45">
        <v>0</v>
      </c>
      <c r="AJ108" s="45">
        <v>0</v>
      </c>
      <c r="AK108" s="54">
        <v>0</v>
      </c>
      <c r="AL108" s="73">
        <v>0.004587534</v>
      </c>
      <c r="AM108" s="45">
        <v>0</v>
      </c>
      <c r="AN108" s="45">
        <v>0</v>
      </c>
      <c r="AO108" s="45">
        <v>0</v>
      </c>
      <c r="AP108" s="54">
        <v>0</v>
      </c>
      <c r="AQ108" s="73">
        <v>0</v>
      </c>
      <c r="AR108" s="53">
        <v>0</v>
      </c>
      <c r="AS108" s="45">
        <v>0</v>
      </c>
      <c r="AT108" s="45">
        <v>0</v>
      </c>
      <c r="AU108" s="54">
        <v>0</v>
      </c>
      <c r="AV108" s="73">
        <v>159.635260349</v>
      </c>
      <c r="AW108" s="45">
        <v>146.188881961</v>
      </c>
      <c r="AX108" s="45">
        <v>0</v>
      </c>
      <c r="AY108" s="45">
        <v>0</v>
      </c>
      <c r="AZ108" s="54">
        <v>449.251077186</v>
      </c>
      <c r="BA108" s="43">
        <v>0</v>
      </c>
      <c r="BB108" s="44">
        <v>0</v>
      </c>
      <c r="BC108" s="43">
        <v>0</v>
      </c>
      <c r="BD108" s="43">
        <v>0</v>
      </c>
      <c r="BE108" s="48">
        <v>0</v>
      </c>
      <c r="BF108" s="43">
        <v>64.82315263699999</v>
      </c>
      <c r="BG108" s="44">
        <v>30.019152047</v>
      </c>
      <c r="BH108" s="43">
        <v>0</v>
      </c>
      <c r="BI108" s="43">
        <v>0</v>
      </c>
      <c r="BJ108" s="48">
        <v>99.741650369</v>
      </c>
      <c r="BK108" s="100">
        <f>SUM(C108:BJ108)</f>
        <v>993.3264048</v>
      </c>
    </row>
    <row r="109" spans="1:63" ht="13.5" thickBot="1">
      <c r="A109" s="40"/>
      <c r="B109" s="86" t="s">
        <v>79</v>
      </c>
      <c r="C109" s="50">
        <f>SUM(C108)</f>
        <v>0</v>
      </c>
      <c r="D109" s="71">
        <f aca="true" t="shared" si="22" ref="D109:BK109">SUM(D108)</f>
        <v>10.714819456</v>
      </c>
      <c r="E109" s="71">
        <f t="shared" si="22"/>
        <v>0</v>
      </c>
      <c r="F109" s="71">
        <f t="shared" si="22"/>
        <v>0</v>
      </c>
      <c r="G109" s="69">
        <f t="shared" si="22"/>
        <v>0</v>
      </c>
      <c r="H109" s="50">
        <f t="shared" si="22"/>
        <v>3.44724883</v>
      </c>
      <c r="I109" s="71">
        <f t="shared" si="22"/>
        <v>4.790213408</v>
      </c>
      <c r="J109" s="71">
        <f t="shared" si="22"/>
        <v>0</v>
      </c>
      <c r="K109" s="71">
        <f t="shared" si="22"/>
        <v>0</v>
      </c>
      <c r="L109" s="69">
        <f t="shared" si="22"/>
        <v>17.294379831</v>
      </c>
      <c r="M109" s="50">
        <f t="shared" si="22"/>
        <v>0</v>
      </c>
      <c r="N109" s="71">
        <f t="shared" si="22"/>
        <v>0</v>
      </c>
      <c r="O109" s="71">
        <f t="shared" si="22"/>
        <v>0</v>
      </c>
      <c r="P109" s="71">
        <f t="shared" si="22"/>
        <v>0</v>
      </c>
      <c r="Q109" s="69">
        <f t="shared" si="22"/>
        <v>0</v>
      </c>
      <c r="R109" s="50">
        <f t="shared" si="22"/>
        <v>2.074242253</v>
      </c>
      <c r="S109" s="71">
        <f t="shared" si="22"/>
        <v>1.291200274</v>
      </c>
      <c r="T109" s="71">
        <f t="shared" si="22"/>
        <v>0</v>
      </c>
      <c r="U109" s="71">
        <f t="shared" si="22"/>
        <v>0</v>
      </c>
      <c r="V109" s="69">
        <f t="shared" si="22"/>
        <v>4.049607424</v>
      </c>
      <c r="W109" s="50">
        <f t="shared" si="22"/>
        <v>0</v>
      </c>
      <c r="X109" s="71">
        <f t="shared" si="22"/>
        <v>0</v>
      </c>
      <c r="Y109" s="71">
        <f t="shared" si="22"/>
        <v>0</v>
      </c>
      <c r="Z109" s="71">
        <f t="shared" si="22"/>
        <v>0</v>
      </c>
      <c r="AA109" s="69">
        <f t="shared" si="22"/>
        <v>0</v>
      </c>
      <c r="AB109" s="50">
        <f t="shared" si="22"/>
        <v>0.000931241</v>
      </c>
      <c r="AC109" s="71">
        <f t="shared" si="22"/>
        <v>0</v>
      </c>
      <c r="AD109" s="71">
        <f t="shared" si="22"/>
        <v>0</v>
      </c>
      <c r="AE109" s="71">
        <f t="shared" si="22"/>
        <v>0</v>
      </c>
      <c r="AF109" s="69">
        <f t="shared" si="22"/>
        <v>0</v>
      </c>
      <c r="AG109" s="50">
        <f t="shared" si="22"/>
        <v>0</v>
      </c>
      <c r="AH109" s="71">
        <f t="shared" si="22"/>
        <v>0</v>
      </c>
      <c r="AI109" s="71">
        <f t="shared" si="22"/>
        <v>0</v>
      </c>
      <c r="AJ109" s="71">
        <f t="shared" si="22"/>
        <v>0</v>
      </c>
      <c r="AK109" s="69">
        <f t="shared" si="22"/>
        <v>0</v>
      </c>
      <c r="AL109" s="50">
        <f t="shared" si="22"/>
        <v>0.004587534</v>
      </c>
      <c r="AM109" s="71">
        <f t="shared" si="22"/>
        <v>0</v>
      </c>
      <c r="AN109" s="71">
        <f t="shared" si="22"/>
        <v>0</v>
      </c>
      <c r="AO109" s="71">
        <f t="shared" si="22"/>
        <v>0</v>
      </c>
      <c r="AP109" s="69">
        <f t="shared" si="22"/>
        <v>0</v>
      </c>
      <c r="AQ109" s="50">
        <f t="shared" si="22"/>
        <v>0</v>
      </c>
      <c r="AR109" s="71">
        <f t="shared" si="22"/>
        <v>0</v>
      </c>
      <c r="AS109" s="71">
        <f t="shared" si="22"/>
        <v>0</v>
      </c>
      <c r="AT109" s="71">
        <f t="shared" si="22"/>
        <v>0</v>
      </c>
      <c r="AU109" s="69">
        <f t="shared" si="22"/>
        <v>0</v>
      </c>
      <c r="AV109" s="50">
        <f t="shared" si="22"/>
        <v>159.635260349</v>
      </c>
      <c r="AW109" s="71">
        <f t="shared" si="22"/>
        <v>146.188881961</v>
      </c>
      <c r="AX109" s="71">
        <f t="shared" si="22"/>
        <v>0</v>
      </c>
      <c r="AY109" s="71">
        <f t="shared" si="22"/>
        <v>0</v>
      </c>
      <c r="AZ109" s="69">
        <f t="shared" si="22"/>
        <v>449.251077186</v>
      </c>
      <c r="BA109" s="51">
        <f t="shared" si="22"/>
        <v>0</v>
      </c>
      <c r="BB109" s="71">
        <f t="shared" si="22"/>
        <v>0</v>
      </c>
      <c r="BC109" s="71">
        <f t="shared" si="22"/>
        <v>0</v>
      </c>
      <c r="BD109" s="71">
        <f t="shared" si="22"/>
        <v>0</v>
      </c>
      <c r="BE109" s="88">
        <f t="shared" si="22"/>
        <v>0</v>
      </c>
      <c r="BF109" s="50">
        <f t="shared" si="22"/>
        <v>64.82315263699999</v>
      </c>
      <c r="BG109" s="71">
        <f t="shared" si="22"/>
        <v>30.019152047</v>
      </c>
      <c r="BH109" s="71">
        <f t="shared" si="22"/>
        <v>0</v>
      </c>
      <c r="BI109" s="71">
        <f t="shared" si="22"/>
        <v>0</v>
      </c>
      <c r="BJ109" s="69">
        <f t="shared" si="22"/>
        <v>99.741650369</v>
      </c>
      <c r="BK109" s="101">
        <f t="shared" si="22"/>
        <v>993.3264048</v>
      </c>
    </row>
    <row r="110" spans="1:63" ht="6" customHeight="1">
      <c r="A110" s="4"/>
      <c r="B110" s="16"/>
      <c r="C110" s="27"/>
      <c r="D110" s="34"/>
      <c r="E110" s="27"/>
      <c r="F110" s="27"/>
      <c r="G110" s="27"/>
      <c r="H110" s="27"/>
      <c r="I110" s="27"/>
      <c r="J110" s="27"/>
      <c r="K110" s="27"/>
      <c r="L110" s="27"/>
      <c r="M110" s="27"/>
      <c r="N110" s="34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34"/>
      <c r="AS110" s="27"/>
      <c r="AT110" s="27"/>
      <c r="AU110" s="27"/>
      <c r="AV110" s="27"/>
      <c r="AW110" s="27"/>
      <c r="AX110" s="27"/>
      <c r="AY110" s="27"/>
      <c r="AZ110" s="27"/>
      <c r="BA110" s="27"/>
      <c r="BB110" s="34"/>
      <c r="BC110" s="27"/>
      <c r="BD110" s="27"/>
      <c r="BE110" s="27"/>
      <c r="BF110" s="27"/>
      <c r="BG110" s="34"/>
      <c r="BH110" s="27"/>
      <c r="BI110" s="27"/>
      <c r="BJ110" s="27"/>
      <c r="BK110" s="30"/>
    </row>
    <row r="111" spans="1:63" ht="12.75">
      <c r="A111" s="4"/>
      <c r="B111" s="4" t="s">
        <v>121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41" t="s">
        <v>122</v>
      </c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30"/>
    </row>
    <row r="112" spans="1:63" ht="12.75">
      <c r="A112" s="4"/>
      <c r="B112" s="4" t="s">
        <v>123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42" t="s">
        <v>124</v>
      </c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30"/>
    </row>
    <row r="113" spans="3:63" ht="12.75">
      <c r="C113" s="27"/>
      <c r="D113" s="27"/>
      <c r="E113" s="27"/>
      <c r="F113" s="27"/>
      <c r="G113" s="27"/>
      <c r="H113" s="27"/>
      <c r="I113" s="27"/>
      <c r="J113" s="27"/>
      <c r="K113" s="27"/>
      <c r="L113" s="42" t="s">
        <v>125</v>
      </c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30"/>
    </row>
    <row r="114" spans="2:63" ht="12.75">
      <c r="B114" s="4" t="s">
        <v>142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42" t="s">
        <v>126</v>
      </c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30"/>
    </row>
    <row r="115" spans="2:63" ht="12.75">
      <c r="B115" s="4" t="s">
        <v>143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42" t="s">
        <v>127</v>
      </c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30"/>
    </row>
    <row r="116" spans="2:63" ht="12.75">
      <c r="B116" s="4"/>
      <c r="C116" s="27"/>
      <c r="D116" s="27"/>
      <c r="E116" s="27"/>
      <c r="F116" s="27"/>
      <c r="G116" s="27"/>
      <c r="H116" s="27"/>
      <c r="I116" s="27"/>
      <c r="J116" s="27"/>
      <c r="K116" s="27"/>
      <c r="L116" s="42" t="s">
        <v>128</v>
      </c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30"/>
    </row>
  </sheetData>
  <sheetProtection/>
  <mergeCells count="49">
    <mergeCell ref="C104:BK104"/>
    <mergeCell ref="A1:A5"/>
    <mergeCell ref="C82:BK82"/>
    <mergeCell ref="C106:BK106"/>
    <mergeCell ref="C107:BK107"/>
    <mergeCell ref="C86:BK86"/>
    <mergeCell ref="C87:BK87"/>
    <mergeCell ref="C90:BK90"/>
    <mergeCell ref="C94:BK94"/>
    <mergeCell ref="C95:BK95"/>
    <mergeCell ref="C96:BK96"/>
    <mergeCell ref="C63:BK63"/>
    <mergeCell ref="C60:BK60"/>
    <mergeCell ref="C66:BK66"/>
    <mergeCell ref="C80:BK80"/>
    <mergeCell ref="C81:BK81"/>
    <mergeCell ref="C85:BK85"/>
    <mergeCell ref="C1:BK1"/>
    <mergeCell ref="BA3:BJ3"/>
    <mergeCell ref="BK2:BK5"/>
    <mergeCell ref="W3:AF3"/>
    <mergeCell ref="AG3:AP3"/>
    <mergeCell ref="C62:BK62"/>
    <mergeCell ref="M3:V3"/>
    <mergeCell ref="C11:BK11"/>
    <mergeCell ref="C15:BK15"/>
    <mergeCell ref="C43:BK43"/>
    <mergeCell ref="C46:BK46"/>
    <mergeCell ref="C49:BK49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49" t="s">
        <v>164</v>
      </c>
      <c r="C2" s="150"/>
      <c r="D2" s="150"/>
      <c r="E2" s="150"/>
      <c r="F2" s="150"/>
      <c r="G2" s="150"/>
      <c r="H2" s="150"/>
      <c r="I2" s="150"/>
      <c r="J2" s="150"/>
      <c r="K2" s="150"/>
      <c r="L2" s="151"/>
    </row>
    <row r="3" spans="2:12" ht="12.75">
      <c r="B3" s="149" t="s">
        <v>134</v>
      </c>
      <c r="C3" s="150"/>
      <c r="D3" s="150"/>
      <c r="E3" s="150"/>
      <c r="F3" s="150"/>
      <c r="G3" s="150"/>
      <c r="H3" s="150"/>
      <c r="I3" s="150"/>
      <c r="J3" s="150"/>
      <c r="K3" s="150"/>
      <c r="L3" s="151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8">
        <v>0.0036111690000000004</v>
      </c>
      <c r="E5" s="108">
        <v>0.6953914750000001</v>
      </c>
      <c r="F5" s="108">
        <v>1.409172504</v>
      </c>
      <c r="G5" s="108">
        <v>0.14363885</v>
      </c>
      <c r="H5" s="108">
        <v>0.00807468</v>
      </c>
      <c r="I5" s="72"/>
      <c r="J5" s="89"/>
      <c r="K5" s="95">
        <f>SUM(D5:J5)</f>
        <v>2.259888678</v>
      </c>
      <c r="L5" s="108">
        <v>0</v>
      </c>
    </row>
    <row r="6" spans="2:12" ht="12.75">
      <c r="B6" s="12">
        <v>2</v>
      </c>
      <c r="C6" s="14" t="s">
        <v>36</v>
      </c>
      <c r="D6" s="108">
        <v>94.050482087</v>
      </c>
      <c r="E6" s="108">
        <v>171.317449624</v>
      </c>
      <c r="F6" s="108">
        <v>661.345333658</v>
      </c>
      <c r="G6" s="108">
        <v>75.09007544800001</v>
      </c>
      <c r="H6" s="108">
        <v>5.629302194</v>
      </c>
      <c r="I6" s="72"/>
      <c r="J6" s="89"/>
      <c r="K6" s="95">
        <f aca="true" t="shared" si="0" ref="K6:K41">SUM(D6:J6)</f>
        <v>1007.432643011</v>
      </c>
      <c r="L6" s="108">
        <v>7.166927331</v>
      </c>
    </row>
    <row r="7" spans="2:12" ht="12.75">
      <c r="B7" s="12">
        <v>3</v>
      </c>
      <c r="C7" s="13" t="s">
        <v>37</v>
      </c>
      <c r="D7" s="108">
        <v>0.013294074</v>
      </c>
      <c r="E7" s="108">
        <v>0.5138634400000001</v>
      </c>
      <c r="F7" s="108">
        <v>2.4288141580000002</v>
      </c>
      <c r="G7" s="108">
        <v>0.010274486999999999</v>
      </c>
      <c r="H7" s="108">
        <v>0.005086373</v>
      </c>
      <c r="I7" s="72"/>
      <c r="J7" s="89"/>
      <c r="K7" s="95">
        <f t="shared" si="0"/>
        <v>2.971332532000001</v>
      </c>
      <c r="L7" s="108">
        <v>0</v>
      </c>
    </row>
    <row r="8" spans="2:12" ht="12.75">
      <c r="B8" s="12">
        <v>4</v>
      </c>
      <c r="C8" s="14" t="s">
        <v>38</v>
      </c>
      <c r="D8" s="108">
        <v>1.75504545</v>
      </c>
      <c r="E8" s="108">
        <v>73.632685645</v>
      </c>
      <c r="F8" s="108">
        <v>122.400992447</v>
      </c>
      <c r="G8" s="108">
        <v>22.804264269</v>
      </c>
      <c r="H8" s="108">
        <v>0.68732306</v>
      </c>
      <c r="I8" s="72"/>
      <c r="J8" s="89"/>
      <c r="K8" s="95">
        <f t="shared" si="0"/>
        <v>221.280310871</v>
      </c>
      <c r="L8" s="108">
        <v>20.549252952</v>
      </c>
    </row>
    <row r="9" spans="2:12" ht="12.75">
      <c r="B9" s="12">
        <v>5</v>
      </c>
      <c r="C9" s="14" t="s">
        <v>39</v>
      </c>
      <c r="D9" s="108">
        <v>0.9435444460000001</v>
      </c>
      <c r="E9" s="108">
        <v>59.581054883</v>
      </c>
      <c r="F9" s="108">
        <v>197.823626284</v>
      </c>
      <c r="G9" s="108">
        <v>35.651418976</v>
      </c>
      <c r="H9" s="108">
        <v>0.911197527</v>
      </c>
      <c r="I9" s="72"/>
      <c r="J9" s="89"/>
      <c r="K9" s="95">
        <f t="shared" si="0"/>
        <v>294.910842116</v>
      </c>
      <c r="L9" s="108">
        <v>4.203936174</v>
      </c>
    </row>
    <row r="10" spans="2:12" ht="12.75">
      <c r="B10" s="12">
        <v>6</v>
      </c>
      <c r="C10" s="14" t="s">
        <v>40</v>
      </c>
      <c r="D10" s="108">
        <v>0.8553911009999999</v>
      </c>
      <c r="E10" s="108">
        <v>64.17302220699999</v>
      </c>
      <c r="F10" s="108">
        <v>138.515939829</v>
      </c>
      <c r="G10" s="108">
        <v>19.550523829</v>
      </c>
      <c r="H10" s="108">
        <v>1.677755734</v>
      </c>
      <c r="I10" s="72"/>
      <c r="J10" s="89"/>
      <c r="K10" s="95">
        <f t="shared" si="0"/>
        <v>224.77263269999995</v>
      </c>
      <c r="L10" s="108">
        <v>4.194377481</v>
      </c>
    </row>
    <row r="11" spans="2:12" ht="12.75">
      <c r="B11" s="12">
        <v>7</v>
      </c>
      <c r="C11" s="14" t="s">
        <v>41</v>
      </c>
      <c r="D11" s="108">
        <v>1.322986172</v>
      </c>
      <c r="E11" s="108">
        <v>86.398142538</v>
      </c>
      <c r="F11" s="108">
        <v>109.280961117</v>
      </c>
      <c r="G11" s="108">
        <v>14.037850494</v>
      </c>
      <c r="H11" s="108">
        <v>2.06566838</v>
      </c>
      <c r="I11" s="72"/>
      <c r="J11" s="89"/>
      <c r="K11" s="95">
        <f t="shared" si="0"/>
        <v>213.10560870100002</v>
      </c>
      <c r="L11" s="108">
        <v>25.248300309999998</v>
      </c>
    </row>
    <row r="12" spans="2:12" ht="12.75">
      <c r="B12" s="12">
        <v>8</v>
      </c>
      <c r="C12" s="13" t="s">
        <v>42</v>
      </c>
      <c r="D12" s="108">
        <v>0.00902964</v>
      </c>
      <c r="E12" s="108">
        <v>0.343877991</v>
      </c>
      <c r="F12" s="108">
        <v>6.870523412</v>
      </c>
      <c r="G12" s="108">
        <v>0.39469356099999997</v>
      </c>
      <c r="H12" s="108">
        <v>0.00422946</v>
      </c>
      <c r="I12" s="72"/>
      <c r="J12" s="89"/>
      <c r="K12" s="95">
        <f t="shared" si="0"/>
        <v>7.6223540640000005</v>
      </c>
      <c r="L12" s="108">
        <v>0.053619469999999995</v>
      </c>
    </row>
    <row r="13" spans="2:12" ht="12.75">
      <c r="B13" s="12">
        <v>9</v>
      </c>
      <c r="C13" s="13" t="s">
        <v>43</v>
      </c>
      <c r="D13" s="108">
        <v>0.030157431</v>
      </c>
      <c r="E13" s="108">
        <v>0.5679875169999999</v>
      </c>
      <c r="F13" s="108">
        <v>5.420807377000001</v>
      </c>
      <c r="G13" s="108">
        <v>0.20748209099999998</v>
      </c>
      <c r="H13" s="108">
        <v>0.01348762</v>
      </c>
      <c r="I13" s="72"/>
      <c r="J13" s="89"/>
      <c r="K13" s="95">
        <f t="shared" si="0"/>
        <v>6.239922036000001</v>
      </c>
      <c r="L13" s="108">
        <v>0</v>
      </c>
    </row>
    <row r="14" spans="2:12" ht="12.75">
      <c r="B14" s="12">
        <v>10</v>
      </c>
      <c r="C14" s="14" t="s">
        <v>44</v>
      </c>
      <c r="D14" s="108">
        <v>86.715832763</v>
      </c>
      <c r="E14" s="108">
        <v>214.46559237999998</v>
      </c>
      <c r="F14" s="108">
        <v>249.55444182499997</v>
      </c>
      <c r="G14" s="108">
        <v>50.032645195</v>
      </c>
      <c r="H14" s="108">
        <v>2.411948021</v>
      </c>
      <c r="I14" s="72"/>
      <c r="J14" s="89"/>
      <c r="K14" s="95">
        <f t="shared" si="0"/>
        <v>603.1804601839999</v>
      </c>
      <c r="L14" s="108">
        <v>3.5759013810000004</v>
      </c>
    </row>
    <row r="15" spans="2:12" ht="12.75">
      <c r="B15" s="12">
        <v>11</v>
      </c>
      <c r="C15" s="14" t="s">
        <v>45</v>
      </c>
      <c r="D15" s="108">
        <v>375.662581466</v>
      </c>
      <c r="E15" s="108">
        <v>1054.654757498</v>
      </c>
      <c r="F15" s="108">
        <v>2307.73049671</v>
      </c>
      <c r="G15" s="108">
        <v>371.87413961</v>
      </c>
      <c r="H15" s="108">
        <v>19.993581072999998</v>
      </c>
      <c r="I15" s="72"/>
      <c r="J15" s="89"/>
      <c r="K15" s="95">
        <f t="shared" si="0"/>
        <v>4129.915556357</v>
      </c>
      <c r="L15" s="108">
        <v>78.07340483200001</v>
      </c>
    </row>
    <row r="16" spans="2:12" ht="12.75">
      <c r="B16" s="12">
        <v>12</v>
      </c>
      <c r="C16" s="14" t="s">
        <v>46</v>
      </c>
      <c r="D16" s="108">
        <v>293.33202419699995</v>
      </c>
      <c r="E16" s="108">
        <v>1831.8801245</v>
      </c>
      <c r="F16" s="108">
        <v>739.2114913790001</v>
      </c>
      <c r="G16" s="108">
        <v>82.538052998</v>
      </c>
      <c r="H16" s="108">
        <v>6.964052776000001</v>
      </c>
      <c r="I16" s="72"/>
      <c r="J16" s="89"/>
      <c r="K16" s="95">
        <f t="shared" si="0"/>
        <v>2953.9257458499997</v>
      </c>
      <c r="L16" s="108">
        <v>17.348607367</v>
      </c>
    </row>
    <row r="17" spans="2:12" ht="12.75">
      <c r="B17" s="12">
        <v>13</v>
      </c>
      <c r="C17" s="14" t="s">
        <v>47</v>
      </c>
      <c r="D17" s="108">
        <v>0.683224231</v>
      </c>
      <c r="E17" s="108">
        <v>7.839701213</v>
      </c>
      <c r="F17" s="108">
        <v>31.103916329</v>
      </c>
      <c r="G17" s="108">
        <v>3.111376002</v>
      </c>
      <c r="H17" s="108">
        <v>0.189638473</v>
      </c>
      <c r="I17" s="72"/>
      <c r="J17" s="89"/>
      <c r="K17" s="95">
        <f t="shared" si="0"/>
        <v>42.927856248000005</v>
      </c>
      <c r="L17" s="108">
        <v>0.595258018</v>
      </c>
    </row>
    <row r="18" spans="2:12" ht="12.75">
      <c r="B18" s="12">
        <v>14</v>
      </c>
      <c r="C18" s="14" t="s">
        <v>48</v>
      </c>
      <c r="D18" s="108">
        <v>0.153208855</v>
      </c>
      <c r="E18" s="108">
        <v>3.025581239</v>
      </c>
      <c r="F18" s="108">
        <v>18.01170732</v>
      </c>
      <c r="G18" s="108">
        <v>0.359485867</v>
      </c>
      <c r="H18" s="108">
        <v>0.254356963</v>
      </c>
      <c r="I18" s="72"/>
      <c r="J18" s="89"/>
      <c r="K18" s="95">
        <f t="shared" si="0"/>
        <v>21.804340244</v>
      </c>
      <c r="L18" s="108">
        <v>0.363685199</v>
      </c>
    </row>
    <row r="19" spans="2:12" ht="12.75">
      <c r="B19" s="12">
        <v>15</v>
      </c>
      <c r="C19" s="14" t="s">
        <v>49</v>
      </c>
      <c r="D19" s="108">
        <v>15.418049827</v>
      </c>
      <c r="E19" s="108">
        <v>70.291556473</v>
      </c>
      <c r="F19" s="108">
        <v>224.50548454</v>
      </c>
      <c r="G19" s="108">
        <v>72.116722673</v>
      </c>
      <c r="H19" s="108">
        <v>0.8586355390000001</v>
      </c>
      <c r="I19" s="72"/>
      <c r="J19" s="89"/>
      <c r="K19" s="95">
        <f t="shared" si="0"/>
        <v>383.190449052</v>
      </c>
      <c r="L19" s="108">
        <v>8.219104856</v>
      </c>
    </row>
    <row r="20" spans="2:12" ht="12.75">
      <c r="B20" s="12">
        <v>16</v>
      </c>
      <c r="C20" s="14" t="s">
        <v>50</v>
      </c>
      <c r="D20" s="108">
        <v>966.2485725120001</v>
      </c>
      <c r="E20" s="108">
        <v>2089.001849679</v>
      </c>
      <c r="F20" s="108">
        <v>1839.833139981</v>
      </c>
      <c r="G20" s="108">
        <v>206.587396594</v>
      </c>
      <c r="H20" s="108">
        <v>27.703829422000002</v>
      </c>
      <c r="I20" s="72"/>
      <c r="J20" s="89"/>
      <c r="K20" s="95">
        <f t="shared" si="0"/>
        <v>5129.374788188</v>
      </c>
      <c r="L20" s="108">
        <v>86.256968824</v>
      </c>
    </row>
    <row r="21" spans="2:12" ht="12.75">
      <c r="B21" s="12">
        <v>17</v>
      </c>
      <c r="C21" s="14" t="s">
        <v>51</v>
      </c>
      <c r="D21" s="108">
        <v>69.762879897</v>
      </c>
      <c r="E21" s="108">
        <v>129.512944949</v>
      </c>
      <c r="F21" s="108">
        <v>400.97424256899995</v>
      </c>
      <c r="G21" s="108">
        <v>52.587671308</v>
      </c>
      <c r="H21" s="108">
        <v>5.571074602</v>
      </c>
      <c r="I21" s="72"/>
      <c r="J21" s="89"/>
      <c r="K21" s="95">
        <f t="shared" si="0"/>
        <v>658.408813325</v>
      </c>
      <c r="L21" s="108">
        <v>13.494422</v>
      </c>
    </row>
    <row r="22" spans="2:12" ht="12.75">
      <c r="B22" s="12">
        <v>18</v>
      </c>
      <c r="C22" s="13" t="s">
        <v>52</v>
      </c>
      <c r="D22" s="108">
        <v>3.1182E-05</v>
      </c>
      <c r="E22" s="108">
        <v>0.064299071</v>
      </c>
      <c r="F22" s="108">
        <v>0.072497778</v>
      </c>
      <c r="G22" s="108">
        <v>0.10439098399999999</v>
      </c>
      <c r="H22" s="108">
        <v>0</v>
      </c>
      <c r="I22" s="72"/>
      <c r="J22" s="89"/>
      <c r="K22" s="95">
        <f t="shared" si="0"/>
        <v>0.241219015</v>
      </c>
      <c r="L22" s="108">
        <v>0.014755228</v>
      </c>
    </row>
    <row r="23" spans="2:12" ht="12.75">
      <c r="B23" s="12">
        <v>19</v>
      </c>
      <c r="C23" s="14" t="s">
        <v>53</v>
      </c>
      <c r="D23" s="108">
        <v>5.3900077600000005</v>
      </c>
      <c r="E23" s="108">
        <v>116.236470493</v>
      </c>
      <c r="F23" s="108">
        <v>445.083189117</v>
      </c>
      <c r="G23" s="108">
        <v>62.99597404400001</v>
      </c>
      <c r="H23" s="108">
        <v>3.116532564</v>
      </c>
      <c r="I23" s="72"/>
      <c r="J23" s="89"/>
      <c r="K23" s="95">
        <f t="shared" si="0"/>
        <v>632.822173978</v>
      </c>
      <c r="L23" s="108">
        <v>8.845583079</v>
      </c>
    </row>
    <row r="24" spans="2:12" ht="12.75">
      <c r="B24" s="12">
        <v>20</v>
      </c>
      <c r="C24" s="14" t="s">
        <v>54</v>
      </c>
      <c r="D24" s="108">
        <v>10053.285923643798</v>
      </c>
      <c r="E24" s="108">
        <v>11009.342076477</v>
      </c>
      <c r="F24" s="108">
        <v>10250.189162097</v>
      </c>
      <c r="G24" s="108">
        <v>1782.6286021900003</v>
      </c>
      <c r="H24" s="108">
        <v>385.886950152</v>
      </c>
      <c r="I24" s="72"/>
      <c r="J24" s="89"/>
      <c r="K24" s="95">
        <f t="shared" si="0"/>
        <v>33481.3327145598</v>
      </c>
      <c r="L24" s="108">
        <v>373.362665945</v>
      </c>
    </row>
    <row r="25" spans="2:12" ht="12.75">
      <c r="B25" s="12">
        <v>21</v>
      </c>
      <c r="C25" s="13" t="s">
        <v>55</v>
      </c>
      <c r="D25" s="108">
        <v>0.061067869</v>
      </c>
      <c r="E25" s="108">
        <v>0.28782630600000003</v>
      </c>
      <c r="F25" s="108">
        <v>2.467800817</v>
      </c>
      <c r="G25" s="108">
        <v>0.31912694199999997</v>
      </c>
      <c r="H25" s="108">
        <v>0.04615047</v>
      </c>
      <c r="I25" s="72"/>
      <c r="J25" s="89"/>
      <c r="K25" s="95">
        <f t="shared" si="0"/>
        <v>3.181972404</v>
      </c>
      <c r="L25" s="108">
        <v>0.02553984</v>
      </c>
    </row>
    <row r="26" spans="2:12" ht="12.75">
      <c r="B26" s="12">
        <v>22</v>
      </c>
      <c r="C26" s="14" t="s">
        <v>56</v>
      </c>
      <c r="D26" s="108">
        <v>0.011186852</v>
      </c>
      <c r="E26" s="108">
        <v>4.486157284000001</v>
      </c>
      <c r="F26" s="108">
        <v>20.878336986999997</v>
      </c>
      <c r="G26" s="108">
        <v>0.438476091</v>
      </c>
      <c r="H26" s="108">
        <v>0.160755541</v>
      </c>
      <c r="I26" s="72"/>
      <c r="J26" s="89"/>
      <c r="K26" s="95">
        <f t="shared" si="0"/>
        <v>25.974912755</v>
      </c>
      <c r="L26" s="108">
        <v>0.66441586</v>
      </c>
    </row>
    <row r="27" spans="2:12" ht="12.75">
      <c r="B27" s="12">
        <v>23</v>
      </c>
      <c r="C27" s="13" t="s">
        <v>57</v>
      </c>
      <c r="D27" s="108">
        <v>0.087938056</v>
      </c>
      <c r="E27" s="108">
        <v>0.026983320999999998</v>
      </c>
      <c r="F27" s="108">
        <v>1.46324678</v>
      </c>
      <c r="G27" s="108">
        <v>0.106004719</v>
      </c>
      <c r="H27" s="108">
        <v>0.011073716</v>
      </c>
      <c r="I27" s="72"/>
      <c r="J27" s="89"/>
      <c r="K27" s="95">
        <f t="shared" si="0"/>
        <v>1.695246592</v>
      </c>
      <c r="L27" s="108">
        <v>0.012818531</v>
      </c>
    </row>
    <row r="28" spans="2:12" ht="12.75">
      <c r="B28" s="12">
        <v>24</v>
      </c>
      <c r="C28" s="13" t="s">
        <v>58</v>
      </c>
      <c r="D28" s="108">
        <v>0.037067501</v>
      </c>
      <c r="E28" s="108">
        <v>0.44741365</v>
      </c>
      <c r="F28" s="108">
        <v>2.820973412</v>
      </c>
      <c r="G28" s="108">
        <v>0.051876106</v>
      </c>
      <c r="H28" s="108">
        <v>0.043672393</v>
      </c>
      <c r="I28" s="72"/>
      <c r="J28" s="89"/>
      <c r="K28" s="95">
        <f t="shared" si="0"/>
        <v>3.4010030619999996</v>
      </c>
      <c r="L28" s="108">
        <v>0.154909054</v>
      </c>
    </row>
    <row r="29" spans="2:12" ht="12.75">
      <c r="B29" s="12">
        <v>25</v>
      </c>
      <c r="C29" s="14" t="s">
        <v>59</v>
      </c>
      <c r="D29" s="108">
        <v>825.198379682</v>
      </c>
      <c r="E29" s="108">
        <v>3211.6030810449997</v>
      </c>
      <c r="F29" s="108">
        <v>2520.510400531</v>
      </c>
      <c r="G29" s="108">
        <v>300.304153477</v>
      </c>
      <c r="H29" s="108">
        <v>42.099601736000004</v>
      </c>
      <c r="I29" s="72"/>
      <c r="J29" s="89"/>
      <c r="K29" s="95">
        <f t="shared" si="0"/>
        <v>6899.715616471</v>
      </c>
      <c r="L29" s="108">
        <v>56.223057102</v>
      </c>
    </row>
    <row r="30" spans="2:12" ht="12.75">
      <c r="B30" s="12">
        <v>26</v>
      </c>
      <c r="C30" s="14" t="s">
        <v>60</v>
      </c>
      <c r="D30" s="108">
        <v>36.766516015</v>
      </c>
      <c r="E30" s="108">
        <v>54.56074833999999</v>
      </c>
      <c r="F30" s="108">
        <v>180.609798624</v>
      </c>
      <c r="G30" s="108">
        <v>38.807749106</v>
      </c>
      <c r="H30" s="108">
        <v>1.759864183</v>
      </c>
      <c r="I30" s="72"/>
      <c r="J30" s="89"/>
      <c r="K30" s="95">
        <f t="shared" si="0"/>
        <v>312.50467626799997</v>
      </c>
      <c r="L30" s="108">
        <v>3.268675704</v>
      </c>
    </row>
    <row r="31" spans="2:12" ht="12.75">
      <c r="B31" s="12">
        <v>27</v>
      </c>
      <c r="C31" s="14" t="s">
        <v>17</v>
      </c>
      <c r="D31" s="108">
        <v>316.803265943</v>
      </c>
      <c r="E31" s="108">
        <v>781.710476316</v>
      </c>
      <c r="F31" s="108">
        <v>1437.8068017350001</v>
      </c>
      <c r="G31" s="108">
        <v>185.28956297599998</v>
      </c>
      <c r="H31" s="108">
        <v>17.052002866</v>
      </c>
      <c r="I31" s="72"/>
      <c r="J31" s="89"/>
      <c r="K31" s="95">
        <f t="shared" si="0"/>
        <v>2738.662109836</v>
      </c>
      <c r="L31" s="108">
        <v>27.442679147000003</v>
      </c>
    </row>
    <row r="32" spans="2:12" ht="12.75">
      <c r="B32" s="12">
        <v>28</v>
      </c>
      <c r="C32" s="14" t="s">
        <v>61</v>
      </c>
      <c r="D32" s="108">
        <v>0.610970404</v>
      </c>
      <c r="E32" s="108">
        <v>2.310874936</v>
      </c>
      <c r="F32" s="108">
        <v>15.609986884</v>
      </c>
      <c r="G32" s="108">
        <v>1.2161898</v>
      </c>
      <c r="H32" s="108">
        <v>0.24135455699999997</v>
      </c>
      <c r="I32" s="72"/>
      <c r="J32" s="89"/>
      <c r="K32" s="95">
        <f t="shared" si="0"/>
        <v>19.989376581</v>
      </c>
      <c r="L32" s="108">
        <v>1.661461322</v>
      </c>
    </row>
    <row r="33" spans="2:12" ht="12.75">
      <c r="B33" s="12">
        <v>29</v>
      </c>
      <c r="C33" s="14" t="s">
        <v>62</v>
      </c>
      <c r="D33" s="108">
        <v>50.445347479</v>
      </c>
      <c r="E33" s="108">
        <v>360.172384384</v>
      </c>
      <c r="F33" s="108">
        <v>457.517872174</v>
      </c>
      <c r="G33" s="108">
        <v>42.409628936000004</v>
      </c>
      <c r="H33" s="108">
        <v>2.952659518</v>
      </c>
      <c r="I33" s="72"/>
      <c r="J33" s="89"/>
      <c r="K33" s="95">
        <f t="shared" si="0"/>
        <v>913.497892491</v>
      </c>
      <c r="L33" s="108">
        <v>25.975999414</v>
      </c>
    </row>
    <row r="34" spans="2:12" ht="12.75">
      <c r="B34" s="12">
        <v>30</v>
      </c>
      <c r="C34" s="14" t="s">
        <v>63</v>
      </c>
      <c r="D34" s="108">
        <v>38.34454475</v>
      </c>
      <c r="E34" s="108">
        <v>236.63602910100002</v>
      </c>
      <c r="F34" s="108">
        <v>573.1684547240001</v>
      </c>
      <c r="G34" s="108">
        <v>66.538062879</v>
      </c>
      <c r="H34" s="108">
        <v>3.6850141219999997</v>
      </c>
      <c r="I34" s="72"/>
      <c r="J34" s="89"/>
      <c r="K34" s="95">
        <f t="shared" si="0"/>
        <v>918.3721055760001</v>
      </c>
      <c r="L34" s="108">
        <v>16.862584092</v>
      </c>
    </row>
    <row r="35" spans="2:12" ht="12.75">
      <c r="B35" s="12">
        <v>31</v>
      </c>
      <c r="C35" s="13" t="s">
        <v>64</v>
      </c>
      <c r="D35" s="108">
        <v>0.016610955</v>
      </c>
      <c r="E35" s="108">
        <v>1.071697256</v>
      </c>
      <c r="F35" s="108">
        <v>11.221203353</v>
      </c>
      <c r="G35" s="108">
        <v>1.3814004</v>
      </c>
      <c r="H35" s="108">
        <v>0.018023458</v>
      </c>
      <c r="I35" s="72"/>
      <c r="J35" s="89"/>
      <c r="K35" s="95">
        <f t="shared" si="0"/>
        <v>13.708935422</v>
      </c>
      <c r="L35" s="108">
        <v>0</v>
      </c>
    </row>
    <row r="36" spans="2:12" ht="12.75">
      <c r="B36" s="12">
        <v>32</v>
      </c>
      <c r="C36" s="14" t="s">
        <v>65</v>
      </c>
      <c r="D36" s="108">
        <v>368.429996288</v>
      </c>
      <c r="E36" s="108">
        <v>935.703523325</v>
      </c>
      <c r="F36" s="108">
        <v>1197.673355137</v>
      </c>
      <c r="G36" s="108">
        <v>252.36827883499998</v>
      </c>
      <c r="H36" s="108">
        <v>16.643302692</v>
      </c>
      <c r="I36" s="72"/>
      <c r="J36" s="89"/>
      <c r="K36" s="95">
        <f t="shared" si="0"/>
        <v>2770.818456277</v>
      </c>
      <c r="L36" s="108">
        <v>53.625053418</v>
      </c>
    </row>
    <row r="37" spans="2:12" ht="12.75">
      <c r="B37" s="12">
        <v>33</v>
      </c>
      <c r="C37" s="14" t="s">
        <v>141</v>
      </c>
      <c r="D37" s="108">
        <v>0.513085291</v>
      </c>
      <c r="E37" s="108">
        <v>6.053219078</v>
      </c>
      <c r="F37" s="108">
        <v>38.350318578999996</v>
      </c>
      <c r="G37" s="109">
        <v>5.692523190999999</v>
      </c>
      <c r="H37" s="109">
        <v>0.153064071</v>
      </c>
      <c r="I37" s="72"/>
      <c r="J37" s="89"/>
      <c r="K37" s="95">
        <f t="shared" si="0"/>
        <v>50.76221021</v>
      </c>
      <c r="L37" s="110">
        <v>0.260935935</v>
      </c>
    </row>
    <row r="38" spans="2:12" ht="12.75">
      <c r="B38" s="12">
        <v>34</v>
      </c>
      <c r="C38" s="14" t="s">
        <v>66</v>
      </c>
      <c r="D38" s="108">
        <v>0.044735658000000005</v>
      </c>
      <c r="E38" s="108">
        <v>0.23014555499999997</v>
      </c>
      <c r="F38" s="108">
        <v>2.488520651</v>
      </c>
      <c r="G38" s="108">
        <v>0.178152537</v>
      </c>
      <c r="H38" s="108">
        <v>0.01098829</v>
      </c>
      <c r="I38" s="72"/>
      <c r="J38" s="89"/>
      <c r="K38" s="95">
        <f t="shared" si="0"/>
        <v>2.9525426909999997</v>
      </c>
      <c r="L38" s="108">
        <v>0</v>
      </c>
    </row>
    <row r="39" spans="2:12" ht="12.75">
      <c r="B39" s="12">
        <v>35</v>
      </c>
      <c r="C39" s="14" t="s">
        <v>67</v>
      </c>
      <c r="D39" s="108">
        <v>117.00491013800001</v>
      </c>
      <c r="E39" s="108">
        <v>756.517363605</v>
      </c>
      <c r="F39" s="108">
        <v>1202.055652998</v>
      </c>
      <c r="G39" s="108">
        <v>213.57341273</v>
      </c>
      <c r="H39" s="108">
        <v>8.98</v>
      </c>
      <c r="I39" s="72"/>
      <c r="J39" s="89"/>
      <c r="K39" s="95">
        <f t="shared" si="0"/>
        <v>2298.131339471</v>
      </c>
      <c r="L39" s="108">
        <v>52.710089054</v>
      </c>
    </row>
    <row r="40" spans="2:12" ht="12.75">
      <c r="B40" s="12">
        <v>36</v>
      </c>
      <c r="C40" s="14" t="s">
        <v>68</v>
      </c>
      <c r="D40" s="108">
        <v>1.3021948859999999</v>
      </c>
      <c r="E40" s="108">
        <v>74.95537179</v>
      </c>
      <c r="F40" s="108">
        <v>112.52517666199999</v>
      </c>
      <c r="G40" s="108">
        <v>24.344467586</v>
      </c>
      <c r="H40" s="108">
        <v>0.589350614</v>
      </c>
      <c r="I40" s="72"/>
      <c r="J40" s="89"/>
      <c r="K40" s="95">
        <f t="shared" si="0"/>
        <v>213.716561538</v>
      </c>
      <c r="L40" s="108">
        <v>12.764640688</v>
      </c>
    </row>
    <row r="41" spans="2:12" ht="12.75">
      <c r="B41" s="12">
        <v>37</v>
      </c>
      <c r="C41" s="14" t="s">
        <v>69</v>
      </c>
      <c r="D41" s="108">
        <v>212.083476123</v>
      </c>
      <c r="E41" s="108">
        <v>2064.998370435</v>
      </c>
      <c r="F41" s="108">
        <v>1445.782287914</v>
      </c>
      <c r="G41" s="108">
        <v>291.271550521</v>
      </c>
      <c r="H41" s="108">
        <v>20.264704206</v>
      </c>
      <c r="I41" s="72"/>
      <c r="J41" s="89"/>
      <c r="K41" s="95">
        <f t="shared" si="0"/>
        <v>4034.4003891989996</v>
      </c>
      <c r="L41" s="108">
        <v>90.106775192</v>
      </c>
    </row>
    <row r="42" spans="2:12" ht="15">
      <c r="B42" s="15" t="s">
        <v>11</v>
      </c>
      <c r="C42" s="90"/>
      <c r="D42" s="89">
        <f>SUM(D5:D41)</f>
        <v>13933.3971717938</v>
      </c>
      <c r="E42" s="89">
        <f aca="true" t="shared" si="1" ref="E42:L42">SUM(E5:E41)</f>
        <v>25475.310095019</v>
      </c>
      <c r="F42" s="89">
        <f t="shared" si="1"/>
        <v>26974.716128393</v>
      </c>
      <c r="G42" s="89">
        <f t="shared" si="1"/>
        <v>4277.117296302001</v>
      </c>
      <c r="H42" s="89">
        <f t="shared" si="1"/>
        <v>578.6643070460001</v>
      </c>
      <c r="I42" s="89">
        <f t="shared" si="1"/>
        <v>0</v>
      </c>
      <c r="J42" s="89">
        <f t="shared" si="1"/>
        <v>0</v>
      </c>
      <c r="K42" s="89">
        <f t="shared" si="1"/>
        <v>71239.20499855382</v>
      </c>
      <c r="L42" s="89">
        <f t="shared" si="1"/>
        <v>993.3264047999999</v>
      </c>
    </row>
    <row r="43" spans="2:6" ht="12.75">
      <c r="B43" t="s">
        <v>85</v>
      </c>
      <c r="E43" s="2"/>
      <c r="F43" s="103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ar_balaji</cp:lastModifiedBy>
  <cp:lastPrinted>2014-03-24T10:58:12Z</cp:lastPrinted>
  <dcterms:created xsi:type="dcterms:W3CDTF">2014-01-06T04:43:23Z</dcterms:created>
  <dcterms:modified xsi:type="dcterms:W3CDTF">2017-06-07T12:46:55Z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