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<sst xmlns="http://schemas.openxmlformats.org/spreadsheetml/2006/main" count="204" uniqueCount="170">
  <si>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</si>
  <si>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</si>
  <si>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</si>
  <si>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</si>
  <si>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</si>
  <si>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</si>
  <si>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</si>
  <si>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</si>
  <si>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</si>
  <si>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</si>
  <si>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</si>
  <si>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</si>
  <si>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</si>
  <si>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</si>
  <si>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</si>
  <si>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</si>
  <si>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</si>
  <si>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</si>
  <si>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</si>
  <si>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</si>
  <si>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</si>
  <si>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</si>
  <si>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</si>
  <si>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</si>
  <si>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</si>
  <si>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</si>
  <si>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</si>
  <si>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</si>
  <si>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</si>
  <si>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</si>
  <si>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</si>
  <si>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</si>
  <si>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</si>
  <si>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</si>
  <si>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</si>
  <si>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</si>
  <si>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</si>
  <si>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</si>
  <si>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</si>
  <si>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</si>
  <si>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</si>
  <si>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</si>
  <si>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</si>
  <si>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</si>
  <si>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</si>
  <si>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</si>
  <si>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</si>
  <si>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</si>
  <si>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</si>
  <si>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</si>
  <si>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</si>
  <si>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</si>
  <si>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</si>
  <si>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</si>
  <si>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</si>
  <si>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</si>
  <si>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</si>
  <si>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</si>
  <si>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</si>
  <si>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</si>
  <si>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</si>
  <si>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</si>
  <si>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</si>
  <si>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</si>
  <si>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</si>
  <si>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</si>
  <si>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</si>
  <si>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</si>
  <si>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</si>
  <si>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</si>
  <si>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</si>
  <si>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</si>
  <si>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</si>
  <si>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</si>
  <si>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</si>
  <si>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</si>
  <si>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</si>
  <si>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</si>
  <si>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</si>
  <si>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</si>
  <si>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</si>
  <si>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</si>
  <si>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</si>
  <si>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</si>
  <si>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</si>
  <si>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</si>
  <si>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</si>
  <si>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</si>
  <si>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</si>
  <si>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</si>
  <si>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</si>
  <si>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TAX SAVER FUND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</si>
  <si>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</si>
  <si>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</si>
  <si>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</si>
  <si>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</si>
  <si>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</si>
  <si>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</si>
  <si>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DSP BlackRock Mutual Fund (All figures in Rs. Crore)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</si>
  <si>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</si>
  <si>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</si>
  <si>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</si>
  <si>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</si>
  <si>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</si>
  <si>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</si>
  <si>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</si>
  <si>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DSPBR Equity &amp; Bond Fund</t>
  </si>
  <si>
    <t>DSPBR Liquid ETF</t>
  </si>
  <si>
    <t>DSPBR 10Y G-Sec Fund</t>
  </si>
  <si>
    <t>DSPBR Savings FUND</t>
  </si>
  <si>
    <t>DSP BlackRock Short Term Fund</t>
  </si>
  <si>
    <t>DSP BlackRock Low Duration Fund</t>
  </si>
  <si>
    <t>DSP BlackRock Banking and PSU Debt Fund</t>
  </si>
  <si>
    <t>DSP BlackRock Credit Risk Fund</t>
  </si>
  <si>
    <t>DSP BlackRock Regular Savings Fund</t>
  </si>
  <si>
    <t>DSP BlackRock Bond Fund</t>
  </si>
  <si>
    <t>DSP BlackRock Strategic Bond Fund</t>
  </si>
  <si>
    <t>DSP BlackRock Money Manager Fund</t>
  </si>
  <si>
    <t>DSP BlackRock A.C.E. Fund - S 1</t>
  </si>
  <si>
    <t>DSP BlackRock Arbitrage Fund</t>
  </si>
  <si>
    <t>DSP BlackRock A.C.E. Fund - S2</t>
  </si>
  <si>
    <t>DSP BlackRock Small Cap Fund</t>
  </si>
  <si>
    <t>DSP BlackRock Midcap Fund</t>
  </si>
  <si>
    <t>DSP BlackRock Equity Savings Fund</t>
  </si>
  <si>
    <t>DSP BlackRock 3 Years Close Ended Equity Fund</t>
  </si>
  <si>
    <t>DSP BlackRock TOP 100 Equity</t>
  </si>
  <si>
    <t>DSP BlackRock India T.I.G.E.R Fund</t>
  </si>
  <si>
    <t>DSP BlackRock Natural Resources and New Energy Fund</t>
  </si>
  <si>
    <t>DSP BlackRock Equal Nifty 50 Fund</t>
  </si>
  <si>
    <t>DSP BlackRock Equity Opportunities</t>
  </si>
  <si>
    <t>DSP BlackRock Focus Fund</t>
  </si>
  <si>
    <t>DSP BlackRock Dynamic Asset Allocation Fund</t>
  </si>
  <si>
    <t>DSP BlackRock Equity Fund</t>
  </si>
  <si>
    <t>DSP BlackRock World Mining Fund</t>
  </si>
  <si>
    <t>DSP BlackRock World Agriculture Fund</t>
  </si>
  <si>
    <t>DSP BlackRock World Gold Fund</t>
  </si>
  <si>
    <t>DSP BlackRock Global Allocation Fund</t>
  </si>
  <si>
    <t>DSP BlackRock World Energy Fund</t>
  </si>
  <si>
    <t>DSP BlackRock US Flexible Equity Fund</t>
  </si>
  <si>
    <t>T30</t>
  </si>
  <si>
    <t>B30</t>
  </si>
  <si>
    <t xml:space="preserve">T30 : Top 30 cities as identified by AMFI </t>
  </si>
  <si>
    <t xml:space="preserve">B30 : Other than T30  </t>
  </si>
  <si>
    <t>DSPBR DAF - S39 - 36M</t>
  </si>
  <si>
    <t>DSPBR DAF - S44 - 39M</t>
  </si>
  <si>
    <t>DSPBR DAF - S45 - 38M</t>
  </si>
  <si>
    <t>DSPBR DAF - S49 - 42M</t>
  </si>
  <si>
    <t>DSPBR DAF - S46 - 36M</t>
  </si>
  <si>
    <t>FMP - Series 192 - 36M</t>
  </si>
  <si>
    <t>FMP - Series 195 - 36M</t>
  </si>
  <si>
    <t>FMP - Series 196 - 37M</t>
  </si>
  <si>
    <t>FMP - Series 204 - 37M</t>
  </si>
  <si>
    <t>FMP - Series 205 - 37M</t>
  </si>
  <si>
    <t>FMP - Series 209 - 37M</t>
  </si>
  <si>
    <t>FMP - Series 210 - 36M</t>
  </si>
  <si>
    <t>FMP - Series 211 - 38M</t>
  </si>
  <si>
    <t>FMP - Series 217 - 40M</t>
  </si>
  <si>
    <t>FMP - Series 218 - 40M</t>
  </si>
  <si>
    <t>FMP - Series 219 - 40M</t>
  </si>
  <si>
    <t>FMP - Series 220 - 40M</t>
  </si>
  <si>
    <t>FMP - Series 221 - 40M</t>
  </si>
  <si>
    <t>FMP - Series 222 - 3M</t>
  </si>
  <si>
    <t>FMP - Series 223 - 39M</t>
  </si>
  <si>
    <t>FMP - Series 224 - 39M</t>
  </si>
  <si>
    <t>FMP - Series 226-39M</t>
  </si>
  <si>
    <t>FMP - Series 227 - 39M</t>
  </si>
  <si>
    <t>FMP - Series 228 - 3M</t>
  </si>
  <si>
    <t>FMP - Series 230-9M</t>
  </si>
  <si>
    <t>DSP BlackRock Mutual Fund: Average Assets Under Management (AAUM) as on 31.05.2018 (All figures in Rs. Crore)</t>
  </si>
  <si>
    <t>Table showing State wise /Union Territory wise contribution to AAUM of category of schemes as on 31.05.2018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</si>
</sst>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9" fillId="0" borderId="10" xfId="42" applyFont="1" applyBorder="1" applyAlignment="1">
      <alignment horizontal="right"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171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1" fillId="33" borderId="15" xfId="42" applyNumberFormat="1" applyFont="1" applyFill="1" applyBorder="1" applyAlignment="1">
      <alignment/>
    </xf>
    <xf numFmtId="171" fontId="0" fillId="0" borderId="14" xfId="42" applyNumberFormat="1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5" xfId="56" applyNumberFormat="1" applyFont="1" applyFill="1" applyBorder="1" applyAlignment="1">
      <alignment horizontal="center" vertical="top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vertical="center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171" fontId="0" fillId="0" borderId="31" xfId="42" applyFont="1" applyBorder="1" applyAlignment="1">
      <alignment horizontal="center"/>
    </xf>
    <xf numFmtId="171" fontId="0" fillId="0" borderId="32" xfId="42" applyFont="1" applyBorder="1" applyAlignment="1">
      <alignment horizontal="center"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49" fontId="44" fillId="0" borderId="3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0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5.28125" style="2" customWidth="1"/>
    <col min="4" max="4" width="9.57421875" style="35" customWidth="1"/>
    <col min="5" max="6" width="5.28125" style="2" bestFit="1" customWidth="1"/>
    <col min="7" max="7" width="5.28125" style="2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customWidth="1"/>
    <col min="15" max="16" width="5.28125" style="2" bestFit="1" customWidth="1"/>
    <col min="17" max="17" width="5.28125" style="2" customWidth="1"/>
    <col min="18" max="19" width="8.00390625" style="2" customWidth="1"/>
    <col min="20" max="20" width="8.00390625" style="2" bestFit="1" customWidth="1"/>
    <col min="21" max="21" width="5.28125" style="2" customWidth="1"/>
    <col min="22" max="22" width="8.00390625" style="2" customWidth="1"/>
    <col min="23" max="27" width="5.28125" style="2" customWidth="1"/>
    <col min="28" max="28" width="6.00390625" style="2" customWidth="1"/>
    <col min="29" max="29" width="7.00390625" style="2" customWidth="1"/>
    <col min="30" max="31" width="5.28125" style="2" customWidth="1"/>
    <col min="32" max="32" width="6.00390625" style="2" customWidth="1"/>
    <col min="33" max="37" width="5.28125" style="2" customWidth="1"/>
    <col min="38" max="38" width="6.00390625" style="2" customWidth="1"/>
    <col min="39" max="41" width="5.28125" style="2" customWidth="1"/>
    <col min="42" max="42" width="6.00390625" style="2" bestFit="1" customWidth="1"/>
    <col min="43" max="43" width="5.28125" style="2" customWidth="1"/>
    <col min="44" max="44" width="8.00390625" style="35" customWidth="1"/>
    <col min="45" max="46" width="5.28125" style="2" bestFit="1" customWidth="1"/>
    <col min="47" max="47" width="5.28125" style="2" customWidth="1"/>
    <col min="48" max="49" width="10.57421875" style="2" customWidth="1"/>
    <col min="50" max="50" width="8.00390625" style="2" customWidth="1"/>
    <col min="51" max="51" width="5.8515625" style="2" customWidth="1"/>
    <col min="52" max="52" width="10.57421875" style="2" customWidth="1"/>
    <col min="53" max="53" width="5.28125" style="2" bestFit="1" customWidth="1"/>
    <col min="54" max="54" width="5.28125" style="35" customWidth="1"/>
    <col min="55" max="56" width="5.28125" style="2" bestFit="1" customWidth="1"/>
    <col min="57" max="57" width="5.28125" style="2" customWidth="1"/>
    <col min="58" max="58" width="9.57421875" style="2" customWidth="1"/>
    <col min="59" max="59" width="9.7109375" style="35" customWidth="1"/>
    <col min="60" max="60" width="7.00390625" style="2" customWidth="1"/>
    <col min="61" max="61" width="5.28125" style="2" customWidth="1"/>
    <col min="62" max="62" width="9.57421875" style="2" bestFit="1" customWidth="1"/>
    <col min="63" max="63" width="10.57421875" style="31" customWidth="1"/>
    <col min="64" max="64" width="10.57421875" style="2" bestFit="1" customWidth="1"/>
    <col min="65" max="65" width="9.28125" style="2" bestFit="1" customWidth="1"/>
    <col min="66" max="16384" width="9.140625" style="2" customWidth="1"/>
  </cols>
  <sheetData>
    <row r="1" spans="1:255" s="1" customFormat="1" ht="19.5" thickBot="1">
      <c r="A1" s="119" t="s">
        <v>66</v>
      </c>
      <c r="B1" s="143" t="s">
        <v>28</v>
      </c>
      <c r="C1" s="129" t="s">
        <v>168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6" customFormat="1" ht="18.75" customHeight="1" thickBot="1">
      <c r="A2" s="120"/>
      <c r="B2" s="144"/>
      <c r="C2" s="148" t="s">
        <v>27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50"/>
      <c r="W2" s="148" t="s">
        <v>25</v>
      </c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50"/>
      <c r="AQ2" s="148" t="s">
        <v>26</v>
      </c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50"/>
      <c r="BK2" s="135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7" customFormat="1" ht="18.75" thickBot="1">
      <c r="A3" s="120"/>
      <c r="B3" s="144"/>
      <c r="C3" s="132" t="s">
        <v>139</v>
      </c>
      <c r="D3" s="133"/>
      <c r="E3" s="133"/>
      <c r="F3" s="133"/>
      <c r="G3" s="133"/>
      <c r="H3" s="133"/>
      <c r="I3" s="133"/>
      <c r="J3" s="133"/>
      <c r="K3" s="133"/>
      <c r="L3" s="134"/>
      <c r="M3" s="132" t="s">
        <v>140</v>
      </c>
      <c r="N3" s="133"/>
      <c r="O3" s="133"/>
      <c r="P3" s="133"/>
      <c r="Q3" s="133"/>
      <c r="R3" s="133"/>
      <c r="S3" s="133"/>
      <c r="T3" s="133"/>
      <c r="U3" s="133"/>
      <c r="V3" s="134"/>
      <c r="W3" s="132" t="s">
        <v>139</v>
      </c>
      <c r="X3" s="133"/>
      <c r="Y3" s="133"/>
      <c r="Z3" s="133"/>
      <c r="AA3" s="133"/>
      <c r="AB3" s="133"/>
      <c r="AC3" s="133"/>
      <c r="AD3" s="133"/>
      <c r="AE3" s="133"/>
      <c r="AF3" s="134"/>
      <c r="AG3" s="132" t="s">
        <v>140</v>
      </c>
      <c r="AH3" s="133"/>
      <c r="AI3" s="133"/>
      <c r="AJ3" s="133"/>
      <c r="AK3" s="133"/>
      <c r="AL3" s="133"/>
      <c r="AM3" s="133"/>
      <c r="AN3" s="133"/>
      <c r="AO3" s="133"/>
      <c r="AP3" s="134"/>
      <c r="AQ3" s="132" t="s">
        <v>139</v>
      </c>
      <c r="AR3" s="133"/>
      <c r="AS3" s="133"/>
      <c r="AT3" s="133"/>
      <c r="AU3" s="133"/>
      <c r="AV3" s="133"/>
      <c r="AW3" s="133"/>
      <c r="AX3" s="133"/>
      <c r="AY3" s="133"/>
      <c r="AZ3" s="134"/>
      <c r="BA3" s="132" t="s">
        <v>140</v>
      </c>
      <c r="BB3" s="133"/>
      <c r="BC3" s="133"/>
      <c r="BD3" s="133"/>
      <c r="BE3" s="133"/>
      <c r="BF3" s="133"/>
      <c r="BG3" s="133"/>
      <c r="BH3" s="133"/>
      <c r="BI3" s="133"/>
      <c r="BJ3" s="134"/>
      <c r="BK3" s="136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7" customFormat="1" ht="18">
      <c r="A4" s="120"/>
      <c r="B4" s="144"/>
      <c r="C4" s="151" t="s">
        <v>29</v>
      </c>
      <c r="D4" s="152"/>
      <c r="E4" s="152"/>
      <c r="F4" s="152"/>
      <c r="G4" s="153"/>
      <c r="H4" s="140" t="s">
        <v>30</v>
      </c>
      <c r="I4" s="141"/>
      <c r="J4" s="141"/>
      <c r="K4" s="141"/>
      <c r="L4" s="142"/>
      <c r="M4" s="151" t="s">
        <v>29</v>
      </c>
      <c r="N4" s="152"/>
      <c r="O4" s="152"/>
      <c r="P4" s="152"/>
      <c r="Q4" s="153"/>
      <c r="R4" s="140" t="s">
        <v>30</v>
      </c>
      <c r="S4" s="141"/>
      <c r="T4" s="141"/>
      <c r="U4" s="141"/>
      <c r="V4" s="142"/>
      <c r="W4" s="151" t="s">
        <v>29</v>
      </c>
      <c r="X4" s="152"/>
      <c r="Y4" s="152"/>
      <c r="Z4" s="152"/>
      <c r="AA4" s="153"/>
      <c r="AB4" s="140" t="s">
        <v>30</v>
      </c>
      <c r="AC4" s="141"/>
      <c r="AD4" s="141"/>
      <c r="AE4" s="141"/>
      <c r="AF4" s="142"/>
      <c r="AG4" s="151" t="s">
        <v>29</v>
      </c>
      <c r="AH4" s="152"/>
      <c r="AI4" s="152"/>
      <c r="AJ4" s="152"/>
      <c r="AK4" s="153"/>
      <c r="AL4" s="140" t="s">
        <v>30</v>
      </c>
      <c r="AM4" s="141"/>
      <c r="AN4" s="141"/>
      <c r="AO4" s="141"/>
      <c r="AP4" s="142"/>
      <c r="AQ4" s="151" t="s">
        <v>29</v>
      </c>
      <c r="AR4" s="152"/>
      <c r="AS4" s="152"/>
      <c r="AT4" s="152"/>
      <c r="AU4" s="153"/>
      <c r="AV4" s="140" t="s">
        <v>30</v>
      </c>
      <c r="AW4" s="141"/>
      <c r="AX4" s="141"/>
      <c r="AY4" s="141"/>
      <c r="AZ4" s="142"/>
      <c r="BA4" s="151" t="s">
        <v>29</v>
      </c>
      <c r="BB4" s="152"/>
      <c r="BC4" s="152"/>
      <c r="BD4" s="152"/>
      <c r="BE4" s="153"/>
      <c r="BF4" s="140" t="s">
        <v>30</v>
      </c>
      <c r="BG4" s="141"/>
      <c r="BH4" s="141"/>
      <c r="BI4" s="141"/>
      <c r="BJ4" s="142"/>
      <c r="BK4" s="136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5" customFormat="1" ht="15" customHeight="1">
      <c r="A5" s="120"/>
      <c r="B5" s="144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7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63" ht="12.75">
      <c r="A6" s="11" t="s">
        <v>0</v>
      </c>
      <c r="B6" s="17" t="s">
        <v>6</v>
      </c>
      <c r="C6" s="145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7"/>
    </row>
    <row r="7" spans="1:63" ht="12.75">
      <c r="A7" s="11" t="s">
        <v>67</v>
      </c>
      <c r="B7" s="18" t="s">
        <v>12</v>
      </c>
      <c r="C7" s="145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7"/>
    </row>
    <row r="8" spans="1:63" ht="12.75">
      <c r="A8" s="11"/>
      <c r="B8" s="47" t="s">
        <v>89</v>
      </c>
      <c r="C8" s="45">
        <v>0</v>
      </c>
      <c r="D8" s="53">
        <v>1260.801069033</v>
      </c>
      <c r="E8" s="45">
        <v>0</v>
      </c>
      <c r="F8" s="45">
        <v>0</v>
      </c>
      <c r="G8" s="45">
        <v>0</v>
      </c>
      <c r="H8" s="45">
        <v>69.84919701599999</v>
      </c>
      <c r="I8" s="45">
        <v>10764.575354954295</v>
      </c>
      <c r="J8" s="45">
        <v>2358.370748503</v>
      </c>
      <c r="K8" s="45">
        <v>0</v>
      </c>
      <c r="L8" s="45">
        <v>716.917011258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21.381069810000003</v>
      </c>
      <c r="S8" s="45">
        <v>148.019179329</v>
      </c>
      <c r="T8" s="45">
        <v>65.687677245</v>
      </c>
      <c r="U8" s="45">
        <v>0</v>
      </c>
      <c r="V8" s="45">
        <v>40.071841962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0.08072407899999999</v>
      </c>
      <c r="AC8" s="45">
        <v>61.846826291999996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0.057596035999999996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73.31402633500001</v>
      </c>
      <c r="AW8" s="45">
        <v>2889.8605805720003</v>
      </c>
      <c r="AX8" s="45">
        <v>248.17146913699997</v>
      </c>
      <c r="AY8" s="45">
        <v>0</v>
      </c>
      <c r="AZ8" s="45">
        <v>475.30723934900004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19.07951244</v>
      </c>
      <c r="BG8" s="53">
        <v>69.55684975499999</v>
      </c>
      <c r="BH8" s="45">
        <v>1.99440282</v>
      </c>
      <c r="BI8" s="45">
        <v>0</v>
      </c>
      <c r="BJ8" s="45">
        <v>45.486872863</v>
      </c>
      <c r="BK8" s="91">
        <f>SUM(C8:BJ8)</f>
        <v>19330.429248788296</v>
      </c>
    </row>
    <row r="9" spans="1:63" ht="12.75">
      <c r="A9" s="11"/>
      <c r="B9" s="47" t="s">
        <v>109</v>
      </c>
      <c r="C9" s="45">
        <v>0</v>
      </c>
      <c r="D9" s="53">
        <v>2.9252713260000003</v>
      </c>
      <c r="E9" s="45">
        <v>0</v>
      </c>
      <c r="F9" s="45">
        <v>0</v>
      </c>
      <c r="G9" s="54">
        <v>0</v>
      </c>
      <c r="H9" s="55">
        <v>13.166976141</v>
      </c>
      <c r="I9" s="45">
        <v>10.043756614</v>
      </c>
      <c r="J9" s="45">
        <v>0.033532208</v>
      </c>
      <c r="K9" s="56">
        <v>0</v>
      </c>
      <c r="L9" s="54">
        <v>4.840877944999999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2.776954451</v>
      </c>
      <c r="S9" s="45">
        <v>0.021449513</v>
      </c>
      <c r="T9" s="45">
        <v>0</v>
      </c>
      <c r="U9" s="45">
        <v>0</v>
      </c>
      <c r="V9" s="54">
        <v>1.043117975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1.9384188690000002</v>
      </c>
      <c r="AW9" s="45">
        <v>2.9928364800000002</v>
      </c>
      <c r="AX9" s="45">
        <v>0</v>
      </c>
      <c r="AY9" s="56">
        <v>0</v>
      </c>
      <c r="AZ9" s="54">
        <v>7.564455195000001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0.27357450499999997</v>
      </c>
      <c r="BG9" s="53">
        <v>1.100210124</v>
      </c>
      <c r="BH9" s="45">
        <v>0</v>
      </c>
      <c r="BI9" s="45">
        <v>0</v>
      </c>
      <c r="BJ9" s="45">
        <v>0.381891159</v>
      </c>
      <c r="BK9" s="91">
        <f>SUM(C9:BJ9)</f>
        <v>49.103322505</v>
      </c>
    </row>
    <row r="10" spans="1:65" ht="12.75">
      <c r="A10" s="36"/>
      <c r="B10" s="37" t="s">
        <v>76</v>
      </c>
      <c r="C10" s="92">
        <f>SUM(C8:C9)</f>
        <v>0</v>
      </c>
      <c r="D10" s="92">
        <f aca="true" t="shared" si="0" ref="D10:BJ10">SUM(D8:D9)</f>
        <v>1263.726340359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83.016173157</v>
      </c>
      <c r="I10" s="92">
        <f t="shared" si="0"/>
        <v>10774.619111568296</v>
      </c>
      <c r="J10" s="92">
        <f t="shared" si="0"/>
        <v>2358.404280711</v>
      </c>
      <c r="K10" s="92">
        <f t="shared" si="0"/>
        <v>0</v>
      </c>
      <c r="L10" s="92">
        <f t="shared" si="0"/>
        <v>721.757889203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24.158024261</v>
      </c>
      <c r="S10" s="92">
        <f t="shared" si="0"/>
        <v>148.040628842</v>
      </c>
      <c r="T10" s="92">
        <f t="shared" si="0"/>
        <v>65.687677245</v>
      </c>
      <c r="U10" s="92">
        <f t="shared" si="0"/>
        <v>0</v>
      </c>
      <c r="V10" s="92">
        <f t="shared" si="0"/>
        <v>41.114959937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0.08072407899999999</v>
      </c>
      <c r="AC10" s="92">
        <f t="shared" si="0"/>
        <v>61.846826291999996</v>
      </c>
      <c r="AD10" s="92">
        <f t="shared" si="0"/>
        <v>0</v>
      </c>
      <c r="AE10" s="92">
        <f t="shared" si="0"/>
        <v>0</v>
      </c>
      <c r="AF10" s="92">
        <f t="shared" si="0"/>
        <v>0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0.057596035999999996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</v>
      </c>
      <c r="AQ10" s="92">
        <f t="shared" si="0"/>
        <v>0</v>
      </c>
      <c r="AR10" s="92">
        <f t="shared" si="0"/>
        <v>0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75.25244520400001</v>
      </c>
      <c r="AW10" s="92">
        <f t="shared" si="0"/>
        <v>2892.853417052</v>
      </c>
      <c r="AX10" s="92">
        <f t="shared" si="0"/>
        <v>248.17146913699997</v>
      </c>
      <c r="AY10" s="92">
        <f t="shared" si="0"/>
        <v>0</v>
      </c>
      <c r="AZ10" s="92">
        <f t="shared" si="0"/>
        <v>482.87169454400004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19.353086944999998</v>
      </c>
      <c r="BG10" s="92">
        <f t="shared" si="0"/>
        <v>70.65705987899999</v>
      </c>
      <c r="BH10" s="92">
        <f t="shared" si="0"/>
        <v>1.99440282</v>
      </c>
      <c r="BI10" s="92">
        <f t="shared" si="0"/>
        <v>0</v>
      </c>
      <c r="BJ10" s="92">
        <f t="shared" si="0"/>
        <v>45.868764022</v>
      </c>
      <c r="BK10" s="92">
        <f>SUM(BK8:BK9)</f>
        <v>19379.532571293297</v>
      </c>
      <c r="BL10" s="27"/>
      <c r="BM10" s="109"/>
    </row>
    <row r="11" spans="1:65" ht="12.75">
      <c r="A11" s="11" t="s">
        <v>68</v>
      </c>
      <c r="B11" s="18" t="s">
        <v>3</v>
      </c>
      <c r="C11" s="116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8"/>
      <c r="BM11" s="109"/>
    </row>
    <row r="12" spans="1:65" ht="12.75">
      <c r="A12" s="11"/>
      <c r="B12" s="46" t="s">
        <v>90</v>
      </c>
      <c r="C12" s="45">
        <v>0</v>
      </c>
      <c r="D12" s="53">
        <v>95.879061351</v>
      </c>
      <c r="E12" s="45">
        <v>0</v>
      </c>
      <c r="F12" s="45">
        <v>0</v>
      </c>
      <c r="G12" s="54">
        <v>0</v>
      </c>
      <c r="H12" s="55">
        <v>1.479321854</v>
      </c>
      <c r="I12" s="45">
        <v>14.322718216999998</v>
      </c>
      <c r="J12" s="45">
        <v>0</v>
      </c>
      <c r="K12" s="56">
        <v>0</v>
      </c>
      <c r="L12" s="54">
        <v>49.136052301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0.374544382</v>
      </c>
      <c r="S12" s="45">
        <v>1.970706989</v>
      </c>
      <c r="T12" s="45">
        <v>0</v>
      </c>
      <c r="U12" s="45">
        <v>0</v>
      </c>
      <c r="V12" s="54">
        <v>0.142195369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</v>
      </c>
      <c r="AS12" s="45">
        <v>0</v>
      </c>
      <c r="AT12" s="56">
        <v>0</v>
      </c>
      <c r="AU12" s="54">
        <v>0</v>
      </c>
      <c r="AV12" s="55">
        <v>3.333081044</v>
      </c>
      <c r="AW12" s="45">
        <v>10.618104031000001</v>
      </c>
      <c r="AX12" s="45">
        <v>1.965683496</v>
      </c>
      <c r="AY12" s="56">
        <v>0</v>
      </c>
      <c r="AZ12" s="54">
        <v>36.582007581999996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0.608839555</v>
      </c>
      <c r="BG12" s="53">
        <v>0.017360341</v>
      </c>
      <c r="BH12" s="45">
        <v>0</v>
      </c>
      <c r="BI12" s="45">
        <v>0</v>
      </c>
      <c r="BJ12" s="45">
        <v>0.276444925</v>
      </c>
      <c r="BK12" s="91">
        <f>SUM(C12:BJ12)</f>
        <v>216.70612143700004</v>
      </c>
      <c r="BM12" s="109"/>
    </row>
    <row r="13" spans="1:65" ht="12.75">
      <c r="A13" s="11"/>
      <c r="B13" s="47" t="s">
        <v>108</v>
      </c>
      <c r="C13" s="45">
        <v>0</v>
      </c>
      <c r="D13" s="53">
        <v>10.494734463</v>
      </c>
      <c r="E13" s="45">
        <v>0</v>
      </c>
      <c r="F13" s="45">
        <v>0</v>
      </c>
      <c r="G13" s="54">
        <v>0</v>
      </c>
      <c r="H13" s="55">
        <v>2.124868058</v>
      </c>
      <c r="I13" s="45">
        <v>5.145977543</v>
      </c>
      <c r="J13" s="45">
        <v>0</v>
      </c>
      <c r="K13" s="56">
        <v>0</v>
      </c>
      <c r="L13" s="54">
        <v>1.8801920980000002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0.416218147</v>
      </c>
      <c r="S13" s="45">
        <v>0</v>
      </c>
      <c r="T13" s="45">
        <v>0</v>
      </c>
      <c r="U13" s="45">
        <v>0</v>
      </c>
      <c r="V13" s="54">
        <v>0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0.9427793079999999</v>
      </c>
      <c r="AW13" s="45">
        <v>2.405805187</v>
      </c>
      <c r="AX13" s="45">
        <v>0</v>
      </c>
      <c r="AY13" s="56">
        <v>0</v>
      </c>
      <c r="AZ13" s="54">
        <v>10.273191616000002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0.066052613</v>
      </c>
      <c r="BG13" s="53">
        <v>0</v>
      </c>
      <c r="BH13" s="45">
        <v>0</v>
      </c>
      <c r="BI13" s="45">
        <v>0</v>
      </c>
      <c r="BJ13" s="45">
        <v>9.864E-05</v>
      </c>
      <c r="BK13" s="91">
        <f>SUM(C13:BJ13)</f>
        <v>33.74991767299999</v>
      </c>
      <c r="BL13" s="27"/>
      <c r="BM13" s="109"/>
    </row>
    <row r="14" spans="1:65" ht="12.75">
      <c r="A14" s="36"/>
      <c r="B14" s="37" t="s">
        <v>77</v>
      </c>
      <c r="C14" s="93">
        <f aca="true" t="shared" si="1" ref="C14:AH14">SUM(C12:C13)</f>
        <v>0</v>
      </c>
      <c r="D14" s="93">
        <f t="shared" si="1"/>
        <v>106.373795814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3.604189912</v>
      </c>
      <c r="I14" s="93">
        <f t="shared" si="1"/>
        <v>19.46869576</v>
      </c>
      <c r="J14" s="93">
        <f t="shared" si="1"/>
        <v>0</v>
      </c>
      <c r="K14" s="93">
        <f t="shared" si="1"/>
        <v>0</v>
      </c>
      <c r="L14" s="93">
        <f t="shared" si="1"/>
        <v>51.016244399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0.790762529</v>
      </c>
      <c r="S14" s="93">
        <f t="shared" si="1"/>
        <v>1.970706989</v>
      </c>
      <c r="T14" s="93">
        <f t="shared" si="1"/>
        <v>0</v>
      </c>
      <c r="U14" s="93">
        <f t="shared" si="1"/>
        <v>0</v>
      </c>
      <c r="V14" s="93">
        <f t="shared" si="1"/>
        <v>0.142195369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J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0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4.275860352</v>
      </c>
      <c r="AW14" s="93">
        <f t="shared" si="2"/>
        <v>13.023909218000002</v>
      </c>
      <c r="AX14" s="93">
        <f t="shared" si="2"/>
        <v>1.965683496</v>
      </c>
      <c r="AY14" s="93">
        <f t="shared" si="2"/>
        <v>0</v>
      </c>
      <c r="AZ14" s="93">
        <f t="shared" si="2"/>
        <v>46.855199197999994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0.674892168</v>
      </c>
      <c r="BG14" s="93">
        <f t="shared" si="2"/>
        <v>0.017360341</v>
      </c>
      <c r="BH14" s="93">
        <f t="shared" si="2"/>
        <v>0</v>
      </c>
      <c r="BI14" s="93">
        <f t="shared" si="2"/>
        <v>0</v>
      </c>
      <c r="BJ14" s="93">
        <f t="shared" si="2"/>
        <v>0.276543565</v>
      </c>
      <c r="BK14" s="93">
        <f>SUM(BK12:BK13)</f>
        <v>250.45603911000003</v>
      </c>
      <c r="BL14" s="27"/>
      <c r="BM14" s="109"/>
    </row>
    <row r="15" spans="1:65" ht="12.75">
      <c r="A15" s="11" t="s">
        <v>69</v>
      </c>
      <c r="B15" s="18" t="s">
        <v>10</v>
      </c>
      <c r="C15" s="116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38"/>
      <c r="BM15" s="109"/>
    </row>
    <row r="16" spans="1:65" ht="12.75">
      <c r="A16" s="96"/>
      <c r="B16" s="3" t="s">
        <v>143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0.206970503</v>
      </c>
      <c r="I16" s="45">
        <v>0</v>
      </c>
      <c r="J16" s="45">
        <v>0</v>
      </c>
      <c r="K16" s="45">
        <v>0</v>
      </c>
      <c r="L16" s="54">
        <v>0.364554669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0.036049285</v>
      </c>
      <c r="S16" s="45">
        <v>0</v>
      </c>
      <c r="T16" s="45">
        <v>2.522869678</v>
      </c>
      <c r="U16" s="45">
        <v>0</v>
      </c>
      <c r="V16" s="54">
        <v>0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6.5672990460000005</v>
      </c>
      <c r="AW16" s="45">
        <v>1.695303352</v>
      </c>
      <c r="AX16" s="45">
        <v>0</v>
      </c>
      <c r="AY16" s="45">
        <v>0</v>
      </c>
      <c r="AZ16" s="54">
        <v>16.75780687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0.9154982290000001</v>
      </c>
      <c r="BG16" s="53">
        <v>0.024899064999999998</v>
      </c>
      <c r="BH16" s="45">
        <v>0</v>
      </c>
      <c r="BI16" s="45">
        <v>0</v>
      </c>
      <c r="BJ16" s="56">
        <v>0.684724274</v>
      </c>
      <c r="BK16" s="61">
        <f aca="true" t="shared" si="3" ref="BK16:BK40">SUM(C16:BJ16)</f>
        <v>29.775974971</v>
      </c>
      <c r="BL16" s="109"/>
      <c r="BM16" s="109"/>
    </row>
    <row r="17" spans="1:65" ht="12.75">
      <c r="A17" s="96"/>
      <c r="B17" s="3" t="s">
        <v>144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0.328975639</v>
      </c>
      <c r="I17" s="45">
        <v>0.315147903</v>
      </c>
      <c r="J17" s="45">
        <v>0</v>
      </c>
      <c r="K17" s="45">
        <v>0</v>
      </c>
      <c r="L17" s="54">
        <v>0.47272185599999994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0.005042367</v>
      </c>
      <c r="S17" s="45">
        <v>0</v>
      </c>
      <c r="T17" s="45">
        <v>0</v>
      </c>
      <c r="U17" s="45">
        <v>0</v>
      </c>
      <c r="V17" s="54">
        <v>0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9.035413407</v>
      </c>
      <c r="AW17" s="45">
        <v>3.270059915</v>
      </c>
      <c r="AX17" s="45">
        <v>0</v>
      </c>
      <c r="AY17" s="45">
        <v>0</v>
      </c>
      <c r="AZ17" s="54">
        <v>38.929597729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1.60412909</v>
      </c>
      <c r="BG17" s="53">
        <v>0.623205645</v>
      </c>
      <c r="BH17" s="45">
        <v>0</v>
      </c>
      <c r="BI17" s="45">
        <v>0</v>
      </c>
      <c r="BJ17" s="56">
        <v>3.9193934699999997</v>
      </c>
      <c r="BK17" s="61">
        <f t="shared" si="3"/>
        <v>58.503687021000005</v>
      </c>
      <c r="BL17" s="109"/>
      <c r="BM17" s="109"/>
    </row>
    <row r="18" spans="1:65" ht="12.75">
      <c r="A18" s="96"/>
      <c r="B18" s="3" t="s">
        <v>145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0.346487927</v>
      </c>
      <c r="I18" s="45">
        <v>0.31734822599999996</v>
      </c>
      <c r="J18" s="45">
        <v>0</v>
      </c>
      <c r="K18" s="45">
        <v>0</v>
      </c>
      <c r="L18" s="54">
        <v>0.38081786999999995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0.012693928</v>
      </c>
      <c r="S18" s="45">
        <v>0</v>
      </c>
      <c r="T18" s="45">
        <v>0</v>
      </c>
      <c r="U18" s="45">
        <v>0</v>
      </c>
      <c r="V18" s="54">
        <v>0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10.877806769</v>
      </c>
      <c r="AW18" s="45">
        <v>2.341173913</v>
      </c>
      <c r="AX18" s="45">
        <v>0</v>
      </c>
      <c r="AY18" s="45">
        <v>0</v>
      </c>
      <c r="AZ18" s="54">
        <v>43.145316147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1.448415155</v>
      </c>
      <c r="BG18" s="53">
        <v>0.20572300400000001</v>
      </c>
      <c r="BH18" s="45">
        <v>0</v>
      </c>
      <c r="BI18" s="45">
        <v>0</v>
      </c>
      <c r="BJ18" s="56">
        <v>4.586737146</v>
      </c>
      <c r="BK18" s="61">
        <f t="shared" si="3"/>
        <v>63.662520085</v>
      </c>
      <c r="BL18" s="109"/>
      <c r="BM18" s="109"/>
    </row>
    <row r="19" spans="1:65" ht="12.75">
      <c r="A19" s="96"/>
      <c r="B19" s="3" t="s">
        <v>146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0.139683586</v>
      </c>
      <c r="I19" s="45">
        <v>0.553317581</v>
      </c>
      <c r="J19" s="45">
        <v>0</v>
      </c>
      <c r="K19" s="45">
        <v>0</v>
      </c>
      <c r="L19" s="54">
        <v>0.25839931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0.009415363000000001</v>
      </c>
      <c r="S19" s="45">
        <v>0</v>
      </c>
      <c r="T19" s="45">
        <v>0</v>
      </c>
      <c r="U19" s="45">
        <v>0</v>
      </c>
      <c r="V19" s="54">
        <v>0.055331757999999995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7.732268028</v>
      </c>
      <c r="AW19" s="45">
        <v>4.314242448</v>
      </c>
      <c r="AX19" s="45">
        <v>0</v>
      </c>
      <c r="AY19" s="45">
        <v>0</v>
      </c>
      <c r="AZ19" s="54">
        <v>33.264263721000006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0.9252028119999999</v>
      </c>
      <c r="BG19" s="53">
        <v>0</v>
      </c>
      <c r="BH19" s="45">
        <v>0</v>
      </c>
      <c r="BI19" s="45">
        <v>0</v>
      </c>
      <c r="BJ19" s="56">
        <v>0.895131588</v>
      </c>
      <c r="BK19" s="61">
        <f t="shared" si="3"/>
        <v>48.147256195000004</v>
      </c>
      <c r="BL19" s="109"/>
      <c r="BM19" s="109"/>
    </row>
    <row r="20" spans="1:65" ht="12.75">
      <c r="A20" s="96"/>
      <c r="B20" s="3" t="s">
        <v>147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0.42928930199999993</v>
      </c>
      <c r="I20" s="45">
        <v>0.599435081</v>
      </c>
      <c r="J20" s="45">
        <v>0</v>
      </c>
      <c r="K20" s="45">
        <v>0</v>
      </c>
      <c r="L20" s="54">
        <v>0.058768144999999994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0.107813569</v>
      </c>
      <c r="S20" s="45">
        <v>0</v>
      </c>
      <c r="T20" s="45">
        <v>0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8.126681927</v>
      </c>
      <c r="AW20" s="45">
        <v>2.849149859</v>
      </c>
      <c r="AX20" s="45">
        <v>0</v>
      </c>
      <c r="AY20" s="45">
        <v>0</v>
      </c>
      <c r="AZ20" s="54">
        <v>38.629889284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1.191697569</v>
      </c>
      <c r="BG20" s="53">
        <v>0</v>
      </c>
      <c r="BH20" s="45">
        <v>0</v>
      </c>
      <c r="BI20" s="45">
        <v>0</v>
      </c>
      <c r="BJ20" s="56">
        <v>0.853628866</v>
      </c>
      <c r="BK20" s="61">
        <f t="shared" si="3"/>
        <v>52.846353602</v>
      </c>
      <c r="BL20" s="109"/>
      <c r="BM20" s="109"/>
    </row>
    <row r="21" spans="1:65" ht="12.75">
      <c r="A21" s="96"/>
      <c r="B21" s="3" t="s">
        <v>148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0.431181961</v>
      </c>
      <c r="I21" s="45">
        <v>5.965528953</v>
      </c>
      <c r="J21" s="45">
        <v>0.24707651600000002</v>
      </c>
      <c r="K21" s="45">
        <v>0</v>
      </c>
      <c r="L21" s="54">
        <v>7.021296898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0.022854578</v>
      </c>
      <c r="S21" s="45">
        <v>0</v>
      </c>
      <c r="T21" s="45">
        <v>0</v>
      </c>
      <c r="U21" s="45">
        <v>0</v>
      </c>
      <c r="V21" s="54">
        <v>0.481799206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4.3602294939999995</v>
      </c>
      <c r="AW21" s="45">
        <v>26.427911955000003</v>
      </c>
      <c r="AX21" s="45">
        <v>0</v>
      </c>
      <c r="AY21" s="45">
        <v>0</v>
      </c>
      <c r="AZ21" s="54">
        <v>48.755554311999994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0.601769395</v>
      </c>
      <c r="BG21" s="53">
        <v>0.368077452</v>
      </c>
      <c r="BH21" s="45">
        <v>0</v>
      </c>
      <c r="BI21" s="45">
        <v>0</v>
      </c>
      <c r="BJ21" s="56">
        <v>3.176491392</v>
      </c>
      <c r="BK21" s="61">
        <f t="shared" si="3"/>
        <v>97.85977211199999</v>
      </c>
      <c r="BL21" s="109"/>
      <c r="BM21" s="109"/>
    </row>
    <row r="22" spans="1:65" ht="12.75">
      <c r="A22" s="96"/>
      <c r="B22" s="3" t="s">
        <v>149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0.143474145</v>
      </c>
      <c r="I22" s="45">
        <v>1.293322116</v>
      </c>
      <c r="J22" s="45">
        <v>0</v>
      </c>
      <c r="K22" s="45">
        <v>0</v>
      </c>
      <c r="L22" s="54">
        <v>5.683829590999999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0.020548108</v>
      </c>
      <c r="S22" s="45">
        <v>0</v>
      </c>
      <c r="T22" s="45">
        <v>0</v>
      </c>
      <c r="U22" s="45">
        <v>0</v>
      </c>
      <c r="V22" s="54">
        <v>0.012087123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2.017340342</v>
      </c>
      <c r="AW22" s="45">
        <v>9.555182970999999</v>
      </c>
      <c r="AX22" s="45">
        <v>0</v>
      </c>
      <c r="AY22" s="45">
        <v>0</v>
      </c>
      <c r="AZ22" s="54">
        <v>33.17233229600001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0.20747021999999998</v>
      </c>
      <c r="BG22" s="53">
        <v>0.601711774</v>
      </c>
      <c r="BH22" s="45">
        <v>0</v>
      </c>
      <c r="BI22" s="45">
        <v>0</v>
      </c>
      <c r="BJ22" s="56">
        <v>2.566300716</v>
      </c>
      <c r="BK22" s="61">
        <f t="shared" si="3"/>
        <v>55.273599402</v>
      </c>
      <c r="BL22" s="109"/>
      <c r="BM22" s="109"/>
    </row>
    <row r="23" spans="1:65" ht="12.75">
      <c r="A23" s="96"/>
      <c r="B23" s="3" t="s">
        <v>150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0.147429777</v>
      </c>
      <c r="I23" s="45">
        <v>35.00182592</v>
      </c>
      <c r="J23" s="45">
        <v>0</v>
      </c>
      <c r="K23" s="45">
        <v>0</v>
      </c>
      <c r="L23" s="54">
        <v>18.099960466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0.011856987</v>
      </c>
      <c r="S23" s="45">
        <v>5.92849355</v>
      </c>
      <c r="T23" s="45">
        <v>0</v>
      </c>
      <c r="U23" s="45">
        <v>0</v>
      </c>
      <c r="V23" s="54">
        <v>1.18569871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0.399599469</v>
      </c>
      <c r="AW23" s="45">
        <v>86.282538735</v>
      </c>
      <c r="AX23" s="45">
        <v>0</v>
      </c>
      <c r="AY23" s="45">
        <v>0</v>
      </c>
      <c r="AZ23" s="54">
        <v>134.805341164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0</v>
      </c>
      <c r="BG23" s="53">
        <v>0</v>
      </c>
      <c r="BH23" s="45">
        <v>0</v>
      </c>
      <c r="BI23" s="45">
        <v>0</v>
      </c>
      <c r="BJ23" s="56">
        <v>0.182051504</v>
      </c>
      <c r="BK23" s="61">
        <f t="shared" si="3"/>
        <v>282.044796282</v>
      </c>
      <c r="BL23" s="109"/>
      <c r="BM23" s="109"/>
    </row>
    <row r="24" spans="1:65" ht="12.75">
      <c r="A24" s="96"/>
      <c r="B24" s="3" t="s">
        <v>151</v>
      </c>
      <c r="C24" s="55">
        <v>0</v>
      </c>
      <c r="D24" s="53">
        <v>58.93525</v>
      </c>
      <c r="E24" s="45">
        <v>0</v>
      </c>
      <c r="F24" s="45">
        <v>0</v>
      </c>
      <c r="G24" s="54">
        <v>0</v>
      </c>
      <c r="H24" s="73">
        <v>0.170269295</v>
      </c>
      <c r="I24" s="45">
        <v>78.22315</v>
      </c>
      <c r="J24" s="45">
        <v>0</v>
      </c>
      <c r="K24" s="45">
        <v>0</v>
      </c>
      <c r="L24" s="54">
        <v>4.016453265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0.025956157</v>
      </c>
      <c r="S24" s="45">
        <v>0</v>
      </c>
      <c r="T24" s="45">
        <v>0</v>
      </c>
      <c r="U24" s="45">
        <v>0</v>
      </c>
      <c r="V24" s="54">
        <v>0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0.22079902900000004</v>
      </c>
      <c r="AW24" s="45">
        <v>17.12450064</v>
      </c>
      <c r="AX24" s="45">
        <v>0</v>
      </c>
      <c r="AY24" s="45">
        <v>0</v>
      </c>
      <c r="AZ24" s="54">
        <v>0.450587033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0.032643578</v>
      </c>
      <c r="BG24" s="53">
        <v>0</v>
      </c>
      <c r="BH24" s="45">
        <v>0</v>
      </c>
      <c r="BI24" s="45">
        <v>0</v>
      </c>
      <c r="BJ24" s="56">
        <v>0</v>
      </c>
      <c r="BK24" s="61">
        <f t="shared" si="3"/>
        <v>159.199608997</v>
      </c>
      <c r="BL24" s="109"/>
      <c r="BM24" s="109"/>
    </row>
    <row r="25" spans="1:65" ht="12.75">
      <c r="A25" s="96"/>
      <c r="B25" s="3" t="s">
        <v>152</v>
      </c>
      <c r="C25" s="55">
        <v>0</v>
      </c>
      <c r="D25" s="53">
        <v>44.989153566000006</v>
      </c>
      <c r="E25" s="45">
        <v>0</v>
      </c>
      <c r="F25" s="45">
        <v>0</v>
      </c>
      <c r="G25" s="54">
        <v>0</v>
      </c>
      <c r="H25" s="73">
        <v>0.009212064999999998</v>
      </c>
      <c r="I25" s="45">
        <v>40.704472274000004</v>
      </c>
      <c r="J25" s="45">
        <v>0</v>
      </c>
      <c r="K25" s="45">
        <v>0</v>
      </c>
      <c r="L25" s="54">
        <v>3.481839136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</v>
      </c>
      <c r="S25" s="45">
        <v>5.355851615</v>
      </c>
      <c r="T25" s="45">
        <v>0</v>
      </c>
      <c r="U25" s="45">
        <v>0</v>
      </c>
      <c r="V25" s="54">
        <v>0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0.157855072</v>
      </c>
      <c r="AW25" s="45">
        <v>3.684947674</v>
      </c>
      <c r="AX25" s="45">
        <v>0</v>
      </c>
      <c r="AY25" s="45">
        <v>0</v>
      </c>
      <c r="AZ25" s="54">
        <v>10.525618915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0</v>
      </c>
      <c r="BG25" s="53">
        <v>0</v>
      </c>
      <c r="BH25" s="45">
        <v>0</v>
      </c>
      <c r="BI25" s="45">
        <v>0</v>
      </c>
      <c r="BJ25" s="56">
        <v>0</v>
      </c>
      <c r="BK25" s="61">
        <f t="shared" si="3"/>
        <v>108.90895031700002</v>
      </c>
      <c r="BL25" s="109"/>
      <c r="BM25" s="109"/>
    </row>
    <row r="26" spans="1:65" ht="12.75">
      <c r="A26" s="96"/>
      <c r="B26" s="3" t="s">
        <v>153</v>
      </c>
      <c r="C26" s="55">
        <v>0</v>
      </c>
      <c r="D26" s="53">
        <v>15.999890325</v>
      </c>
      <c r="E26" s="45">
        <v>0</v>
      </c>
      <c r="F26" s="45">
        <v>0</v>
      </c>
      <c r="G26" s="54">
        <v>0</v>
      </c>
      <c r="H26" s="73">
        <v>0.34730418</v>
      </c>
      <c r="I26" s="45">
        <v>17.386547487</v>
      </c>
      <c r="J26" s="45">
        <v>0</v>
      </c>
      <c r="K26" s="45">
        <v>0</v>
      </c>
      <c r="L26" s="54">
        <v>13.017935288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0.012166317</v>
      </c>
      <c r="S26" s="45">
        <v>0</v>
      </c>
      <c r="T26" s="45">
        <v>0</v>
      </c>
      <c r="U26" s="45">
        <v>0</v>
      </c>
      <c r="V26" s="54">
        <v>0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0.479496619</v>
      </c>
      <c r="AW26" s="45">
        <v>10.317473841</v>
      </c>
      <c r="AX26" s="45">
        <v>0</v>
      </c>
      <c r="AY26" s="45">
        <v>0</v>
      </c>
      <c r="AZ26" s="54">
        <v>18.539543201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0.043344028</v>
      </c>
      <c r="BG26" s="53">
        <v>0</v>
      </c>
      <c r="BH26" s="45">
        <v>0</v>
      </c>
      <c r="BI26" s="45">
        <v>0</v>
      </c>
      <c r="BJ26" s="56">
        <v>0.08509256800000001</v>
      </c>
      <c r="BK26" s="61">
        <f t="shared" si="3"/>
        <v>76.22879385400002</v>
      </c>
      <c r="BL26" s="109"/>
      <c r="BM26" s="109"/>
    </row>
    <row r="27" spans="1:65" ht="12.75">
      <c r="A27" s="96"/>
      <c r="B27" s="3" t="s">
        <v>154</v>
      </c>
      <c r="C27" s="55">
        <v>0</v>
      </c>
      <c r="D27" s="53">
        <v>10.63071613</v>
      </c>
      <c r="E27" s="45">
        <v>0</v>
      </c>
      <c r="F27" s="45">
        <v>0</v>
      </c>
      <c r="G27" s="54">
        <v>0</v>
      </c>
      <c r="H27" s="73">
        <v>0.22500531299999998</v>
      </c>
      <c r="I27" s="45">
        <v>36.893553114</v>
      </c>
      <c r="J27" s="45">
        <v>0</v>
      </c>
      <c r="K27" s="45">
        <v>0</v>
      </c>
      <c r="L27" s="54">
        <v>0.6850748059999999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0.034549827000000005</v>
      </c>
      <c r="S27" s="45">
        <v>0</v>
      </c>
      <c r="T27" s="45">
        <v>0</v>
      </c>
      <c r="U27" s="45">
        <v>0</v>
      </c>
      <c r="V27" s="54">
        <v>0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0.7560784079999999</v>
      </c>
      <c r="AW27" s="45">
        <v>2.173736016</v>
      </c>
      <c r="AX27" s="45">
        <v>0</v>
      </c>
      <c r="AY27" s="45">
        <v>0</v>
      </c>
      <c r="AZ27" s="54">
        <v>6.5424046240000004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0.114885284</v>
      </c>
      <c r="BG27" s="53">
        <v>0</v>
      </c>
      <c r="BH27" s="45">
        <v>0</v>
      </c>
      <c r="BI27" s="45">
        <v>0</v>
      </c>
      <c r="BJ27" s="56">
        <v>0</v>
      </c>
      <c r="BK27" s="61">
        <f t="shared" si="3"/>
        <v>58.056003522000005</v>
      </c>
      <c r="BL27" s="109"/>
      <c r="BM27" s="109"/>
    </row>
    <row r="28" spans="1:65" ht="12.75">
      <c r="A28" s="96"/>
      <c r="B28" s="3" t="s">
        <v>155</v>
      </c>
      <c r="C28" s="55">
        <v>0</v>
      </c>
      <c r="D28" s="53">
        <v>10.62070968</v>
      </c>
      <c r="E28" s="45">
        <v>0</v>
      </c>
      <c r="F28" s="45">
        <v>0</v>
      </c>
      <c r="G28" s="54">
        <v>0</v>
      </c>
      <c r="H28" s="73">
        <v>0.315868733</v>
      </c>
      <c r="I28" s="45">
        <v>0</v>
      </c>
      <c r="J28" s="45">
        <v>0</v>
      </c>
      <c r="K28" s="45">
        <v>0</v>
      </c>
      <c r="L28" s="54">
        <v>7.229833995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0.036641448</v>
      </c>
      <c r="S28" s="45">
        <v>0</v>
      </c>
      <c r="T28" s="45">
        <v>0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0.361360126</v>
      </c>
      <c r="AW28" s="45">
        <v>2.987308781</v>
      </c>
      <c r="AX28" s="45">
        <v>0</v>
      </c>
      <c r="AY28" s="45">
        <v>0</v>
      </c>
      <c r="AZ28" s="54">
        <v>5.359416857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0.01483061</v>
      </c>
      <c r="BG28" s="53">
        <v>0</v>
      </c>
      <c r="BH28" s="45">
        <v>0</v>
      </c>
      <c r="BI28" s="45">
        <v>0</v>
      </c>
      <c r="BJ28" s="56">
        <v>0</v>
      </c>
      <c r="BK28" s="61">
        <f t="shared" si="3"/>
        <v>26.92597023</v>
      </c>
      <c r="BL28" s="109"/>
      <c r="BM28" s="109"/>
    </row>
    <row r="29" spans="1:65" ht="12.75">
      <c r="A29" s="96"/>
      <c r="B29" s="3" t="s">
        <v>156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3">
        <v>0.9016864139999998</v>
      </c>
      <c r="I29" s="45">
        <v>82.95217867000001</v>
      </c>
      <c r="J29" s="45">
        <v>0</v>
      </c>
      <c r="K29" s="45">
        <v>0</v>
      </c>
      <c r="L29" s="54">
        <v>7.05447583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0.187402226</v>
      </c>
      <c r="S29" s="45">
        <v>5.058059675</v>
      </c>
      <c r="T29" s="45">
        <v>0</v>
      </c>
      <c r="U29" s="45">
        <v>0</v>
      </c>
      <c r="V29" s="54">
        <v>0.252902984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0.867019611</v>
      </c>
      <c r="AW29" s="45">
        <v>18.655889655000003</v>
      </c>
      <c r="AX29" s="45">
        <v>0</v>
      </c>
      <c r="AY29" s="45">
        <v>0</v>
      </c>
      <c r="AZ29" s="54">
        <v>9.104180423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0.090429409</v>
      </c>
      <c r="BG29" s="53">
        <v>0.40428928999999997</v>
      </c>
      <c r="BH29" s="45">
        <v>0</v>
      </c>
      <c r="BI29" s="45">
        <v>0</v>
      </c>
      <c r="BJ29" s="56">
        <v>0.041270478</v>
      </c>
      <c r="BK29" s="61">
        <f t="shared" si="3"/>
        <v>125.569784665</v>
      </c>
      <c r="BL29" s="109"/>
      <c r="BM29" s="109"/>
    </row>
    <row r="30" spans="1:65" ht="12.75">
      <c r="A30" s="96"/>
      <c r="B30" s="3" t="s">
        <v>157</v>
      </c>
      <c r="C30" s="55">
        <v>0</v>
      </c>
      <c r="D30" s="53">
        <v>3.033848709</v>
      </c>
      <c r="E30" s="45">
        <v>0</v>
      </c>
      <c r="F30" s="45">
        <v>0</v>
      </c>
      <c r="G30" s="54">
        <v>0</v>
      </c>
      <c r="H30" s="73">
        <v>0.27358236300000005</v>
      </c>
      <c r="I30" s="45">
        <v>1.011282903</v>
      </c>
      <c r="J30" s="45">
        <v>0</v>
      </c>
      <c r="K30" s="45">
        <v>0</v>
      </c>
      <c r="L30" s="54">
        <v>10.618470481000001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0.033080073999999994</v>
      </c>
      <c r="S30" s="45">
        <v>0</v>
      </c>
      <c r="T30" s="45">
        <v>0</v>
      </c>
      <c r="U30" s="45">
        <v>0</v>
      </c>
      <c r="V30" s="54">
        <v>0.303384871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0.690031046</v>
      </c>
      <c r="AW30" s="45">
        <v>3.031371291</v>
      </c>
      <c r="AX30" s="45">
        <v>0</v>
      </c>
      <c r="AY30" s="45">
        <v>0</v>
      </c>
      <c r="AZ30" s="54">
        <v>8.427202084000001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0.061132654999999994</v>
      </c>
      <c r="BG30" s="53">
        <v>0</v>
      </c>
      <c r="BH30" s="45">
        <v>0</v>
      </c>
      <c r="BI30" s="45">
        <v>0</v>
      </c>
      <c r="BJ30" s="56">
        <v>0.10104571</v>
      </c>
      <c r="BK30" s="61">
        <f t="shared" si="3"/>
        <v>27.584432187000004</v>
      </c>
      <c r="BL30" s="109"/>
      <c r="BM30" s="109"/>
    </row>
    <row r="31" spans="1:65" ht="12.75">
      <c r="A31" s="96"/>
      <c r="B31" s="3" t="s">
        <v>158</v>
      </c>
      <c r="C31" s="55">
        <v>0</v>
      </c>
      <c r="D31" s="53">
        <v>60.57286452</v>
      </c>
      <c r="E31" s="45">
        <v>0</v>
      </c>
      <c r="F31" s="45">
        <v>0</v>
      </c>
      <c r="G31" s="54">
        <v>0</v>
      </c>
      <c r="H31" s="73">
        <v>0.24872228000000002</v>
      </c>
      <c r="I31" s="45">
        <v>103.731030491</v>
      </c>
      <c r="J31" s="45">
        <v>0</v>
      </c>
      <c r="K31" s="45">
        <v>0</v>
      </c>
      <c r="L31" s="54">
        <v>17.934344613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0.023724371</v>
      </c>
      <c r="S31" s="45">
        <v>5.04773871</v>
      </c>
      <c r="T31" s="45">
        <v>0</v>
      </c>
      <c r="U31" s="45">
        <v>0</v>
      </c>
      <c r="V31" s="54">
        <v>0.302864323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0.594080924</v>
      </c>
      <c r="AW31" s="45">
        <v>25.220266125</v>
      </c>
      <c r="AX31" s="45">
        <v>0</v>
      </c>
      <c r="AY31" s="45">
        <v>0</v>
      </c>
      <c r="AZ31" s="54">
        <v>15.447413002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0.04387317699999999</v>
      </c>
      <c r="BG31" s="53">
        <v>0</v>
      </c>
      <c r="BH31" s="45">
        <v>0</v>
      </c>
      <c r="BI31" s="45">
        <v>0</v>
      </c>
      <c r="BJ31" s="56">
        <v>0</v>
      </c>
      <c r="BK31" s="61">
        <f t="shared" si="3"/>
        <v>229.16692253599996</v>
      </c>
      <c r="BL31" s="109"/>
      <c r="BM31" s="109"/>
    </row>
    <row r="32" spans="1:65" ht="12.75">
      <c r="A32" s="96"/>
      <c r="B32" s="3" t="s">
        <v>159</v>
      </c>
      <c r="C32" s="55">
        <v>0</v>
      </c>
      <c r="D32" s="53">
        <v>60.25066452000001</v>
      </c>
      <c r="E32" s="45">
        <v>0</v>
      </c>
      <c r="F32" s="45">
        <v>0</v>
      </c>
      <c r="G32" s="54">
        <v>0</v>
      </c>
      <c r="H32" s="73">
        <v>0.226026431</v>
      </c>
      <c r="I32" s="45">
        <v>122.76072896</v>
      </c>
      <c r="J32" s="45">
        <v>0</v>
      </c>
      <c r="K32" s="45">
        <v>0</v>
      </c>
      <c r="L32" s="54">
        <v>9.153080118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0.005573188</v>
      </c>
      <c r="S32" s="45">
        <v>5.02088871</v>
      </c>
      <c r="T32" s="45">
        <v>0</v>
      </c>
      <c r="U32" s="45">
        <v>0</v>
      </c>
      <c r="V32" s="54">
        <v>0.110459551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0.245379727</v>
      </c>
      <c r="AW32" s="45">
        <v>5.720989784</v>
      </c>
      <c r="AX32" s="45">
        <v>0</v>
      </c>
      <c r="AY32" s="45">
        <v>0</v>
      </c>
      <c r="AZ32" s="54">
        <v>28.610070269999998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0.061721281</v>
      </c>
      <c r="BG32" s="53">
        <v>0</v>
      </c>
      <c r="BH32" s="45">
        <v>0</v>
      </c>
      <c r="BI32" s="45">
        <v>0</v>
      </c>
      <c r="BJ32" s="56">
        <v>0.050179903000000005</v>
      </c>
      <c r="BK32" s="61">
        <f t="shared" si="3"/>
        <v>232.215762443</v>
      </c>
      <c r="BL32" s="109"/>
      <c r="BM32" s="109"/>
    </row>
    <row r="33" spans="1:65" ht="12.75">
      <c r="A33" s="96"/>
      <c r="B33" s="3" t="s">
        <v>160</v>
      </c>
      <c r="C33" s="55">
        <v>0</v>
      </c>
      <c r="D33" s="53">
        <v>55.348451620000006</v>
      </c>
      <c r="E33" s="45">
        <v>0</v>
      </c>
      <c r="F33" s="45">
        <v>0</v>
      </c>
      <c r="G33" s="54">
        <v>0</v>
      </c>
      <c r="H33" s="73">
        <v>0.16936626300000002</v>
      </c>
      <c r="I33" s="45">
        <v>135.85529034</v>
      </c>
      <c r="J33" s="45">
        <v>0</v>
      </c>
      <c r="K33" s="45">
        <v>0</v>
      </c>
      <c r="L33" s="54">
        <v>6.505958904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0.024906803999999998</v>
      </c>
      <c r="S33" s="45">
        <v>11.069690324</v>
      </c>
      <c r="T33" s="45">
        <v>0</v>
      </c>
      <c r="U33" s="45">
        <v>0</v>
      </c>
      <c r="V33" s="54">
        <v>0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0.265209855</v>
      </c>
      <c r="AW33" s="45">
        <v>10.05801935</v>
      </c>
      <c r="AX33" s="45">
        <v>0</v>
      </c>
      <c r="AY33" s="45">
        <v>0</v>
      </c>
      <c r="AZ33" s="54">
        <v>15.969620225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0.0050290099999999996</v>
      </c>
      <c r="BG33" s="53">
        <v>0</v>
      </c>
      <c r="BH33" s="45">
        <v>0</v>
      </c>
      <c r="BI33" s="45">
        <v>0</v>
      </c>
      <c r="BJ33" s="56">
        <v>0</v>
      </c>
      <c r="BK33" s="61">
        <f t="shared" si="3"/>
        <v>235.27154269500002</v>
      </c>
      <c r="BL33" s="109"/>
      <c r="BM33" s="109"/>
    </row>
    <row r="34" spans="1:65" ht="12.75">
      <c r="A34" s="96"/>
      <c r="B34" s="3" t="s">
        <v>161</v>
      </c>
      <c r="C34" s="55">
        <v>0</v>
      </c>
      <c r="D34" s="53">
        <v>50.167860945</v>
      </c>
      <c r="E34" s="45">
        <v>0</v>
      </c>
      <c r="F34" s="45">
        <v>0</v>
      </c>
      <c r="G34" s="54">
        <v>0</v>
      </c>
      <c r="H34" s="73">
        <v>0.122921505</v>
      </c>
      <c r="I34" s="45">
        <v>120.133378104</v>
      </c>
      <c r="J34" s="45">
        <v>24.592088697999998</v>
      </c>
      <c r="K34" s="45">
        <v>0</v>
      </c>
      <c r="L34" s="54">
        <v>17.415705381000002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0.054200965</v>
      </c>
      <c r="S34" s="45">
        <v>0</v>
      </c>
      <c r="T34" s="45">
        <v>0</v>
      </c>
      <c r="U34" s="45">
        <v>0</v>
      </c>
      <c r="V34" s="54">
        <v>0.44265759699999996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0.136167382</v>
      </c>
      <c r="AW34" s="45">
        <v>5.8249562589999995</v>
      </c>
      <c r="AX34" s="45">
        <v>0</v>
      </c>
      <c r="AY34" s="45">
        <v>0</v>
      </c>
      <c r="AZ34" s="54">
        <v>0.7198429439999999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0.011159989</v>
      </c>
      <c r="BG34" s="53">
        <v>0.30662591499999997</v>
      </c>
      <c r="BH34" s="45">
        <v>0</v>
      </c>
      <c r="BI34" s="45">
        <v>0</v>
      </c>
      <c r="BJ34" s="56">
        <v>0</v>
      </c>
      <c r="BK34" s="61">
        <f t="shared" si="3"/>
        <v>219.927565684</v>
      </c>
      <c r="BL34" s="109"/>
      <c r="BM34" s="109"/>
    </row>
    <row r="35" spans="1:65" ht="12.75">
      <c r="A35" s="96"/>
      <c r="B35" s="3" t="s">
        <v>162</v>
      </c>
      <c r="C35" s="55">
        <v>0</v>
      </c>
      <c r="D35" s="53">
        <v>50.07969355</v>
      </c>
      <c r="E35" s="45">
        <v>0</v>
      </c>
      <c r="F35" s="45">
        <v>0</v>
      </c>
      <c r="G35" s="54">
        <v>0</v>
      </c>
      <c r="H35" s="73">
        <v>0.177958712</v>
      </c>
      <c r="I35" s="45">
        <v>201.320368071</v>
      </c>
      <c r="J35" s="45">
        <v>0</v>
      </c>
      <c r="K35" s="45">
        <v>0</v>
      </c>
      <c r="L35" s="54">
        <v>7.526977940000001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0.020512642</v>
      </c>
      <c r="S35" s="45">
        <v>5.007969354999999</v>
      </c>
      <c r="T35" s="45">
        <v>0</v>
      </c>
      <c r="U35" s="45">
        <v>0</v>
      </c>
      <c r="V35" s="54">
        <v>0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0.28127485999999996</v>
      </c>
      <c r="AW35" s="45">
        <v>8.704063326999998</v>
      </c>
      <c r="AX35" s="45">
        <v>0</v>
      </c>
      <c r="AY35" s="45">
        <v>0</v>
      </c>
      <c r="AZ35" s="54">
        <v>14.585187703999999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0.024528387999999998</v>
      </c>
      <c r="BG35" s="53">
        <v>0</v>
      </c>
      <c r="BH35" s="45">
        <v>0</v>
      </c>
      <c r="BI35" s="45">
        <v>0</v>
      </c>
      <c r="BJ35" s="56">
        <v>0.001001159</v>
      </c>
      <c r="BK35" s="61">
        <f t="shared" si="3"/>
        <v>287.729535708</v>
      </c>
      <c r="BL35" s="109"/>
      <c r="BM35" s="109"/>
    </row>
    <row r="36" spans="1:65" ht="12.75">
      <c r="A36" s="96"/>
      <c r="B36" s="3" t="s">
        <v>163</v>
      </c>
      <c r="C36" s="55">
        <v>0</v>
      </c>
      <c r="D36" s="53">
        <v>19.9864387</v>
      </c>
      <c r="E36" s="45">
        <v>0</v>
      </c>
      <c r="F36" s="45">
        <v>0</v>
      </c>
      <c r="G36" s="54">
        <v>0</v>
      </c>
      <c r="H36" s="73">
        <v>0.07684785799999999</v>
      </c>
      <c r="I36" s="45">
        <v>184.874557975</v>
      </c>
      <c r="J36" s="45">
        <v>0</v>
      </c>
      <c r="K36" s="45">
        <v>0</v>
      </c>
      <c r="L36" s="54">
        <v>20.480603397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0.011492202</v>
      </c>
      <c r="S36" s="45">
        <v>0</v>
      </c>
      <c r="T36" s="45">
        <v>0</v>
      </c>
      <c r="U36" s="45">
        <v>0</v>
      </c>
      <c r="V36" s="54">
        <v>0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0.266624969</v>
      </c>
      <c r="AW36" s="45">
        <v>13.724870074000002</v>
      </c>
      <c r="AX36" s="45">
        <v>0</v>
      </c>
      <c r="AY36" s="45">
        <v>0</v>
      </c>
      <c r="AZ36" s="54">
        <v>11.965857259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0.015883651999999998</v>
      </c>
      <c r="BG36" s="53">
        <v>0</v>
      </c>
      <c r="BH36" s="45">
        <v>0</v>
      </c>
      <c r="BI36" s="45">
        <v>0</v>
      </c>
      <c r="BJ36" s="56">
        <v>0.049945452</v>
      </c>
      <c r="BK36" s="61">
        <f t="shared" si="3"/>
        <v>251.45312153799998</v>
      </c>
      <c r="BL36" s="109"/>
      <c r="BM36" s="109"/>
    </row>
    <row r="37" spans="1:65" ht="12.75">
      <c r="A37" s="96"/>
      <c r="B37" s="3" t="s">
        <v>164</v>
      </c>
      <c r="C37" s="55">
        <v>0</v>
      </c>
      <c r="D37" s="53">
        <v>4.980348385</v>
      </c>
      <c r="E37" s="45">
        <v>0</v>
      </c>
      <c r="F37" s="45">
        <v>0</v>
      </c>
      <c r="G37" s="54">
        <v>0</v>
      </c>
      <c r="H37" s="73">
        <v>0.201079108</v>
      </c>
      <c r="I37" s="45">
        <v>326.81046102399995</v>
      </c>
      <c r="J37" s="45">
        <v>0</v>
      </c>
      <c r="K37" s="45">
        <v>0</v>
      </c>
      <c r="L37" s="54">
        <v>24.746226237000002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0.022190142000000003</v>
      </c>
      <c r="S37" s="45">
        <v>5.976418062</v>
      </c>
      <c r="T37" s="45">
        <v>0</v>
      </c>
      <c r="U37" s="45">
        <v>0</v>
      </c>
      <c r="V37" s="54">
        <v>0.099606968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1.196324741</v>
      </c>
      <c r="AW37" s="45">
        <v>11.301466966</v>
      </c>
      <c r="AX37" s="45">
        <v>0</v>
      </c>
      <c r="AY37" s="45">
        <v>0</v>
      </c>
      <c r="AZ37" s="54">
        <v>48.714407606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0.042318304999999994</v>
      </c>
      <c r="BG37" s="53">
        <v>0</v>
      </c>
      <c r="BH37" s="45">
        <v>0</v>
      </c>
      <c r="BI37" s="45">
        <v>0</v>
      </c>
      <c r="BJ37" s="56">
        <v>0.5476486620000001</v>
      </c>
      <c r="BK37" s="61">
        <f t="shared" si="3"/>
        <v>424.63849620599996</v>
      </c>
      <c r="BL37" s="109"/>
      <c r="BM37" s="109"/>
    </row>
    <row r="38" spans="1:65" ht="12.75">
      <c r="A38" s="96"/>
      <c r="B38" s="3" t="s">
        <v>165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3">
        <v>0.500435425</v>
      </c>
      <c r="I38" s="45">
        <v>71.892998575</v>
      </c>
      <c r="J38" s="45">
        <v>0</v>
      </c>
      <c r="K38" s="45">
        <v>0</v>
      </c>
      <c r="L38" s="54">
        <v>41.938867226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0.05177024</v>
      </c>
      <c r="S38" s="45">
        <v>0</v>
      </c>
      <c r="T38" s="45">
        <v>0</v>
      </c>
      <c r="U38" s="45">
        <v>0</v>
      </c>
      <c r="V38" s="54">
        <v>0.198925032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0</v>
      </c>
      <c r="AS38" s="45">
        <v>0</v>
      </c>
      <c r="AT38" s="45">
        <v>0</v>
      </c>
      <c r="AU38" s="54">
        <v>0</v>
      </c>
      <c r="AV38" s="73">
        <v>0.9242370099999999</v>
      </c>
      <c r="AW38" s="45">
        <v>4.8521603859999995</v>
      </c>
      <c r="AX38" s="45">
        <v>0</v>
      </c>
      <c r="AY38" s="45">
        <v>0</v>
      </c>
      <c r="AZ38" s="54">
        <v>20.624547725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0.054396826999999995</v>
      </c>
      <c r="BG38" s="53">
        <v>0</v>
      </c>
      <c r="BH38" s="45">
        <v>0</v>
      </c>
      <c r="BI38" s="45">
        <v>0</v>
      </c>
      <c r="BJ38" s="56">
        <v>1.438055078</v>
      </c>
      <c r="BK38" s="61">
        <f t="shared" si="3"/>
        <v>142.476393524</v>
      </c>
      <c r="BL38" s="109"/>
      <c r="BM38" s="109"/>
    </row>
    <row r="39" spans="1:65" ht="12.75">
      <c r="A39" s="96"/>
      <c r="B39" s="3" t="s">
        <v>166</v>
      </c>
      <c r="C39" s="55">
        <v>0</v>
      </c>
      <c r="D39" s="53">
        <v>14.543741935</v>
      </c>
      <c r="E39" s="45">
        <v>0</v>
      </c>
      <c r="F39" s="45">
        <v>0</v>
      </c>
      <c r="G39" s="54">
        <v>0</v>
      </c>
      <c r="H39" s="73">
        <v>0.07207878499999999</v>
      </c>
      <c r="I39" s="45">
        <v>188.311350729</v>
      </c>
      <c r="J39" s="45">
        <v>0</v>
      </c>
      <c r="K39" s="45">
        <v>0</v>
      </c>
      <c r="L39" s="54">
        <v>0.814449548</v>
      </c>
      <c r="M39" s="73">
        <v>0</v>
      </c>
      <c r="N39" s="53">
        <v>0</v>
      </c>
      <c r="O39" s="45">
        <v>0</v>
      </c>
      <c r="P39" s="45">
        <v>0</v>
      </c>
      <c r="Q39" s="54">
        <v>0</v>
      </c>
      <c r="R39" s="73">
        <v>0.016288992000000002</v>
      </c>
      <c r="S39" s="45">
        <v>0</v>
      </c>
      <c r="T39" s="45">
        <v>0</v>
      </c>
      <c r="U39" s="45">
        <v>0</v>
      </c>
      <c r="V39" s="54">
        <v>0</v>
      </c>
      <c r="W39" s="73">
        <v>0</v>
      </c>
      <c r="X39" s="45">
        <v>0</v>
      </c>
      <c r="Y39" s="45">
        <v>0</v>
      </c>
      <c r="Z39" s="45">
        <v>0</v>
      </c>
      <c r="AA39" s="54">
        <v>0</v>
      </c>
      <c r="AB39" s="73">
        <v>0</v>
      </c>
      <c r="AC39" s="45">
        <v>0</v>
      </c>
      <c r="AD39" s="45">
        <v>0</v>
      </c>
      <c r="AE39" s="45">
        <v>0</v>
      </c>
      <c r="AF39" s="54">
        <v>0</v>
      </c>
      <c r="AG39" s="73">
        <v>0</v>
      </c>
      <c r="AH39" s="45">
        <v>0</v>
      </c>
      <c r="AI39" s="45">
        <v>0</v>
      </c>
      <c r="AJ39" s="45">
        <v>0</v>
      </c>
      <c r="AK39" s="54">
        <v>0</v>
      </c>
      <c r="AL39" s="73">
        <v>0</v>
      </c>
      <c r="AM39" s="45">
        <v>0</v>
      </c>
      <c r="AN39" s="45">
        <v>0</v>
      </c>
      <c r="AO39" s="45">
        <v>0</v>
      </c>
      <c r="AP39" s="54">
        <v>0</v>
      </c>
      <c r="AQ39" s="73">
        <v>0</v>
      </c>
      <c r="AR39" s="53">
        <v>0</v>
      </c>
      <c r="AS39" s="45">
        <v>0</v>
      </c>
      <c r="AT39" s="45">
        <v>0</v>
      </c>
      <c r="AU39" s="54">
        <v>0</v>
      </c>
      <c r="AV39" s="73">
        <v>0.052181325</v>
      </c>
      <c r="AW39" s="45">
        <v>6.8678011660000005</v>
      </c>
      <c r="AX39" s="45">
        <v>0</v>
      </c>
      <c r="AY39" s="45">
        <v>0</v>
      </c>
      <c r="AZ39" s="54">
        <v>5.133781484</v>
      </c>
      <c r="BA39" s="73">
        <v>0</v>
      </c>
      <c r="BB39" s="53">
        <v>0</v>
      </c>
      <c r="BC39" s="45">
        <v>0</v>
      </c>
      <c r="BD39" s="45">
        <v>0</v>
      </c>
      <c r="BE39" s="54">
        <v>0</v>
      </c>
      <c r="BF39" s="73">
        <v>0.023560130999999998</v>
      </c>
      <c r="BG39" s="53">
        <v>0</v>
      </c>
      <c r="BH39" s="45">
        <v>0</v>
      </c>
      <c r="BI39" s="45">
        <v>0</v>
      </c>
      <c r="BJ39" s="56">
        <v>0</v>
      </c>
      <c r="BK39" s="61">
        <f t="shared" si="3"/>
        <v>215.83523409499998</v>
      </c>
      <c r="BL39" s="109"/>
      <c r="BM39" s="109"/>
    </row>
    <row r="40" spans="1:65" ht="12.75">
      <c r="A40" s="96"/>
      <c r="B40" s="3" t="s">
        <v>167</v>
      </c>
      <c r="C40" s="55">
        <v>0</v>
      </c>
      <c r="D40" s="53">
        <v>1.9385032260000001</v>
      </c>
      <c r="E40" s="45">
        <v>0</v>
      </c>
      <c r="F40" s="45">
        <v>0</v>
      </c>
      <c r="G40" s="54">
        <v>0</v>
      </c>
      <c r="H40" s="73">
        <v>0.042967934</v>
      </c>
      <c r="I40" s="45">
        <v>8.362702916</v>
      </c>
      <c r="J40" s="45">
        <v>1.453877419</v>
      </c>
      <c r="K40" s="45">
        <v>0</v>
      </c>
      <c r="L40" s="54">
        <v>0.15893675799999998</v>
      </c>
      <c r="M40" s="73">
        <v>0</v>
      </c>
      <c r="N40" s="53">
        <v>0</v>
      </c>
      <c r="O40" s="45">
        <v>0</v>
      </c>
      <c r="P40" s="45">
        <v>0</v>
      </c>
      <c r="Q40" s="54">
        <v>0</v>
      </c>
      <c r="R40" s="73">
        <v>0.00261698</v>
      </c>
      <c r="S40" s="45">
        <v>0.00048462600000000005</v>
      </c>
      <c r="T40" s="45">
        <v>0.029077547999999998</v>
      </c>
      <c r="U40" s="45">
        <v>0</v>
      </c>
      <c r="V40" s="54">
        <v>0</v>
      </c>
      <c r="W40" s="73">
        <v>0</v>
      </c>
      <c r="X40" s="45">
        <v>0</v>
      </c>
      <c r="Y40" s="45">
        <v>0</v>
      </c>
      <c r="Z40" s="45">
        <v>0</v>
      </c>
      <c r="AA40" s="54">
        <v>0</v>
      </c>
      <c r="AB40" s="73">
        <v>0</v>
      </c>
      <c r="AC40" s="45">
        <v>0</v>
      </c>
      <c r="AD40" s="45">
        <v>0</v>
      </c>
      <c r="AE40" s="45">
        <v>0</v>
      </c>
      <c r="AF40" s="54">
        <v>0</v>
      </c>
      <c r="AG40" s="73">
        <v>0</v>
      </c>
      <c r="AH40" s="45">
        <v>0</v>
      </c>
      <c r="AI40" s="45">
        <v>0</v>
      </c>
      <c r="AJ40" s="45">
        <v>0</v>
      </c>
      <c r="AK40" s="54">
        <v>0</v>
      </c>
      <c r="AL40" s="73">
        <v>0</v>
      </c>
      <c r="AM40" s="45">
        <v>0</v>
      </c>
      <c r="AN40" s="45">
        <v>0</v>
      </c>
      <c r="AO40" s="45">
        <v>0</v>
      </c>
      <c r="AP40" s="54">
        <v>0</v>
      </c>
      <c r="AQ40" s="73">
        <v>0</v>
      </c>
      <c r="AR40" s="53">
        <v>0</v>
      </c>
      <c r="AS40" s="45">
        <v>0</v>
      </c>
      <c r="AT40" s="45">
        <v>0</v>
      </c>
      <c r="AU40" s="54">
        <v>0</v>
      </c>
      <c r="AV40" s="73">
        <v>0.032747027</v>
      </c>
      <c r="AW40" s="45">
        <v>1.515414809</v>
      </c>
      <c r="AX40" s="45">
        <v>0</v>
      </c>
      <c r="AY40" s="45">
        <v>0</v>
      </c>
      <c r="AZ40" s="54">
        <v>0.254885509</v>
      </c>
      <c r="BA40" s="73">
        <v>0</v>
      </c>
      <c r="BB40" s="53">
        <v>0</v>
      </c>
      <c r="BC40" s="45">
        <v>0</v>
      </c>
      <c r="BD40" s="45">
        <v>0</v>
      </c>
      <c r="BE40" s="54">
        <v>0</v>
      </c>
      <c r="BF40" s="73">
        <v>0.015449768000000001</v>
      </c>
      <c r="BG40" s="53">
        <v>0.193849032</v>
      </c>
      <c r="BH40" s="45">
        <v>0.09695991899999999</v>
      </c>
      <c r="BI40" s="45">
        <v>0</v>
      </c>
      <c r="BJ40" s="56">
        <v>0.06881640600000001</v>
      </c>
      <c r="BK40" s="61">
        <f t="shared" si="3"/>
        <v>14.167289876999996</v>
      </c>
      <c r="BL40" s="109"/>
      <c r="BM40" s="109"/>
    </row>
    <row r="41" spans="1:65" ht="12.75">
      <c r="A41" s="96"/>
      <c r="B41" s="3"/>
      <c r="C41" s="55"/>
      <c r="D41" s="53"/>
      <c r="E41" s="45"/>
      <c r="F41" s="45"/>
      <c r="G41" s="54"/>
      <c r="H41" s="73"/>
      <c r="I41" s="45"/>
      <c r="J41" s="45"/>
      <c r="K41" s="45"/>
      <c r="L41" s="54"/>
      <c r="M41" s="73"/>
      <c r="N41" s="53"/>
      <c r="O41" s="45"/>
      <c r="P41" s="45"/>
      <c r="Q41" s="54"/>
      <c r="R41" s="73"/>
      <c r="S41" s="45"/>
      <c r="T41" s="45"/>
      <c r="U41" s="45"/>
      <c r="V41" s="54"/>
      <c r="W41" s="73"/>
      <c r="X41" s="45"/>
      <c r="Y41" s="45"/>
      <c r="Z41" s="45"/>
      <c r="AA41" s="54"/>
      <c r="AB41" s="73"/>
      <c r="AC41" s="45"/>
      <c r="AD41" s="45"/>
      <c r="AE41" s="45"/>
      <c r="AF41" s="54"/>
      <c r="AG41" s="73"/>
      <c r="AH41" s="45"/>
      <c r="AI41" s="45"/>
      <c r="AJ41" s="45"/>
      <c r="AK41" s="54"/>
      <c r="AL41" s="73"/>
      <c r="AM41" s="45"/>
      <c r="AN41" s="45"/>
      <c r="AO41" s="45"/>
      <c r="AP41" s="54"/>
      <c r="AQ41" s="73"/>
      <c r="AR41" s="53"/>
      <c r="AS41" s="45"/>
      <c r="AT41" s="45"/>
      <c r="AU41" s="54"/>
      <c r="AV41" s="73"/>
      <c r="AW41" s="45"/>
      <c r="AX41" s="45"/>
      <c r="AY41" s="45"/>
      <c r="AZ41" s="54"/>
      <c r="BA41" s="73"/>
      <c r="BB41" s="53"/>
      <c r="BC41" s="45"/>
      <c r="BD41" s="45"/>
      <c r="BE41" s="54"/>
      <c r="BF41" s="73"/>
      <c r="BG41" s="53"/>
      <c r="BH41" s="45"/>
      <c r="BI41" s="45"/>
      <c r="BJ41" s="56"/>
      <c r="BK41" s="61"/>
      <c r="BM41" s="109"/>
    </row>
    <row r="42" spans="1:65" ht="12.75">
      <c r="A42" s="36"/>
      <c r="B42" s="37" t="s">
        <v>102</v>
      </c>
      <c r="C42" s="94">
        <f aca="true" t="shared" si="4" ref="C42:AH42">SUM(C16:C41)</f>
        <v>0</v>
      </c>
      <c r="D42" s="94">
        <f t="shared" si="4"/>
        <v>462.0781358110001</v>
      </c>
      <c r="E42" s="94">
        <f t="shared" si="4"/>
        <v>0</v>
      </c>
      <c r="F42" s="94">
        <f t="shared" si="4"/>
        <v>0</v>
      </c>
      <c r="G42" s="94">
        <f t="shared" si="4"/>
        <v>0</v>
      </c>
      <c r="H42" s="94">
        <f t="shared" si="4"/>
        <v>6.254825503999999</v>
      </c>
      <c r="I42" s="94">
        <f t="shared" si="4"/>
        <v>1765.269977413</v>
      </c>
      <c r="J42" s="94">
        <f t="shared" si="4"/>
        <v>26.293042633</v>
      </c>
      <c r="K42" s="94">
        <f t="shared" si="4"/>
        <v>0</v>
      </c>
      <c r="L42" s="94">
        <f t="shared" si="4"/>
        <v>225.119581728</v>
      </c>
      <c r="M42" s="94">
        <f t="shared" si="4"/>
        <v>0</v>
      </c>
      <c r="N42" s="94">
        <f t="shared" si="4"/>
        <v>0</v>
      </c>
      <c r="O42" s="94">
        <f t="shared" si="4"/>
        <v>0</v>
      </c>
      <c r="P42" s="94">
        <f t="shared" si="4"/>
        <v>0</v>
      </c>
      <c r="Q42" s="94">
        <f t="shared" si="4"/>
        <v>0</v>
      </c>
      <c r="R42" s="94">
        <f t="shared" si="4"/>
        <v>0.78934676</v>
      </c>
      <c r="S42" s="94">
        <f t="shared" si="4"/>
        <v>48.46559462700001</v>
      </c>
      <c r="T42" s="94">
        <f t="shared" si="4"/>
        <v>2.5519472260000002</v>
      </c>
      <c r="U42" s="94">
        <f t="shared" si="4"/>
        <v>0</v>
      </c>
      <c r="V42" s="94">
        <f t="shared" si="4"/>
        <v>3.445718123</v>
      </c>
      <c r="W42" s="94">
        <f t="shared" si="4"/>
        <v>0</v>
      </c>
      <c r="X42" s="94">
        <f t="shared" si="4"/>
        <v>0</v>
      </c>
      <c r="Y42" s="94">
        <f t="shared" si="4"/>
        <v>0</v>
      </c>
      <c r="Z42" s="94">
        <f t="shared" si="4"/>
        <v>0</v>
      </c>
      <c r="AA42" s="94">
        <f t="shared" si="4"/>
        <v>0</v>
      </c>
      <c r="AB42" s="94">
        <f t="shared" si="4"/>
        <v>0</v>
      </c>
      <c r="AC42" s="94">
        <f t="shared" si="4"/>
        <v>0</v>
      </c>
      <c r="AD42" s="94">
        <f t="shared" si="4"/>
        <v>0</v>
      </c>
      <c r="AE42" s="94">
        <f t="shared" si="4"/>
        <v>0</v>
      </c>
      <c r="AF42" s="94">
        <f t="shared" si="4"/>
        <v>0</v>
      </c>
      <c r="AG42" s="94">
        <f t="shared" si="4"/>
        <v>0</v>
      </c>
      <c r="AH42" s="94">
        <f t="shared" si="4"/>
        <v>0</v>
      </c>
      <c r="AI42" s="94">
        <f aca="true" t="shared" si="5" ref="AI42:BK42">SUM(AI16:AI41)</f>
        <v>0</v>
      </c>
      <c r="AJ42" s="94">
        <f t="shared" si="5"/>
        <v>0</v>
      </c>
      <c r="AK42" s="94">
        <f t="shared" si="5"/>
        <v>0</v>
      </c>
      <c r="AL42" s="94">
        <f t="shared" si="5"/>
        <v>0</v>
      </c>
      <c r="AM42" s="94">
        <f t="shared" si="5"/>
        <v>0</v>
      </c>
      <c r="AN42" s="94">
        <f t="shared" si="5"/>
        <v>0</v>
      </c>
      <c r="AO42" s="94">
        <f t="shared" si="5"/>
        <v>0</v>
      </c>
      <c r="AP42" s="94">
        <f t="shared" si="5"/>
        <v>0</v>
      </c>
      <c r="AQ42" s="94">
        <f t="shared" si="5"/>
        <v>0</v>
      </c>
      <c r="AR42" s="94">
        <f t="shared" si="5"/>
        <v>0</v>
      </c>
      <c r="AS42" s="94">
        <f t="shared" si="5"/>
        <v>0</v>
      </c>
      <c r="AT42" s="94">
        <f t="shared" si="5"/>
        <v>0</v>
      </c>
      <c r="AU42" s="94">
        <f t="shared" si="5"/>
        <v>0</v>
      </c>
      <c r="AV42" s="94">
        <f t="shared" si="5"/>
        <v>56.643506213</v>
      </c>
      <c r="AW42" s="94">
        <f t="shared" si="5"/>
        <v>288.500799292</v>
      </c>
      <c r="AX42" s="94">
        <f t="shared" si="5"/>
        <v>0</v>
      </c>
      <c r="AY42" s="94">
        <f t="shared" si="5"/>
        <v>0</v>
      </c>
      <c r="AZ42" s="94">
        <f t="shared" si="5"/>
        <v>608.434668388</v>
      </c>
      <c r="BA42" s="94">
        <f t="shared" si="5"/>
        <v>0</v>
      </c>
      <c r="BB42" s="94">
        <f t="shared" si="5"/>
        <v>0</v>
      </c>
      <c r="BC42" s="94">
        <f t="shared" si="5"/>
        <v>0</v>
      </c>
      <c r="BD42" s="94">
        <f t="shared" si="5"/>
        <v>0</v>
      </c>
      <c r="BE42" s="94">
        <f t="shared" si="5"/>
        <v>0</v>
      </c>
      <c r="BF42" s="94">
        <f t="shared" si="5"/>
        <v>7.549368562</v>
      </c>
      <c r="BG42" s="94">
        <f t="shared" si="5"/>
        <v>2.728381177</v>
      </c>
      <c r="BH42" s="94">
        <f t="shared" si="5"/>
        <v>0.09695991899999999</v>
      </c>
      <c r="BI42" s="94">
        <f t="shared" si="5"/>
        <v>0</v>
      </c>
      <c r="BJ42" s="94">
        <f t="shared" si="5"/>
        <v>19.247514372000005</v>
      </c>
      <c r="BK42" s="106">
        <f t="shared" si="5"/>
        <v>3523.469367748</v>
      </c>
      <c r="BM42" s="109"/>
    </row>
    <row r="43" spans="1:65" ht="12.75">
      <c r="A43" s="11" t="s">
        <v>70</v>
      </c>
      <c r="B43" s="18" t="s">
        <v>13</v>
      </c>
      <c r="C43" s="116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39"/>
      <c r="BM43" s="109"/>
    </row>
    <row r="44" spans="1:65" ht="12.75">
      <c r="A44" s="11"/>
      <c r="B44" s="19" t="s">
        <v>31</v>
      </c>
      <c r="C44" s="57"/>
      <c r="D44" s="58"/>
      <c r="E44" s="59"/>
      <c r="F44" s="59"/>
      <c r="G44" s="60"/>
      <c r="H44" s="57"/>
      <c r="I44" s="59"/>
      <c r="J44" s="59"/>
      <c r="K44" s="59"/>
      <c r="L44" s="60"/>
      <c r="M44" s="57"/>
      <c r="N44" s="58"/>
      <c r="O44" s="59"/>
      <c r="P44" s="59"/>
      <c r="Q44" s="60"/>
      <c r="R44" s="57"/>
      <c r="S44" s="59"/>
      <c r="T44" s="59"/>
      <c r="U44" s="59"/>
      <c r="V44" s="60"/>
      <c r="W44" s="57"/>
      <c r="X44" s="59"/>
      <c r="Y44" s="59"/>
      <c r="Z44" s="59"/>
      <c r="AA44" s="60"/>
      <c r="AB44" s="57"/>
      <c r="AC44" s="59"/>
      <c r="AD44" s="59"/>
      <c r="AE44" s="59"/>
      <c r="AF44" s="60"/>
      <c r="AG44" s="57"/>
      <c r="AH44" s="59"/>
      <c r="AI44" s="59"/>
      <c r="AJ44" s="59"/>
      <c r="AK44" s="60"/>
      <c r="AL44" s="57"/>
      <c r="AM44" s="59"/>
      <c r="AN44" s="59"/>
      <c r="AO44" s="59"/>
      <c r="AP44" s="60"/>
      <c r="AQ44" s="57"/>
      <c r="AR44" s="58"/>
      <c r="AS44" s="59"/>
      <c r="AT44" s="59"/>
      <c r="AU44" s="60"/>
      <c r="AV44" s="57"/>
      <c r="AW44" s="59"/>
      <c r="AX44" s="59"/>
      <c r="AY44" s="59"/>
      <c r="AZ44" s="60"/>
      <c r="BA44" s="57"/>
      <c r="BB44" s="58"/>
      <c r="BC44" s="59"/>
      <c r="BD44" s="59"/>
      <c r="BE44" s="60"/>
      <c r="BF44" s="57"/>
      <c r="BG44" s="58"/>
      <c r="BH44" s="59"/>
      <c r="BI44" s="59"/>
      <c r="BJ44" s="60"/>
      <c r="BK44" s="61"/>
      <c r="BM44" s="109"/>
    </row>
    <row r="45" spans="1:65" ht="12.75">
      <c r="A45" s="36"/>
      <c r="B45" s="37" t="s">
        <v>83</v>
      </c>
      <c r="C45" s="62"/>
      <c r="D45" s="63"/>
      <c r="E45" s="63"/>
      <c r="F45" s="63"/>
      <c r="G45" s="64"/>
      <c r="H45" s="62"/>
      <c r="I45" s="63"/>
      <c r="J45" s="63"/>
      <c r="K45" s="63"/>
      <c r="L45" s="64"/>
      <c r="M45" s="62"/>
      <c r="N45" s="63"/>
      <c r="O45" s="63"/>
      <c r="P45" s="63"/>
      <c r="Q45" s="64"/>
      <c r="R45" s="62"/>
      <c r="S45" s="63"/>
      <c r="T45" s="63"/>
      <c r="U45" s="63"/>
      <c r="V45" s="64"/>
      <c r="W45" s="62"/>
      <c r="X45" s="63"/>
      <c r="Y45" s="63"/>
      <c r="Z45" s="63"/>
      <c r="AA45" s="64"/>
      <c r="AB45" s="62"/>
      <c r="AC45" s="63"/>
      <c r="AD45" s="63"/>
      <c r="AE45" s="63"/>
      <c r="AF45" s="64"/>
      <c r="AG45" s="62"/>
      <c r="AH45" s="63"/>
      <c r="AI45" s="63"/>
      <c r="AJ45" s="63"/>
      <c r="AK45" s="64"/>
      <c r="AL45" s="62"/>
      <c r="AM45" s="63"/>
      <c r="AN45" s="63"/>
      <c r="AO45" s="63"/>
      <c r="AP45" s="64"/>
      <c r="AQ45" s="62"/>
      <c r="AR45" s="63"/>
      <c r="AS45" s="63"/>
      <c r="AT45" s="63"/>
      <c r="AU45" s="64"/>
      <c r="AV45" s="62"/>
      <c r="AW45" s="63"/>
      <c r="AX45" s="63"/>
      <c r="AY45" s="63"/>
      <c r="AZ45" s="64"/>
      <c r="BA45" s="62"/>
      <c r="BB45" s="63"/>
      <c r="BC45" s="63"/>
      <c r="BD45" s="63"/>
      <c r="BE45" s="64"/>
      <c r="BF45" s="62"/>
      <c r="BG45" s="63"/>
      <c r="BH45" s="63"/>
      <c r="BI45" s="63"/>
      <c r="BJ45" s="64"/>
      <c r="BK45" s="65"/>
      <c r="BM45" s="109"/>
    </row>
    <row r="46" spans="1:65" ht="12.75">
      <c r="A46" s="11" t="s">
        <v>72</v>
      </c>
      <c r="B46" s="24" t="s">
        <v>87</v>
      </c>
      <c r="C46" s="116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8"/>
      <c r="BM46" s="109"/>
    </row>
    <row r="47" spans="1:65" ht="12.75">
      <c r="A47" s="11"/>
      <c r="B47" s="19" t="s">
        <v>31</v>
      </c>
      <c r="C47" s="57"/>
      <c r="D47" s="58"/>
      <c r="E47" s="59"/>
      <c r="F47" s="59"/>
      <c r="G47" s="60"/>
      <c r="H47" s="57"/>
      <c r="I47" s="59"/>
      <c r="J47" s="59"/>
      <c r="K47" s="59"/>
      <c r="L47" s="60"/>
      <c r="M47" s="57"/>
      <c r="N47" s="58"/>
      <c r="O47" s="59"/>
      <c r="P47" s="59"/>
      <c r="Q47" s="60"/>
      <c r="R47" s="57"/>
      <c r="S47" s="59"/>
      <c r="T47" s="59"/>
      <c r="U47" s="59"/>
      <c r="V47" s="60"/>
      <c r="W47" s="57"/>
      <c r="X47" s="59"/>
      <c r="Y47" s="59"/>
      <c r="Z47" s="59"/>
      <c r="AA47" s="60"/>
      <c r="AB47" s="57"/>
      <c r="AC47" s="59"/>
      <c r="AD47" s="59"/>
      <c r="AE47" s="59"/>
      <c r="AF47" s="60"/>
      <c r="AG47" s="57"/>
      <c r="AH47" s="59"/>
      <c r="AI47" s="59"/>
      <c r="AJ47" s="59"/>
      <c r="AK47" s="60"/>
      <c r="AL47" s="57"/>
      <c r="AM47" s="59"/>
      <c r="AN47" s="59"/>
      <c r="AO47" s="59"/>
      <c r="AP47" s="60"/>
      <c r="AQ47" s="57"/>
      <c r="AR47" s="58"/>
      <c r="AS47" s="59"/>
      <c r="AT47" s="59"/>
      <c r="AU47" s="60"/>
      <c r="AV47" s="57"/>
      <c r="AW47" s="59"/>
      <c r="AX47" s="59"/>
      <c r="AY47" s="59"/>
      <c r="AZ47" s="60"/>
      <c r="BA47" s="57"/>
      <c r="BB47" s="58"/>
      <c r="BC47" s="59"/>
      <c r="BD47" s="59"/>
      <c r="BE47" s="60"/>
      <c r="BF47" s="57"/>
      <c r="BG47" s="58"/>
      <c r="BH47" s="59"/>
      <c r="BI47" s="59"/>
      <c r="BJ47" s="60"/>
      <c r="BK47" s="61"/>
      <c r="BM47" s="109"/>
    </row>
    <row r="48" spans="1:65" ht="12.75">
      <c r="A48" s="36"/>
      <c r="B48" s="37" t="s">
        <v>82</v>
      </c>
      <c r="C48" s="62"/>
      <c r="D48" s="63"/>
      <c r="E48" s="63"/>
      <c r="F48" s="63"/>
      <c r="G48" s="64"/>
      <c r="H48" s="62"/>
      <c r="I48" s="63"/>
      <c r="J48" s="63"/>
      <c r="K48" s="63"/>
      <c r="L48" s="64"/>
      <c r="M48" s="62"/>
      <c r="N48" s="63"/>
      <c r="O48" s="63"/>
      <c r="P48" s="63"/>
      <c r="Q48" s="64"/>
      <c r="R48" s="62"/>
      <c r="S48" s="63"/>
      <c r="T48" s="63"/>
      <c r="U48" s="63"/>
      <c r="V48" s="64"/>
      <c r="W48" s="62"/>
      <c r="X48" s="63"/>
      <c r="Y48" s="63"/>
      <c r="Z48" s="63"/>
      <c r="AA48" s="64"/>
      <c r="AB48" s="62"/>
      <c r="AC48" s="63"/>
      <c r="AD48" s="63"/>
      <c r="AE48" s="63"/>
      <c r="AF48" s="64"/>
      <c r="AG48" s="62"/>
      <c r="AH48" s="63"/>
      <c r="AI48" s="63"/>
      <c r="AJ48" s="63"/>
      <c r="AK48" s="64"/>
      <c r="AL48" s="62"/>
      <c r="AM48" s="63"/>
      <c r="AN48" s="63"/>
      <c r="AO48" s="63"/>
      <c r="AP48" s="64"/>
      <c r="AQ48" s="62"/>
      <c r="AR48" s="63"/>
      <c r="AS48" s="63"/>
      <c r="AT48" s="63"/>
      <c r="AU48" s="64"/>
      <c r="AV48" s="62"/>
      <c r="AW48" s="63"/>
      <c r="AX48" s="63"/>
      <c r="AY48" s="63"/>
      <c r="AZ48" s="64"/>
      <c r="BA48" s="62"/>
      <c r="BB48" s="63"/>
      <c r="BC48" s="63"/>
      <c r="BD48" s="63"/>
      <c r="BE48" s="64"/>
      <c r="BF48" s="62"/>
      <c r="BG48" s="63"/>
      <c r="BH48" s="63"/>
      <c r="BI48" s="63"/>
      <c r="BJ48" s="64"/>
      <c r="BK48" s="65"/>
      <c r="BM48" s="109"/>
    </row>
    <row r="49" spans="1:65" ht="12.75">
      <c r="A49" s="11" t="s">
        <v>73</v>
      </c>
      <c r="B49" s="18" t="s">
        <v>14</v>
      </c>
      <c r="C49" s="116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8"/>
      <c r="BM49" s="109"/>
    </row>
    <row r="50" spans="1:65" ht="12.75">
      <c r="A50" s="11"/>
      <c r="B50" s="24" t="s">
        <v>112</v>
      </c>
      <c r="C50" s="73">
        <v>0</v>
      </c>
      <c r="D50" s="53">
        <v>453.098538444</v>
      </c>
      <c r="E50" s="45">
        <v>0</v>
      </c>
      <c r="F50" s="45">
        <v>0</v>
      </c>
      <c r="G50" s="54">
        <v>0</v>
      </c>
      <c r="H50" s="73">
        <v>3.891187537</v>
      </c>
      <c r="I50" s="45">
        <v>491.236705063</v>
      </c>
      <c r="J50" s="45">
        <v>0.008851464</v>
      </c>
      <c r="K50" s="45">
        <v>0</v>
      </c>
      <c r="L50" s="54">
        <v>178.71268031900004</v>
      </c>
      <c r="M50" s="73">
        <v>0</v>
      </c>
      <c r="N50" s="53">
        <v>0</v>
      </c>
      <c r="O50" s="45">
        <v>0</v>
      </c>
      <c r="P50" s="45">
        <v>0</v>
      </c>
      <c r="Q50" s="54">
        <v>0</v>
      </c>
      <c r="R50" s="73">
        <v>0.961458939</v>
      </c>
      <c r="S50" s="45">
        <v>0.039587551</v>
      </c>
      <c r="T50" s="45">
        <v>0</v>
      </c>
      <c r="U50" s="45">
        <v>0</v>
      </c>
      <c r="V50" s="54">
        <v>13.268054314</v>
      </c>
      <c r="W50" s="73">
        <v>0</v>
      </c>
      <c r="X50" s="45">
        <v>0</v>
      </c>
      <c r="Y50" s="45">
        <v>0</v>
      </c>
      <c r="Z50" s="45">
        <v>0</v>
      </c>
      <c r="AA50" s="54">
        <v>0</v>
      </c>
      <c r="AB50" s="73">
        <v>0</v>
      </c>
      <c r="AC50" s="45">
        <v>0</v>
      </c>
      <c r="AD50" s="45">
        <v>0</v>
      </c>
      <c r="AE50" s="45">
        <v>0</v>
      </c>
      <c r="AF50" s="54">
        <v>0</v>
      </c>
      <c r="AG50" s="73">
        <v>0</v>
      </c>
      <c r="AH50" s="45">
        <v>0</v>
      </c>
      <c r="AI50" s="45">
        <v>0</v>
      </c>
      <c r="AJ50" s="45">
        <v>0</v>
      </c>
      <c r="AK50" s="54">
        <v>0</v>
      </c>
      <c r="AL50" s="73">
        <v>0</v>
      </c>
      <c r="AM50" s="45">
        <v>0</v>
      </c>
      <c r="AN50" s="45">
        <v>0</v>
      </c>
      <c r="AO50" s="45">
        <v>0</v>
      </c>
      <c r="AP50" s="54">
        <v>0</v>
      </c>
      <c r="AQ50" s="73">
        <v>0</v>
      </c>
      <c r="AR50" s="53">
        <v>0</v>
      </c>
      <c r="AS50" s="45">
        <v>0</v>
      </c>
      <c r="AT50" s="45">
        <v>0</v>
      </c>
      <c r="AU50" s="54">
        <v>0</v>
      </c>
      <c r="AV50" s="73">
        <v>9.826234716</v>
      </c>
      <c r="AW50" s="45">
        <v>244.143252932</v>
      </c>
      <c r="AX50" s="45">
        <v>0</v>
      </c>
      <c r="AY50" s="45">
        <v>0</v>
      </c>
      <c r="AZ50" s="54">
        <v>201.67695791900002</v>
      </c>
      <c r="BA50" s="73">
        <v>0</v>
      </c>
      <c r="BB50" s="53">
        <v>0</v>
      </c>
      <c r="BC50" s="45">
        <v>0</v>
      </c>
      <c r="BD50" s="45">
        <v>0</v>
      </c>
      <c r="BE50" s="54">
        <v>0</v>
      </c>
      <c r="BF50" s="73">
        <v>1.847326468</v>
      </c>
      <c r="BG50" s="53">
        <v>0.52901973</v>
      </c>
      <c r="BH50" s="45">
        <v>1.427540265</v>
      </c>
      <c r="BI50" s="45">
        <v>0</v>
      </c>
      <c r="BJ50" s="54">
        <v>5.329540532000001</v>
      </c>
      <c r="BK50" s="49">
        <f aca="true" t="shared" si="6" ref="BK50:BK57">SUM(C50:BJ50)</f>
        <v>1605.9969361930002</v>
      </c>
      <c r="BL50" s="109"/>
      <c r="BM50" s="109"/>
    </row>
    <row r="51" spans="1:65" ht="12.75">
      <c r="A51" s="11"/>
      <c r="B51" s="24" t="s">
        <v>115</v>
      </c>
      <c r="C51" s="73">
        <v>0</v>
      </c>
      <c r="D51" s="53">
        <v>31.773326466000004</v>
      </c>
      <c r="E51" s="45">
        <v>0</v>
      </c>
      <c r="F51" s="45">
        <v>0</v>
      </c>
      <c r="G51" s="54">
        <v>0</v>
      </c>
      <c r="H51" s="73">
        <v>3.871779369</v>
      </c>
      <c r="I51" s="45">
        <v>229.130848125</v>
      </c>
      <c r="J51" s="45">
        <v>0</v>
      </c>
      <c r="K51" s="45">
        <v>0</v>
      </c>
      <c r="L51" s="54">
        <v>83.927501918</v>
      </c>
      <c r="M51" s="73">
        <v>0</v>
      </c>
      <c r="N51" s="53">
        <v>0</v>
      </c>
      <c r="O51" s="45">
        <v>0</v>
      </c>
      <c r="P51" s="45">
        <v>0</v>
      </c>
      <c r="Q51" s="54">
        <v>0</v>
      </c>
      <c r="R51" s="73">
        <v>0.473931839</v>
      </c>
      <c r="S51" s="45">
        <v>8.887155214</v>
      </c>
      <c r="T51" s="45">
        <v>0</v>
      </c>
      <c r="U51" s="45">
        <v>0</v>
      </c>
      <c r="V51" s="54">
        <v>3.111764527</v>
      </c>
      <c r="W51" s="73">
        <v>0</v>
      </c>
      <c r="X51" s="45">
        <v>0</v>
      </c>
      <c r="Y51" s="45">
        <v>0</v>
      </c>
      <c r="Z51" s="45">
        <v>0</v>
      </c>
      <c r="AA51" s="54">
        <v>0</v>
      </c>
      <c r="AB51" s="73">
        <v>0</v>
      </c>
      <c r="AC51" s="45">
        <v>0</v>
      </c>
      <c r="AD51" s="45">
        <v>0</v>
      </c>
      <c r="AE51" s="45">
        <v>0</v>
      </c>
      <c r="AF51" s="54">
        <v>0</v>
      </c>
      <c r="AG51" s="73">
        <v>0</v>
      </c>
      <c r="AH51" s="45">
        <v>0</v>
      </c>
      <c r="AI51" s="45">
        <v>0</v>
      </c>
      <c r="AJ51" s="45">
        <v>0</v>
      </c>
      <c r="AK51" s="54">
        <v>0</v>
      </c>
      <c r="AL51" s="73">
        <v>0</v>
      </c>
      <c r="AM51" s="45">
        <v>0</v>
      </c>
      <c r="AN51" s="45">
        <v>0</v>
      </c>
      <c r="AO51" s="45">
        <v>0</v>
      </c>
      <c r="AP51" s="54">
        <v>0</v>
      </c>
      <c r="AQ51" s="73">
        <v>0</v>
      </c>
      <c r="AR51" s="53">
        <v>0</v>
      </c>
      <c r="AS51" s="45">
        <v>0</v>
      </c>
      <c r="AT51" s="45">
        <v>0</v>
      </c>
      <c r="AU51" s="54">
        <v>0</v>
      </c>
      <c r="AV51" s="73">
        <v>20.372267973</v>
      </c>
      <c r="AW51" s="45">
        <v>242.501663728</v>
      </c>
      <c r="AX51" s="45">
        <v>0</v>
      </c>
      <c r="AY51" s="45">
        <v>0</v>
      </c>
      <c r="AZ51" s="54">
        <v>218.31701736899998</v>
      </c>
      <c r="BA51" s="73">
        <v>0</v>
      </c>
      <c r="BB51" s="53">
        <v>0</v>
      </c>
      <c r="BC51" s="45">
        <v>0</v>
      </c>
      <c r="BD51" s="45">
        <v>0</v>
      </c>
      <c r="BE51" s="54">
        <v>0</v>
      </c>
      <c r="BF51" s="73">
        <v>3.045089314</v>
      </c>
      <c r="BG51" s="53">
        <v>11.461836108</v>
      </c>
      <c r="BH51" s="45">
        <v>1.491066317</v>
      </c>
      <c r="BI51" s="45">
        <v>0</v>
      </c>
      <c r="BJ51" s="54">
        <v>11.593509539</v>
      </c>
      <c r="BK51" s="49">
        <f t="shared" si="6"/>
        <v>869.9587578060001</v>
      </c>
      <c r="BL51" s="109"/>
      <c r="BM51" s="109"/>
    </row>
    <row r="52" spans="1:65" ht="12.75">
      <c r="A52" s="11"/>
      <c r="B52" s="24" t="s">
        <v>113</v>
      </c>
      <c r="C52" s="73">
        <v>0</v>
      </c>
      <c r="D52" s="53">
        <v>1.8076644329999998</v>
      </c>
      <c r="E52" s="45">
        <v>0</v>
      </c>
      <c r="F52" s="45">
        <v>0</v>
      </c>
      <c r="G52" s="54">
        <v>0</v>
      </c>
      <c r="H52" s="73">
        <v>26.170708906999998</v>
      </c>
      <c r="I52" s="45">
        <v>473.049873309</v>
      </c>
      <c r="J52" s="45">
        <v>1.7911368309999998</v>
      </c>
      <c r="K52" s="45">
        <v>0</v>
      </c>
      <c r="L52" s="54">
        <v>369.292669045</v>
      </c>
      <c r="M52" s="73">
        <v>0</v>
      </c>
      <c r="N52" s="53">
        <v>0</v>
      </c>
      <c r="O52" s="45">
        <v>0</v>
      </c>
      <c r="P52" s="45">
        <v>0</v>
      </c>
      <c r="Q52" s="54">
        <v>0</v>
      </c>
      <c r="R52" s="73">
        <v>5.749279416</v>
      </c>
      <c r="S52" s="45">
        <v>13.293956924</v>
      </c>
      <c r="T52" s="45">
        <v>0</v>
      </c>
      <c r="U52" s="45">
        <v>0</v>
      </c>
      <c r="V52" s="54">
        <v>22.459086759</v>
      </c>
      <c r="W52" s="73">
        <v>0</v>
      </c>
      <c r="X52" s="45">
        <v>0</v>
      </c>
      <c r="Y52" s="45">
        <v>0</v>
      </c>
      <c r="Z52" s="45">
        <v>0</v>
      </c>
      <c r="AA52" s="54">
        <v>0</v>
      </c>
      <c r="AB52" s="73">
        <v>0.020151239</v>
      </c>
      <c r="AC52" s="45">
        <v>0</v>
      </c>
      <c r="AD52" s="45">
        <v>0</v>
      </c>
      <c r="AE52" s="45">
        <v>0</v>
      </c>
      <c r="AF52" s="54">
        <v>0</v>
      </c>
      <c r="AG52" s="73">
        <v>0</v>
      </c>
      <c r="AH52" s="45">
        <v>0</v>
      </c>
      <c r="AI52" s="45">
        <v>0</v>
      </c>
      <c r="AJ52" s="45">
        <v>0</v>
      </c>
      <c r="AK52" s="54">
        <v>0</v>
      </c>
      <c r="AL52" s="73">
        <v>0.045363471</v>
      </c>
      <c r="AM52" s="45">
        <v>0</v>
      </c>
      <c r="AN52" s="45">
        <v>0</v>
      </c>
      <c r="AO52" s="45">
        <v>0</v>
      </c>
      <c r="AP52" s="54">
        <v>0</v>
      </c>
      <c r="AQ52" s="73">
        <v>0</v>
      </c>
      <c r="AR52" s="53">
        <v>0</v>
      </c>
      <c r="AS52" s="45">
        <v>0</v>
      </c>
      <c r="AT52" s="45">
        <v>0</v>
      </c>
      <c r="AU52" s="54">
        <v>0</v>
      </c>
      <c r="AV52" s="73">
        <v>341.262364156</v>
      </c>
      <c r="AW52" s="45">
        <v>1741.8356373839515</v>
      </c>
      <c r="AX52" s="45">
        <v>11.756276762999999</v>
      </c>
      <c r="AY52" s="45">
        <v>0</v>
      </c>
      <c r="AZ52" s="54">
        <v>3462.756795284</v>
      </c>
      <c r="BA52" s="73">
        <v>0</v>
      </c>
      <c r="BB52" s="53">
        <v>0</v>
      </c>
      <c r="BC52" s="45">
        <v>0</v>
      </c>
      <c r="BD52" s="45">
        <v>0</v>
      </c>
      <c r="BE52" s="54">
        <v>0</v>
      </c>
      <c r="BF52" s="73">
        <v>79.517887948</v>
      </c>
      <c r="BG52" s="53">
        <v>151.69792334000005</v>
      </c>
      <c r="BH52" s="45">
        <v>44.547751431</v>
      </c>
      <c r="BI52" s="45">
        <v>0</v>
      </c>
      <c r="BJ52" s="54">
        <v>297.352947949</v>
      </c>
      <c r="BK52" s="49">
        <f t="shared" si="6"/>
        <v>7044.407474588951</v>
      </c>
      <c r="BL52" s="109"/>
      <c r="BM52" s="109"/>
    </row>
    <row r="53" spans="1:65" ht="12.75">
      <c r="A53" s="11"/>
      <c r="B53" s="24" t="s">
        <v>111</v>
      </c>
      <c r="C53" s="73">
        <v>0</v>
      </c>
      <c r="D53" s="53">
        <v>434.032373221</v>
      </c>
      <c r="E53" s="45">
        <v>0</v>
      </c>
      <c r="F53" s="45">
        <v>0</v>
      </c>
      <c r="G53" s="54">
        <v>0</v>
      </c>
      <c r="H53" s="73">
        <v>18.268641418</v>
      </c>
      <c r="I53" s="45">
        <v>1871.6649459170003</v>
      </c>
      <c r="J53" s="45">
        <v>147.479933362</v>
      </c>
      <c r="K53" s="45">
        <v>0</v>
      </c>
      <c r="L53" s="54">
        <v>672.077875773</v>
      </c>
      <c r="M53" s="73">
        <v>0</v>
      </c>
      <c r="N53" s="53">
        <v>0</v>
      </c>
      <c r="O53" s="45">
        <v>0</v>
      </c>
      <c r="P53" s="45">
        <v>0</v>
      </c>
      <c r="Q53" s="54">
        <v>0</v>
      </c>
      <c r="R53" s="73">
        <v>4.570512707</v>
      </c>
      <c r="S53" s="45">
        <v>17.197664804000002</v>
      </c>
      <c r="T53" s="45">
        <v>1.811546911</v>
      </c>
      <c r="U53" s="45">
        <v>0</v>
      </c>
      <c r="V53" s="54">
        <v>6.2238332</v>
      </c>
      <c r="W53" s="73">
        <v>0</v>
      </c>
      <c r="X53" s="45">
        <v>0</v>
      </c>
      <c r="Y53" s="45">
        <v>0</v>
      </c>
      <c r="Z53" s="45">
        <v>0</v>
      </c>
      <c r="AA53" s="54">
        <v>0</v>
      </c>
      <c r="AB53" s="73">
        <v>0</v>
      </c>
      <c r="AC53" s="45">
        <v>0</v>
      </c>
      <c r="AD53" s="45">
        <v>0</v>
      </c>
      <c r="AE53" s="45">
        <v>0</v>
      </c>
      <c r="AF53" s="54">
        <v>0</v>
      </c>
      <c r="AG53" s="73">
        <v>0</v>
      </c>
      <c r="AH53" s="45">
        <v>0</v>
      </c>
      <c r="AI53" s="45">
        <v>0</v>
      </c>
      <c r="AJ53" s="45">
        <v>0</v>
      </c>
      <c r="AK53" s="54">
        <v>0</v>
      </c>
      <c r="AL53" s="73">
        <v>0</v>
      </c>
      <c r="AM53" s="45">
        <v>0</v>
      </c>
      <c r="AN53" s="45">
        <v>0</v>
      </c>
      <c r="AO53" s="45">
        <v>0</v>
      </c>
      <c r="AP53" s="54">
        <v>0</v>
      </c>
      <c r="AQ53" s="73">
        <v>0</v>
      </c>
      <c r="AR53" s="53">
        <v>0</v>
      </c>
      <c r="AS53" s="45">
        <v>0</v>
      </c>
      <c r="AT53" s="45">
        <v>0</v>
      </c>
      <c r="AU53" s="54">
        <v>0</v>
      </c>
      <c r="AV53" s="73">
        <v>31.342173645</v>
      </c>
      <c r="AW53" s="45">
        <v>947.741419587</v>
      </c>
      <c r="AX53" s="45">
        <v>10.372932206</v>
      </c>
      <c r="AY53" s="45">
        <v>0</v>
      </c>
      <c r="AZ53" s="54">
        <v>618.5515348370001</v>
      </c>
      <c r="BA53" s="73">
        <v>0</v>
      </c>
      <c r="BB53" s="53">
        <v>0</v>
      </c>
      <c r="BC53" s="45">
        <v>0</v>
      </c>
      <c r="BD53" s="45">
        <v>0</v>
      </c>
      <c r="BE53" s="54">
        <v>0</v>
      </c>
      <c r="BF53" s="73">
        <v>8.627777881</v>
      </c>
      <c r="BG53" s="53">
        <v>85.48051732000002</v>
      </c>
      <c r="BH53" s="45">
        <v>0</v>
      </c>
      <c r="BI53" s="45">
        <v>0</v>
      </c>
      <c r="BJ53" s="54">
        <v>21.325625006</v>
      </c>
      <c r="BK53" s="49">
        <f t="shared" si="6"/>
        <v>4896.769307795001</v>
      </c>
      <c r="BL53" s="109"/>
      <c r="BM53" s="109"/>
    </row>
    <row r="54" spans="1:65" ht="12.75">
      <c r="A54" s="11"/>
      <c r="B54" s="24" t="s">
        <v>117</v>
      </c>
      <c r="C54" s="73">
        <v>0</v>
      </c>
      <c r="D54" s="53">
        <v>0.8670086939999999</v>
      </c>
      <c r="E54" s="45">
        <v>0</v>
      </c>
      <c r="F54" s="45">
        <v>0</v>
      </c>
      <c r="G54" s="54">
        <v>0</v>
      </c>
      <c r="H54" s="73">
        <v>33.457498379</v>
      </c>
      <c r="I54" s="45">
        <v>934.9139437759999</v>
      </c>
      <c r="J54" s="45">
        <v>2.375033192</v>
      </c>
      <c r="K54" s="45">
        <v>15.589784566</v>
      </c>
      <c r="L54" s="54">
        <v>344.89241209799997</v>
      </c>
      <c r="M54" s="73">
        <v>0</v>
      </c>
      <c r="N54" s="53">
        <v>0</v>
      </c>
      <c r="O54" s="45">
        <v>0</v>
      </c>
      <c r="P54" s="45">
        <v>0</v>
      </c>
      <c r="Q54" s="54">
        <v>0</v>
      </c>
      <c r="R54" s="73">
        <v>10.523916907999999</v>
      </c>
      <c r="S54" s="45">
        <v>3.926081469</v>
      </c>
      <c r="T54" s="45">
        <v>2.810805838</v>
      </c>
      <c r="U54" s="45">
        <v>0</v>
      </c>
      <c r="V54" s="54">
        <v>22.264770188000004</v>
      </c>
      <c r="W54" s="73">
        <v>0</v>
      </c>
      <c r="X54" s="45">
        <v>0</v>
      </c>
      <c r="Y54" s="45">
        <v>0</v>
      </c>
      <c r="Z54" s="45">
        <v>0</v>
      </c>
      <c r="AA54" s="54">
        <v>0</v>
      </c>
      <c r="AB54" s="73">
        <v>0.069640558</v>
      </c>
      <c r="AC54" s="45">
        <v>0.00197234</v>
      </c>
      <c r="AD54" s="45">
        <v>0</v>
      </c>
      <c r="AE54" s="45">
        <v>0</v>
      </c>
      <c r="AF54" s="54">
        <v>0.046703417</v>
      </c>
      <c r="AG54" s="73">
        <v>0</v>
      </c>
      <c r="AH54" s="45">
        <v>0</v>
      </c>
      <c r="AI54" s="45">
        <v>0</v>
      </c>
      <c r="AJ54" s="45">
        <v>0</v>
      </c>
      <c r="AK54" s="54">
        <v>0</v>
      </c>
      <c r="AL54" s="73">
        <v>0.028581713</v>
      </c>
      <c r="AM54" s="45">
        <v>0</v>
      </c>
      <c r="AN54" s="45">
        <v>0</v>
      </c>
      <c r="AO54" s="45">
        <v>0</v>
      </c>
      <c r="AP54" s="54">
        <v>0</v>
      </c>
      <c r="AQ54" s="73">
        <v>0</v>
      </c>
      <c r="AR54" s="53">
        <v>0.032086034</v>
      </c>
      <c r="AS54" s="45">
        <v>0</v>
      </c>
      <c r="AT54" s="45">
        <v>0</v>
      </c>
      <c r="AU54" s="54">
        <v>0</v>
      </c>
      <c r="AV54" s="73">
        <v>303.891077266</v>
      </c>
      <c r="AW54" s="45">
        <v>892.588325995</v>
      </c>
      <c r="AX54" s="45">
        <v>0</v>
      </c>
      <c r="AY54" s="45">
        <v>1.9632905059999999</v>
      </c>
      <c r="AZ54" s="54">
        <v>1046.438128272</v>
      </c>
      <c r="BA54" s="73">
        <v>0</v>
      </c>
      <c r="BB54" s="53">
        <v>0</v>
      </c>
      <c r="BC54" s="45">
        <v>0</v>
      </c>
      <c r="BD54" s="45">
        <v>0</v>
      </c>
      <c r="BE54" s="54">
        <v>0</v>
      </c>
      <c r="BF54" s="73">
        <v>95.421483529</v>
      </c>
      <c r="BG54" s="53">
        <v>39.659044369</v>
      </c>
      <c r="BH54" s="45">
        <v>11.457145309</v>
      </c>
      <c r="BI54" s="45">
        <v>0</v>
      </c>
      <c r="BJ54" s="54">
        <v>111.71546816400003</v>
      </c>
      <c r="BK54" s="49">
        <f t="shared" si="6"/>
        <v>3874.9342025800006</v>
      </c>
      <c r="BL54" s="109"/>
      <c r="BM54" s="109"/>
    </row>
    <row r="55" spans="1:65" ht="12.75">
      <c r="A55" s="11"/>
      <c r="B55" s="24" t="s">
        <v>114</v>
      </c>
      <c r="C55" s="73">
        <v>0</v>
      </c>
      <c r="D55" s="53">
        <v>0.671701242</v>
      </c>
      <c r="E55" s="45">
        <v>0</v>
      </c>
      <c r="F55" s="45">
        <v>0</v>
      </c>
      <c r="G55" s="54">
        <v>0</v>
      </c>
      <c r="H55" s="73">
        <v>3.37307427</v>
      </c>
      <c r="I55" s="45">
        <v>1.219483371</v>
      </c>
      <c r="J55" s="45">
        <v>0</v>
      </c>
      <c r="K55" s="45">
        <v>0</v>
      </c>
      <c r="L55" s="54">
        <v>2.6041876139999998</v>
      </c>
      <c r="M55" s="73">
        <v>0</v>
      </c>
      <c r="N55" s="53">
        <v>0</v>
      </c>
      <c r="O55" s="45">
        <v>0</v>
      </c>
      <c r="P55" s="45">
        <v>0</v>
      </c>
      <c r="Q55" s="54">
        <v>0</v>
      </c>
      <c r="R55" s="73">
        <v>1.1492058360000001</v>
      </c>
      <c r="S55" s="45">
        <v>0</v>
      </c>
      <c r="T55" s="45">
        <v>0</v>
      </c>
      <c r="U55" s="45">
        <v>0</v>
      </c>
      <c r="V55" s="54">
        <v>0.19096338699999998</v>
      </c>
      <c r="W55" s="73">
        <v>0</v>
      </c>
      <c r="X55" s="45">
        <v>0</v>
      </c>
      <c r="Y55" s="45">
        <v>0</v>
      </c>
      <c r="Z55" s="45">
        <v>0</v>
      </c>
      <c r="AA55" s="54">
        <v>0</v>
      </c>
      <c r="AB55" s="73">
        <v>0</v>
      </c>
      <c r="AC55" s="45">
        <v>0</v>
      </c>
      <c r="AD55" s="45">
        <v>0</v>
      </c>
      <c r="AE55" s="45">
        <v>0</v>
      </c>
      <c r="AF55" s="54">
        <v>0</v>
      </c>
      <c r="AG55" s="73">
        <v>0</v>
      </c>
      <c r="AH55" s="45">
        <v>0</v>
      </c>
      <c r="AI55" s="45">
        <v>0</v>
      </c>
      <c r="AJ55" s="45">
        <v>0</v>
      </c>
      <c r="AK55" s="54">
        <v>0</v>
      </c>
      <c r="AL55" s="73">
        <v>0</v>
      </c>
      <c r="AM55" s="45">
        <v>0</v>
      </c>
      <c r="AN55" s="45">
        <v>0</v>
      </c>
      <c r="AO55" s="45">
        <v>0</v>
      </c>
      <c r="AP55" s="54">
        <v>0</v>
      </c>
      <c r="AQ55" s="73">
        <v>0</v>
      </c>
      <c r="AR55" s="53">
        <v>0</v>
      </c>
      <c r="AS55" s="45">
        <v>0</v>
      </c>
      <c r="AT55" s="45">
        <v>0</v>
      </c>
      <c r="AU55" s="54">
        <v>0</v>
      </c>
      <c r="AV55" s="73">
        <v>75.986810152</v>
      </c>
      <c r="AW55" s="45">
        <v>49.422210672</v>
      </c>
      <c r="AX55" s="45">
        <v>0</v>
      </c>
      <c r="AY55" s="45">
        <v>0</v>
      </c>
      <c r="AZ55" s="54">
        <v>251.54789914000003</v>
      </c>
      <c r="BA55" s="73">
        <v>0</v>
      </c>
      <c r="BB55" s="53">
        <v>0</v>
      </c>
      <c r="BC55" s="45">
        <v>0</v>
      </c>
      <c r="BD55" s="45">
        <v>0</v>
      </c>
      <c r="BE55" s="54">
        <v>0</v>
      </c>
      <c r="BF55" s="73">
        <v>12.787021151</v>
      </c>
      <c r="BG55" s="53">
        <v>0.5485784419999999</v>
      </c>
      <c r="BH55" s="45">
        <v>0</v>
      </c>
      <c r="BI55" s="45">
        <v>0</v>
      </c>
      <c r="BJ55" s="54">
        <v>21.915399210000004</v>
      </c>
      <c r="BK55" s="49">
        <f t="shared" si="6"/>
        <v>421.41653448700004</v>
      </c>
      <c r="BL55" s="109"/>
      <c r="BM55" s="109"/>
    </row>
    <row r="56" spans="1:65" ht="12.75">
      <c r="A56" s="11"/>
      <c r="B56" s="24" t="s">
        <v>110</v>
      </c>
      <c r="C56" s="73">
        <v>0</v>
      </c>
      <c r="D56" s="53">
        <v>239.286977978</v>
      </c>
      <c r="E56" s="45">
        <v>0</v>
      </c>
      <c r="F56" s="45">
        <v>0</v>
      </c>
      <c r="G56" s="54">
        <v>0</v>
      </c>
      <c r="H56" s="73">
        <v>10.047547404000001</v>
      </c>
      <c r="I56" s="45">
        <v>1913.7122719999998</v>
      </c>
      <c r="J56" s="45">
        <v>44.682169997</v>
      </c>
      <c r="K56" s="45">
        <v>0</v>
      </c>
      <c r="L56" s="54">
        <v>444.274075208</v>
      </c>
      <c r="M56" s="73">
        <v>0</v>
      </c>
      <c r="N56" s="53">
        <v>0</v>
      </c>
      <c r="O56" s="45">
        <v>0</v>
      </c>
      <c r="P56" s="45">
        <v>0</v>
      </c>
      <c r="Q56" s="54">
        <v>0</v>
      </c>
      <c r="R56" s="73">
        <v>1.8219063709999999</v>
      </c>
      <c r="S56" s="45">
        <v>21.463791205</v>
      </c>
      <c r="T56" s="45">
        <v>0</v>
      </c>
      <c r="U56" s="45">
        <v>0</v>
      </c>
      <c r="V56" s="54">
        <v>6.596475617</v>
      </c>
      <c r="W56" s="73">
        <v>0</v>
      </c>
      <c r="X56" s="45">
        <v>0</v>
      </c>
      <c r="Y56" s="45">
        <v>0</v>
      </c>
      <c r="Z56" s="45">
        <v>0</v>
      </c>
      <c r="AA56" s="54">
        <v>0</v>
      </c>
      <c r="AB56" s="73">
        <v>0.000100914</v>
      </c>
      <c r="AC56" s="45">
        <v>0</v>
      </c>
      <c r="AD56" s="45">
        <v>0</v>
      </c>
      <c r="AE56" s="45">
        <v>0</v>
      </c>
      <c r="AF56" s="54">
        <v>0</v>
      </c>
      <c r="AG56" s="73">
        <v>0</v>
      </c>
      <c r="AH56" s="45">
        <v>0</v>
      </c>
      <c r="AI56" s="45">
        <v>0</v>
      </c>
      <c r="AJ56" s="45">
        <v>0</v>
      </c>
      <c r="AK56" s="54">
        <v>0</v>
      </c>
      <c r="AL56" s="73">
        <v>2.6E-08</v>
      </c>
      <c r="AM56" s="45">
        <v>0</v>
      </c>
      <c r="AN56" s="45">
        <v>0</v>
      </c>
      <c r="AO56" s="45">
        <v>0</v>
      </c>
      <c r="AP56" s="54">
        <v>0</v>
      </c>
      <c r="AQ56" s="73">
        <v>0</v>
      </c>
      <c r="AR56" s="53">
        <v>0</v>
      </c>
      <c r="AS56" s="45">
        <v>0</v>
      </c>
      <c r="AT56" s="45">
        <v>0</v>
      </c>
      <c r="AU56" s="54">
        <v>0</v>
      </c>
      <c r="AV56" s="73">
        <v>37.178016172999996</v>
      </c>
      <c r="AW56" s="45">
        <v>507.15246993999995</v>
      </c>
      <c r="AX56" s="45">
        <v>3.9151960299999997</v>
      </c>
      <c r="AY56" s="45">
        <v>0</v>
      </c>
      <c r="AZ56" s="54">
        <v>345.90568310099997</v>
      </c>
      <c r="BA56" s="73">
        <v>0</v>
      </c>
      <c r="BB56" s="53">
        <v>0</v>
      </c>
      <c r="BC56" s="45">
        <v>0</v>
      </c>
      <c r="BD56" s="45">
        <v>0</v>
      </c>
      <c r="BE56" s="54">
        <v>0</v>
      </c>
      <c r="BF56" s="73">
        <v>7.451567797999999</v>
      </c>
      <c r="BG56" s="53">
        <v>2.6630569819999996</v>
      </c>
      <c r="BH56" s="45">
        <v>2.020014337</v>
      </c>
      <c r="BI56" s="45">
        <v>0</v>
      </c>
      <c r="BJ56" s="54">
        <v>14.596111389999999</v>
      </c>
      <c r="BK56" s="49">
        <f t="shared" si="6"/>
        <v>3602.7674324709988</v>
      </c>
      <c r="BL56" s="109"/>
      <c r="BM56" s="109"/>
    </row>
    <row r="57" spans="1:65" ht="12.75">
      <c r="A57" s="11"/>
      <c r="B57" s="24" t="s">
        <v>116</v>
      </c>
      <c r="C57" s="73">
        <v>0</v>
      </c>
      <c r="D57" s="53">
        <v>228.888045777</v>
      </c>
      <c r="E57" s="45">
        <v>0</v>
      </c>
      <c r="F57" s="45">
        <v>0</v>
      </c>
      <c r="G57" s="54">
        <v>0</v>
      </c>
      <c r="H57" s="73">
        <v>5.4140955329999985</v>
      </c>
      <c r="I57" s="45">
        <v>240.96035994099998</v>
      </c>
      <c r="J57" s="45">
        <v>0</v>
      </c>
      <c r="K57" s="45">
        <v>0</v>
      </c>
      <c r="L57" s="54">
        <v>174.671638963</v>
      </c>
      <c r="M57" s="73">
        <v>0</v>
      </c>
      <c r="N57" s="53">
        <v>0</v>
      </c>
      <c r="O57" s="45">
        <v>0</v>
      </c>
      <c r="P57" s="45">
        <v>0</v>
      </c>
      <c r="Q57" s="54">
        <v>0</v>
      </c>
      <c r="R57" s="73">
        <v>1.073526011</v>
      </c>
      <c r="S57" s="45">
        <v>0</v>
      </c>
      <c r="T57" s="45">
        <v>0</v>
      </c>
      <c r="U57" s="45">
        <v>0</v>
      </c>
      <c r="V57" s="54">
        <v>0.498986801</v>
      </c>
      <c r="W57" s="73">
        <v>0</v>
      </c>
      <c r="X57" s="45">
        <v>0</v>
      </c>
      <c r="Y57" s="45">
        <v>0</v>
      </c>
      <c r="Z57" s="45">
        <v>0</v>
      </c>
      <c r="AA57" s="54">
        <v>0</v>
      </c>
      <c r="AB57" s="73">
        <v>0.07766228</v>
      </c>
      <c r="AC57" s="45">
        <v>0</v>
      </c>
      <c r="AD57" s="45">
        <v>0</v>
      </c>
      <c r="AE57" s="45">
        <v>0</v>
      </c>
      <c r="AF57" s="54">
        <v>0</v>
      </c>
      <c r="AG57" s="73">
        <v>0</v>
      </c>
      <c r="AH57" s="45">
        <v>0</v>
      </c>
      <c r="AI57" s="45">
        <v>0</v>
      </c>
      <c r="AJ57" s="45">
        <v>0</v>
      </c>
      <c r="AK57" s="54">
        <v>0</v>
      </c>
      <c r="AL57" s="73">
        <v>0</v>
      </c>
      <c r="AM57" s="45">
        <v>0</v>
      </c>
      <c r="AN57" s="45">
        <v>0</v>
      </c>
      <c r="AO57" s="45">
        <v>0</v>
      </c>
      <c r="AP57" s="54">
        <v>0</v>
      </c>
      <c r="AQ57" s="73">
        <v>0</v>
      </c>
      <c r="AR57" s="53">
        <v>0</v>
      </c>
      <c r="AS57" s="45">
        <v>0</v>
      </c>
      <c r="AT57" s="45">
        <v>0</v>
      </c>
      <c r="AU57" s="54">
        <v>0</v>
      </c>
      <c r="AV57" s="73">
        <v>16.140635103999998</v>
      </c>
      <c r="AW57" s="45">
        <v>193.749628942</v>
      </c>
      <c r="AX57" s="45">
        <v>6.9176086219999995</v>
      </c>
      <c r="AY57" s="45">
        <v>0</v>
      </c>
      <c r="AZ57" s="54">
        <v>422.447895887</v>
      </c>
      <c r="BA57" s="73">
        <v>0</v>
      </c>
      <c r="BB57" s="53">
        <v>0</v>
      </c>
      <c r="BC57" s="45">
        <v>0</v>
      </c>
      <c r="BD57" s="45">
        <v>0</v>
      </c>
      <c r="BE57" s="54">
        <v>0</v>
      </c>
      <c r="BF57" s="73">
        <v>1.5240340500000003</v>
      </c>
      <c r="BG57" s="53">
        <v>2.124518903</v>
      </c>
      <c r="BH57" s="45">
        <v>1.293854224</v>
      </c>
      <c r="BI57" s="45">
        <v>0</v>
      </c>
      <c r="BJ57" s="54">
        <v>2.110059508</v>
      </c>
      <c r="BK57" s="49">
        <f t="shared" si="6"/>
        <v>1297.892550546</v>
      </c>
      <c r="BL57" s="109"/>
      <c r="BM57" s="109"/>
    </row>
    <row r="58" spans="1:65" ht="12.75">
      <c r="A58" s="36"/>
      <c r="B58" s="37" t="s">
        <v>81</v>
      </c>
      <c r="C58" s="82">
        <f aca="true" t="shared" si="7" ref="C58:AH58">SUM(C50:C57)</f>
        <v>0</v>
      </c>
      <c r="D58" s="82">
        <f t="shared" si="7"/>
        <v>1390.425636255</v>
      </c>
      <c r="E58" s="82">
        <f t="shared" si="7"/>
        <v>0</v>
      </c>
      <c r="F58" s="82">
        <f t="shared" si="7"/>
        <v>0</v>
      </c>
      <c r="G58" s="82">
        <f t="shared" si="7"/>
        <v>0</v>
      </c>
      <c r="H58" s="82">
        <f t="shared" si="7"/>
        <v>104.494532817</v>
      </c>
      <c r="I58" s="82">
        <f t="shared" si="7"/>
        <v>6155.8884315020005</v>
      </c>
      <c r="J58" s="82">
        <f t="shared" si="7"/>
        <v>196.337124846</v>
      </c>
      <c r="K58" s="82">
        <f t="shared" si="7"/>
        <v>15.589784566</v>
      </c>
      <c r="L58" s="82">
        <f t="shared" si="7"/>
        <v>2270.453040938</v>
      </c>
      <c r="M58" s="82">
        <f t="shared" si="7"/>
        <v>0</v>
      </c>
      <c r="N58" s="82">
        <f t="shared" si="7"/>
        <v>0</v>
      </c>
      <c r="O58" s="82">
        <f t="shared" si="7"/>
        <v>0</v>
      </c>
      <c r="P58" s="82">
        <f t="shared" si="7"/>
        <v>0</v>
      </c>
      <c r="Q58" s="82">
        <f t="shared" si="7"/>
        <v>0</v>
      </c>
      <c r="R58" s="82">
        <f t="shared" si="7"/>
        <v>26.323738027</v>
      </c>
      <c r="S58" s="82">
        <f t="shared" si="7"/>
        <v>64.808237167</v>
      </c>
      <c r="T58" s="82">
        <f t="shared" si="7"/>
        <v>4.622352749</v>
      </c>
      <c r="U58" s="82">
        <f t="shared" si="7"/>
        <v>0</v>
      </c>
      <c r="V58" s="82">
        <f t="shared" si="7"/>
        <v>74.613934793</v>
      </c>
      <c r="W58" s="82">
        <f t="shared" si="7"/>
        <v>0</v>
      </c>
      <c r="X58" s="82">
        <f t="shared" si="7"/>
        <v>0</v>
      </c>
      <c r="Y58" s="82">
        <f t="shared" si="7"/>
        <v>0</v>
      </c>
      <c r="Z58" s="82">
        <f t="shared" si="7"/>
        <v>0</v>
      </c>
      <c r="AA58" s="82">
        <f t="shared" si="7"/>
        <v>0</v>
      </c>
      <c r="AB58" s="82">
        <f t="shared" si="7"/>
        <v>0.167554991</v>
      </c>
      <c r="AC58" s="82">
        <f t="shared" si="7"/>
        <v>0.00197234</v>
      </c>
      <c r="AD58" s="82">
        <f t="shared" si="7"/>
        <v>0</v>
      </c>
      <c r="AE58" s="82">
        <f t="shared" si="7"/>
        <v>0</v>
      </c>
      <c r="AF58" s="82">
        <f t="shared" si="7"/>
        <v>0.046703417</v>
      </c>
      <c r="AG58" s="82">
        <f t="shared" si="7"/>
        <v>0</v>
      </c>
      <c r="AH58" s="82">
        <f t="shared" si="7"/>
        <v>0</v>
      </c>
      <c r="AI58" s="82">
        <f aca="true" t="shared" si="8" ref="AI58:BK58">SUM(AI50:AI57)</f>
        <v>0</v>
      </c>
      <c r="AJ58" s="82">
        <f t="shared" si="8"/>
        <v>0</v>
      </c>
      <c r="AK58" s="82">
        <f t="shared" si="8"/>
        <v>0</v>
      </c>
      <c r="AL58" s="82">
        <f t="shared" si="8"/>
        <v>0.07394521</v>
      </c>
      <c r="AM58" s="82">
        <f t="shared" si="8"/>
        <v>0</v>
      </c>
      <c r="AN58" s="82">
        <f t="shared" si="8"/>
        <v>0</v>
      </c>
      <c r="AO58" s="82">
        <f t="shared" si="8"/>
        <v>0</v>
      </c>
      <c r="AP58" s="82">
        <f t="shared" si="8"/>
        <v>0</v>
      </c>
      <c r="AQ58" s="82">
        <f t="shared" si="8"/>
        <v>0</v>
      </c>
      <c r="AR58" s="82">
        <f t="shared" si="8"/>
        <v>0.032086034</v>
      </c>
      <c r="AS58" s="82">
        <f t="shared" si="8"/>
        <v>0</v>
      </c>
      <c r="AT58" s="82">
        <f t="shared" si="8"/>
        <v>0</v>
      </c>
      <c r="AU58" s="82">
        <f t="shared" si="8"/>
        <v>0</v>
      </c>
      <c r="AV58" s="82">
        <f t="shared" si="8"/>
        <v>835.9995791849999</v>
      </c>
      <c r="AW58" s="82">
        <f t="shared" si="8"/>
        <v>4819.134609179951</v>
      </c>
      <c r="AX58" s="82">
        <f t="shared" si="8"/>
        <v>32.962013621</v>
      </c>
      <c r="AY58" s="82">
        <f t="shared" si="8"/>
        <v>1.9632905059999999</v>
      </c>
      <c r="AZ58" s="82">
        <f t="shared" si="8"/>
        <v>6567.641911809</v>
      </c>
      <c r="BA58" s="82">
        <f t="shared" si="8"/>
        <v>0</v>
      </c>
      <c r="BB58" s="82">
        <f t="shared" si="8"/>
        <v>0</v>
      </c>
      <c r="BC58" s="82">
        <f t="shared" si="8"/>
        <v>0</v>
      </c>
      <c r="BD58" s="82">
        <f t="shared" si="8"/>
        <v>0</v>
      </c>
      <c r="BE58" s="82">
        <f t="shared" si="8"/>
        <v>0</v>
      </c>
      <c r="BF58" s="82">
        <f t="shared" si="8"/>
        <v>210.22218813900002</v>
      </c>
      <c r="BG58" s="82">
        <f t="shared" si="8"/>
        <v>294.1644951940001</v>
      </c>
      <c r="BH58" s="82">
        <f t="shared" si="8"/>
        <v>62.237371883</v>
      </c>
      <c r="BI58" s="82">
        <f t="shared" si="8"/>
        <v>0</v>
      </c>
      <c r="BJ58" s="82">
        <f t="shared" si="8"/>
        <v>485.93866129799994</v>
      </c>
      <c r="BK58" s="66">
        <f t="shared" si="8"/>
        <v>23614.143196466954</v>
      </c>
      <c r="BL58" s="109"/>
      <c r="BM58" s="109"/>
    </row>
    <row r="59" spans="1:65" ht="12.75">
      <c r="A59" s="36"/>
      <c r="B59" s="38" t="s">
        <v>71</v>
      </c>
      <c r="C59" s="66">
        <f aca="true" t="shared" si="9" ref="C59:AH59">+C58+C42+C14+C10</f>
        <v>0</v>
      </c>
      <c r="D59" s="74">
        <f t="shared" si="9"/>
        <v>3222.603908239</v>
      </c>
      <c r="E59" s="74">
        <f t="shared" si="9"/>
        <v>0</v>
      </c>
      <c r="F59" s="74">
        <f t="shared" si="9"/>
        <v>0</v>
      </c>
      <c r="G59" s="75">
        <f t="shared" si="9"/>
        <v>0</v>
      </c>
      <c r="H59" s="66">
        <f t="shared" si="9"/>
        <v>197.36972139</v>
      </c>
      <c r="I59" s="74">
        <f t="shared" si="9"/>
        <v>18715.246216243297</v>
      </c>
      <c r="J59" s="74">
        <f t="shared" si="9"/>
        <v>2581.03444819</v>
      </c>
      <c r="K59" s="74">
        <f t="shared" si="9"/>
        <v>15.589784566</v>
      </c>
      <c r="L59" s="75">
        <f t="shared" si="9"/>
        <v>3268.346756268</v>
      </c>
      <c r="M59" s="66">
        <f t="shared" si="9"/>
        <v>0</v>
      </c>
      <c r="N59" s="74">
        <f t="shared" si="9"/>
        <v>0</v>
      </c>
      <c r="O59" s="74">
        <f t="shared" si="9"/>
        <v>0</v>
      </c>
      <c r="P59" s="74">
        <f t="shared" si="9"/>
        <v>0</v>
      </c>
      <c r="Q59" s="75">
        <f t="shared" si="9"/>
        <v>0</v>
      </c>
      <c r="R59" s="66">
        <f t="shared" si="9"/>
        <v>52.061871577000005</v>
      </c>
      <c r="S59" s="74">
        <f t="shared" si="9"/>
        <v>263.285167625</v>
      </c>
      <c r="T59" s="74">
        <f t="shared" si="9"/>
        <v>72.86197722</v>
      </c>
      <c r="U59" s="74">
        <f t="shared" si="9"/>
        <v>0</v>
      </c>
      <c r="V59" s="75">
        <f t="shared" si="9"/>
        <v>119.31680822200002</v>
      </c>
      <c r="W59" s="66">
        <f t="shared" si="9"/>
        <v>0</v>
      </c>
      <c r="X59" s="66">
        <f t="shared" si="9"/>
        <v>0</v>
      </c>
      <c r="Y59" s="66">
        <f t="shared" si="9"/>
        <v>0</v>
      </c>
      <c r="Z59" s="66">
        <f t="shared" si="9"/>
        <v>0</v>
      </c>
      <c r="AA59" s="66">
        <f t="shared" si="9"/>
        <v>0</v>
      </c>
      <c r="AB59" s="66">
        <f t="shared" si="9"/>
        <v>0.24827907</v>
      </c>
      <c r="AC59" s="74">
        <f t="shared" si="9"/>
        <v>61.848798632</v>
      </c>
      <c r="AD59" s="74">
        <f t="shared" si="9"/>
        <v>0</v>
      </c>
      <c r="AE59" s="74">
        <f t="shared" si="9"/>
        <v>0</v>
      </c>
      <c r="AF59" s="75">
        <f t="shared" si="9"/>
        <v>0.046703417</v>
      </c>
      <c r="AG59" s="66">
        <f t="shared" si="9"/>
        <v>0</v>
      </c>
      <c r="AH59" s="74">
        <f t="shared" si="9"/>
        <v>0</v>
      </c>
      <c r="AI59" s="74">
        <f aca="true" t="shared" si="10" ref="AI59:BK59">+AI58+AI42+AI14+AI10</f>
        <v>0</v>
      </c>
      <c r="AJ59" s="74">
        <f t="shared" si="10"/>
        <v>0</v>
      </c>
      <c r="AK59" s="75">
        <f t="shared" si="10"/>
        <v>0</v>
      </c>
      <c r="AL59" s="66">
        <f t="shared" si="10"/>
        <v>0.131541246</v>
      </c>
      <c r="AM59" s="74">
        <f t="shared" si="10"/>
        <v>0</v>
      </c>
      <c r="AN59" s="74">
        <f t="shared" si="10"/>
        <v>0</v>
      </c>
      <c r="AO59" s="74">
        <f t="shared" si="10"/>
        <v>0</v>
      </c>
      <c r="AP59" s="75">
        <f t="shared" si="10"/>
        <v>0</v>
      </c>
      <c r="AQ59" s="66">
        <f t="shared" si="10"/>
        <v>0</v>
      </c>
      <c r="AR59" s="74">
        <f t="shared" si="10"/>
        <v>0.032086034</v>
      </c>
      <c r="AS59" s="74">
        <f t="shared" si="10"/>
        <v>0</v>
      </c>
      <c r="AT59" s="74">
        <f t="shared" si="10"/>
        <v>0</v>
      </c>
      <c r="AU59" s="75">
        <f t="shared" si="10"/>
        <v>0</v>
      </c>
      <c r="AV59" s="66">
        <f t="shared" si="10"/>
        <v>972.1713909539999</v>
      </c>
      <c r="AW59" s="74">
        <f t="shared" si="10"/>
        <v>8013.512734741951</v>
      </c>
      <c r="AX59" s="74">
        <f t="shared" si="10"/>
        <v>283.09916625399995</v>
      </c>
      <c r="AY59" s="74">
        <f t="shared" si="10"/>
        <v>1.9632905059999999</v>
      </c>
      <c r="AZ59" s="75">
        <f t="shared" si="10"/>
        <v>7705.8034739390005</v>
      </c>
      <c r="BA59" s="66">
        <f t="shared" si="10"/>
        <v>0</v>
      </c>
      <c r="BB59" s="74">
        <f t="shared" si="10"/>
        <v>0</v>
      </c>
      <c r="BC59" s="74">
        <f t="shared" si="10"/>
        <v>0</v>
      </c>
      <c r="BD59" s="74">
        <f t="shared" si="10"/>
        <v>0</v>
      </c>
      <c r="BE59" s="75">
        <f t="shared" si="10"/>
        <v>0</v>
      </c>
      <c r="BF59" s="66">
        <f t="shared" si="10"/>
        <v>237.79953581400005</v>
      </c>
      <c r="BG59" s="74">
        <f t="shared" si="10"/>
        <v>367.5672965910001</v>
      </c>
      <c r="BH59" s="74">
        <f t="shared" si="10"/>
        <v>64.328734622</v>
      </c>
      <c r="BI59" s="74">
        <f t="shared" si="10"/>
        <v>0</v>
      </c>
      <c r="BJ59" s="75">
        <f t="shared" si="10"/>
        <v>551.331483257</v>
      </c>
      <c r="BK59" s="66">
        <f t="shared" si="10"/>
        <v>46767.60117461825</v>
      </c>
      <c r="BM59" s="109"/>
    </row>
    <row r="60" spans="1:65" ht="3.75" customHeight="1">
      <c r="A60" s="11"/>
      <c r="B60" s="20"/>
      <c r="C60" s="126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8"/>
      <c r="BM60" s="109"/>
    </row>
    <row r="61" spans="1:65" ht="3.75" customHeight="1">
      <c r="A61" s="11"/>
      <c r="B61" s="20"/>
      <c r="C61" s="25"/>
      <c r="D61" s="33"/>
      <c r="E61" s="26"/>
      <c r="F61" s="26"/>
      <c r="G61" s="26"/>
      <c r="H61" s="26"/>
      <c r="I61" s="26"/>
      <c r="J61" s="26"/>
      <c r="K61" s="26"/>
      <c r="L61" s="26"/>
      <c r="M61" s="26"/>
      <c r="N61" s="33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33"/>
      <c r="AS61" s="26"/>
      <c r="AT61" s="26"/>
      <c r="AU61" s="26"/>
      <c r="AV61" s="26"/>
      <c r="AW61" s="26"/>
      <c r="AX61" s="26"/>
      <c r="AY61" s="26"/>
      <c r="AZ61" s="26"/>
      <c r="BA61" s="26"/>
      <c r="BB61" s="33"/>
      <c r="BC61" s="26"/>
      <c r="BD61" s="26"/>
      <c r="BE61" s="26"/>
      <c r="BF61" s="26"/>
      <c r="BG61" s="33"/>
      <c r="BH61" s="26"/>
      <c r="BI61" s="26"/>
      <c r="BJ61" s="26"/>
      <c r="BK61" s="29"/>
      <c r="BM61" s="109"/>
    </row>
    <row r="62" spans="1:65" ht="12.75">
      <c r="A62" s="11" t="s">
        <v>1</v>
      </c>
      <c r="B62" s="17" t="s">
        <v>7</v>
      </c>
      <c r="C62" s="126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8"/>
      <c r="BM62" s="109"/>
    </row>
    <row r="63" spans="1:255" s="4" customFormat="1" ht="12.75">
      <c r="A63" s="11" t="s">
        <v>67</v>
      </c>
      <c r="B63" s="24" t="s">
        <v>2</v>
      </c>
      <c r="C63" s="123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5"/>
      <c r="BL63" s="2"/>
      <c r="BM63" s="109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  <row r="64" spans="1:255" s="4" customFormat="1" ht="12.75">
      <c r="A64" s="11"/>
      <c r="B64" s="24" t="s">
        <v>91</v>
      </c>
      <c r="C64" s="77">
        <v>0</v>
      </c>
      <c r="D64" s="53">
        <v>0.799225492</v>
      </c>
      <c r="E64" s="78">
        <v>0</v>
      </c>
      <c r="F64" s="78">
        <v>0</v>
      </c>
      <c r="G64" s="79">
        <v>0</v>
      </c>
      <c r="H64" s="77">
        <v>339.508434223</v>
      </c>
      <c r="I64" s="78">
        <v>0.019588282999999998</v>
      </c>
      <c r="J64" s="78">
        <v>0</v>
      </c>
      <c r="K64" s="78">
        <v>0</v>
      </c>
      <c r="L64" s="79">
        <v>15.568002583</v>
      </c>
      <c r="M64" s="67">
        <v>0</v>
      </c>
      <c r="N64" s="68">
        <v>0</v>
      </c>
      <c r="O64" s="67">
        <v>0</v>
      </c>
      <c r="P64" s="67">
        <v>0</v>
      </c>
      <c r="Q64" s="67">
        <v>0</v>
      </c>
      <c r="R64" s="77">
        <v>164.779415547</v>
      </c>
      <c r="S64" s="78">
        <v>0.0036851139999999998</v>
      </c>
      <c r="T64" s="78">
        <v>0</v>
      </c>
      <c r="U64" s="78">
        <v>0</v>
      </c>
      <c r="V64" s="79">
        <v>2.652033539</v>
      </c>
      <c r="W64" s="77">
        <v>0</v>
      </c>
      <c r="X64" s="78">
        <v>0</v>
      </c>
      <c r="Y64" s="78">
        <v>0</v>
      </c>
      <c r="Z64" s="78">
        <v>0</v>
      </c>
      <c r="AA64" s="79">
        <v>0</v>
      </c>
      <c r="AB64" s="77">
        <v>1.695263599</v>
      </c>
      <c r="AC64" s="78">
        <v>0</v>
      </c>
      <c r="AD64" s="78">
        <v>0</v>
      </c>
      <c r="AE64" s="78">
        <v>0</v>
      </c>
      <c r="AF64" s="79">
        <v>0.011728634</v>
      </c>
      <c r="AG64" s="67">
        <v>0</v>
      </c>
      <c r="AH64" s="67">
        <v>0</v>
      </c>
      <c r="AI64" s="67">
        <v>0</v>
      </c>
      <c r="AJ64" s="67">
        <v>0</v>
      </c>
      <c r="AK64" s="67">
        <v>0</v>
      </c>
      <c r="AL64" s="77">
        <v>0.620874943</v>
      </c>
      <c r="AM64" s="78">
        <v>0</v>
      </c>
      <c r="AN64" s="78">
        <v>0</v>
      </c>
      <c r="AO64" s="78">
        <v>0</v>
      </c>
      <c r="AP64" s="79">
        <v>0</v>
      </c>
      <c r="AQ64" s="77">
        <v>0</v>
      </c>
      <c r="AR64" s="80">
        <v>0</v>
      </c>
      <c r="AS64" s="78">
        <v>0</v>
      </c>
      <c r="AT64" s="78">
        <v>0</v>
      </c>
      <c r="AU64" s="79">
        <v>0</v>
      </c>
      <c r="AV64" s="77">
        <v>2461.88261784</v>
      </c>
      <c r="AW64" s="78">
        <v>13.775969078</v>
      </c>
      <c r="AX64" s="78">
        <v>1.9365664089999999</v>
      </c>
      <c r="AY64" s="78">
        <v>0</v>
      </c>
      <c r="AZ64" s="79">
        <v>365.22669822</v>
      </c>
      <c r="BA64" s="77">
        <v>0</v>
      </c>
      <c r="BB64" s="80">
        <v>0</v>
      </c>
      <c r="BC64" s="78">
        <v>0</v>
      </c>
      <c r="BD64" s="78">
        <v>0</v>
      </c>
      <c r="BE64" s="79">
        <v>0</v>
      </c>
      <c r="BF64" s="77">
        <v>855.77217595</v>
      </c>
      <c r="BG64" s="80">
        <v>2.473803605</v>
      </c>
      <c r="BH64" s="78">
        <v>0</v>
      </c>
      <c r="BI64" s="78">
        <v>0</v>
      </c>
      <c r="BJ64" s="79">
        <v>71.647147766</v>
      </c>
      <c r="BK64" s="98">
        <f>SUM(C64:BJ64)</f>
        <v>4298.373230825</v>
      </c>
      <c r="BL64" s="27"/>
      <c r="BM64" s="109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s="4" customFormat="1" ht="12.75">
      <c r="A65" s="36"/>
      <c r="B65" s="37" t="s">
        <v>76</v>
      </c>
      <c r="C65" s="50">
        <f>SUM(C64)</f>
        <v>0</v>
      </c>
      <c r="D65" s="71">
        <f>SUM(D64)</f>
        <v>0.799225492</v>
      </c>
      <c r="E65" s="71">
        <f aca="true" t="shared" si="11" ref="E65:BJ65">SUM(E64)</f>
        <v>0</v>
      </c>
      <c r="F65" s="71">
        <f t="shared" si="11"/>
        <v>0</v>
      </c>
      <c r="G65" s="69">
        <f t="shared" si="11"/>
        <v>0</v>
      </c>
      <c r="H65" s="50">
        <f t="shared" si="11"/>
        <v>339.508434223</v>
      </c>
      <c r="I65" s="71">
        <f t="shared" si="11"/>
        <v>0.019588282999999998</v>
      </c>
      <c r="J65" s="71">
        <f t="shared" si="11"/>
        <v>0</v>
      </c>
      <c r="K65" s="71">
        <f t="shared" si="11"/>
        <v>0</v>
      </c>
      <c r="L65" s="69">
        <f t="shared" si="11"/>
        <v>15.568002583</v>
      </c>
      <c r="M65" s="51">
        <f t="shared" si="11"/>
        <v>0</v>
      </c>
      <c r="N65" s="51">
        <f t="shared" si="11"/>
        <v>0</v>
      </c>
      <c r="O65" s="51">
        <f t="shared" si="11"/>
        <v>0</v>
      </c>
      <c r="P65" s="51">
        <f t="shared" si="11"/>
        <v>0</v>
      </c>
      <c r="Q65" s="76">
        <f t="shared" si="11"/>
        <v>0</v>
      </c>
      <c r="R65" s="50">
        <f t="shared" si="11"/>
        <v>164.779415547</v>
      </c>
      <c r="S65" s="71">
        <f t="shared" si="11"/>
        <v>0.0036851139999999998</v>
      </c>
      <c r="T65" s="71">
        <f t="shared" si="11"/>
        <v>0</v>
      </c>
      <c r="U65" s="71">
        <f t="shared" si="11"/>
        <v>0</v>
      </c>
      <c r="V65" s="69">
        <f t="shared" si="11"/>
        <v>2.652033539</v>
      </c>
      <c r="W65" s="50">
        <f t="shared" si="11"/>
        <v>0</v>
      </c>
      <c r="X65" s="71">
        <f t="shared" si="11"/>
        <v>0</v>
      </c>
      <c r="Y65" s="71">
        <f t="shared" si="11"/>
        <v>0</v>
      </c>
      <c r="Z65" s="71">
        <f t="shared" si="11"/>
        <v>0</v>
      </c>
      <c r="AA65" s="69">
        <f t="shared" si="11"/>
        <v>0</v>
      </c>
      <c r="AB65" s="50">
        <f t="shared" si="11"/>
        <v>1.695263599</v>
      </c>
      <c r="AC65" s="71">
        <f t="shared" si="11"/>
        <v>0</v>
      </c>
      <c r="AD65" s="71">
        <f t="shared" si="11"/>
        <v>0</v>
      </c>
      <c r="AE65" s="71">
        <f t="shared" si="11"/>
        <v>0</v>
      </c>
      <c r="AF65" s="69">
        <f t="shared" si="11"/>
        <v>0.011728634</v>
      </c>
      <c r="AG65" s="51">
        <f t="shared" si="11"/>
        <v>0</v>
      </c>
      <c r="AH65" s="51">
        <f t="shared" si="11"/>
        <v>0</v>
      </c>
      <c r="AI65" s="51">
        <f t="shared" si="11"/>
        <v>0</v>
      </c>
      <c r="AJ65" s="51">
        <f t="shared" si="11"/>
        <v>0</v>
      </c>
      <c r="AK65" s="76">
        <f t="shared" si="11"/>
        <v>0</v>
      </c>
      <c r="AL65" s="50">
        <f t="shared" si="11"/>
        <v>0.620874943</v>
      </c>
      <c r="AM65" s="71">
        <f t="shared" si="11"/>
        <v>0</v>
      </c>
      <c r="AN65" s="71">
        <f t="shared" si="11"/>
        <v>0</v>
      </c>
      <c r="AO65" s="71">
        <f t="shared" si="11"/>
        <v>0</v>
      </c>
      <c r="AP65" s="69">
        <f t="shared" si="11"/>
        <v>0</v>
      </c>
      <c r="AQ65" s="50">
        <f t="shared" si="11"/>
        <v>0</v>
      </c>
      <c r="AR65" s="71">
        <f t="shared" si="11"/>
        <v>0</v>
      </c>
      <c r="AS65" s="71">
        <f t="shared" si="11"/>
        <v>0</v>
      </c>
      <c r="AT65" s="71">
        <f t="shared" si="11"/>
        <v>0</v>
      </c>
      <c r="AU65" s="69">
        <f t="shared" si="11"/>
        <v>0</v>
      </c>
      <c r="AV65" s="50">
        <f t="shared" si="11"/>
        <v>2461.88261784</v>
      </c>
      <c r="AW65" s="71">
        <f t="shared" si="11"/>
        <v>13.775969078</v>
      </c>
      <c r="AX65" s="71">
        <f t="shared" si="11"/>
        <v>1.9365664089999999</v>
      </c>
      <c r="AY65" s="71">
        <f t="shared" si="11"/>
        <v>0</v>
      </c>
      <c r="AZ65" s="69">
        <f t="shared" si="11"/>
        <v>365.22669822</v>
      </c>
      <c r="BA65" s="50">
        <f t="shared" si="11"/>
        <v>0</v>
      </c>
      <c r="BB65" s="71">
        <f t="shared" si="11"/>
        <v>0</v>
      </c>
      <c r="BC65" s="71">
        <f t="shared" si="11"/>
        <v>0</v>
      </c>
      <c r="BD65" s="71">
        <f t="shared" si="11"/>
        <v>0</v>
      </c>
      <c r="BE65" s="69">
        <f t="shared" si="11"/>
        <v>0</v>
      </c>
      <c r="BF65" s="50">
        <f t="shared" si="11"/>
        <v>855.77217595</v>
      </c>
      <c r="BG65" s="71">
        <f t="shared" si="11"/>
        <v>2.473803605</v>
      </c>
      <c r="BH65" s="71">
        <f t="shared" si="11"/>
        <v>0</v>
      </c>
      <c r="BI65" s="71">
        <f t="shared" si="11"/>
        <v>0</v>
      </c>
      <c r="BJ65" s="69">
        <f t="shared" si="11"/>
        <v>71.647147766</v>
      </c>
      <c r="BK65" s="52">
        <f>SUM(BK64:BK64)</f>
        <v>4298.373230825</v>
      </c>
      <c r="BL65" s="2"/>
      <c r="BM65" s="109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</row>
    <row r="66" spans="1:65" ht="12.75">
      <c r="A66" s="11" t="s">
        <v>68</v>
      </c>
      <c r="B66" s="18" t="s">
        <v>15</v>
      </c>
      <c r="C66" s="116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8"/>
      <c r="BM66" s="109"/>
    </row>
    <row r="67" spans="1:65" ht="12.75">
      <c r="A67" s="11"/>
      <c r="B67" s="24" t="s">
        <v>124</v>
      </c>
      <c r="C67" s="73">
        <v>0</v>
      </c>
      <c r="D67" s="53">
        <v>0</v>
      </c>
      <c r="E67" s="45">
        <v>0</v>
      </c>
      <c r="F67" s="45">
        <v>0</v>
      </c>
      <c r="G67" s="54">
        <v>0</v>
      </c>
      <c r="H67" s="73">
        <v>0.381384288</v>
      </c>
      <c r="I67" s="45">
        <v>0</v>
      </c>
      <c r="J67" s="45">
        <v>0</v>
      </c>
      <c r="K67" s="45">
        <v>0</v>
      </c>
      <c r="L67" s="54">
        <v>0.120277726</v>
      </c>
      <c r="M67" s="73">
        <v>0</v>
      </c>
      <c r="N67" s="53">
        <v>0</v>
      </c>
      <c r="O67" s="45">
        <v>0</v>
      </c>
      <c r="P67" s="45">
        <v>0</v>
      </c>
      <c r="Q67" s="54">
        <v>0</v>
      </c>
      <c r="R67" s="73">
        <v>0.027471889000000003</v>
      </c>
      <c r="S67" s="45">
        <v>0</v>
      </c>
      <c r="T67" s="45">
        <v>0</v>
      </c>
      <c r="U67" s="45">
        <v>0</v>
      </c>
      <c r="V67" s="54">
        <v>0</v>
      </c>
      <c r="W67" s="73">
        <v>0</v>
      </c>
      <c r="X67" s="45">
        <v>0</v>
      </c>
      <c r="Y67" s="45">
        <v>0</v>
      </c>
      <c r="Z67" s="45">
        <v>0</v>
      </c>
      <c r="AA67" s="54">
        <v>0</v>
      </c>
      <c r="AB67" s="73">
        <v>0</v>
      </c>
      <c r="AC67" s="45">
        <v>0</v>
      </c>
      <c r="AD67" s="45">
        <v>0</v>
      </c>
      <c r="AE67" s="45">
        <v>0</v>
      </c>
      <c r="AF67" s="54">
        <v>0</v>
      </c>
      <c r="AG67" s="73">
        <v>0</v>
      </c>
      <c r="AH67" s="45">
        <v>0</v>
      </c>
      <c r="AI67" s="45">
        <v>0</v>
      </c>
      <c r="AJ67" s="45">
        <v>0</v>
      </c>
      <c r="AK67" s="54">
        <v>0</v>
      </c>
      <c r="AL67" s="73">
        <v>0</v>
      </c>
      <c r="AM67" s="45">
        <v>0</v>
      </c>
      <c r="AN67" s="45">
        <v>0</v>
      </c>
      <c r="AO67" s="45">
        <v>0</v>
      </c>
      <c r="AP67" s="54">
        <v>0</v>
      </c>
      <c r="AQ67" s="73">
        <v>0</v>
      </c>
      <c r="AR67" s="53">
        <v>0</v>
      </c>
      <c r="AS67" s="45">
        <v>0</v>
      </c>
      <c r="AT67" s="45">
        <v>0</v>
      </c>
      <c r="AU67" s="54">
        <v>0</v>
      </c>
      <c r="AV67" s="73">
        <v>6.904201597</v>
      </c>
      <c r="AW67" s="45">
        <v>1.453289617</v>
      </c>
      <c r="AX67" s="45">
        <v>0</v>
      </c>
      <c r="AY67" s="45">
        <v>0</v>
      </c>
      <c r="AZ67" s="54">
        <v>23.200810959000002</v>
      </c>
      <c r="BA67" s="73">
        <v>0</v>
      </c>
      <c r="BB67" s="53">
        <v>0</v>
      </c>
      <c r="BC67" s="45">
        <v>0</v>
      </c>
      <c r="BD67" s="45">
        <v>0</v>
      </c>
      <c r="BE67" s="54">
        <v>0</v>
      </c>
      <c r="BF67" s="73">
        <v>0.607298088</v>
      </c>
      <c r="BG67" s="53">
        <v>0</v>
      </c>
      <c r="BH67" s="45">
        <v>0</v>
      </c>
      <c r="BI67" s="45">
        <v>0</v>
      </c>
      <c r="BJ67" s="54">
        <v>0.182444032</v>
      </c>
      <c r="BK67" s="49">
        <f aca="true" t="shared" si="12" ref="BK67:BK82">SUM(C67:BJ67)</f>
        <v>32.877178196</v>
      </c>
      <c r="BL67" s="27"/>
      <c r="BM67" s="109"/>
    </row>
    <row r="68" spans="1:65" ht="12.75">
      <c r="A68" s="11"/>
      <c r="B68" s="24" t="s">
        <v>118</v>
      </c>
      <c r="C68" s="73">
        <v>0</v>
      </c>
      <c r="D68" s="53">
        <v>19.86206452</v>
      </c>
      <c r="E68" s="45">
        <v>0</v>
      </c>
      <c r="F68" s="45">
        <v>0</v>
      </c>
      <c r="G68" s="54">
        <v>0</v>
      </c>
      <c r="H68" s="73">
        <v>9.704773226</v>
      </c>
      <c r="I68" s="45">
        <v>11.703661456999999</v>
      </c>
      <c r="J68" s="45">
        <v>0</v>
      </c>
      <c r="K68" s="45">
        <v>0</v>
      </c>
      <c r="L68" s="54">
        <v>18.759485443000003</v>
      </c>
      <c r="M68" s="73">
        <v>0</v>
      </c>
      <c r="N68" s="53">
        <v>0</v>
      </c>
      <c r="O68" s="45">
        <v>0</v>
      </c>
      <c r="P68" s="45">
        <v>0</v>
      </c>
      <c r="Q68" s="54">
        <v>0</v>
      </c>
      <c r="R68" s="73">
        <v>3.231726634</v>
      </c>
      <c r="S68" s="45">
        <v>19.966340359</v>
      </c>
      <c r="T68" s="45">
        <v>0</v>
      </c>
      <c r="U68" s="45">
        <v>0</v>
      </c>
      <c r="V68" s="54">
        <v>1.718879917</v>
      </c>
      <c r="W68" s="73">
        <v>0</v>
      </c>
      <c r="X68" s="45">
        <v>0</v>
      </c>
      <c r="Y68" s="45">
        <v>0</v>
      </c>
      <c r="Z68" s="45">
        <v>0</v>
      </c>
      <c r="AA68" s="54">
        <v>0</v>
      </c>
      <c r="AB68" s="73">
        <v>0</v>
      </c>
      <c r="AC68" s="45">
        <v>0</v>
      </c>
      <c r="AD68" s="45">
        <v>0</v>
      </c>
      <c r="AE68" s="45">
        <v>0</v>
      </c>
      <c r="AF68" s="54">
        <v>0</v>
      </c>
      <c r="AG68" s="73">
        <v>0</v>
      </c>
      <c r="AH68" s="45">
        <v>0</v>
      </c>
      <c r="AI68" s="45">
        <v>0</v>
      </c>
      <c r="AJ68" s="45">
        <v>0</v>
      </c>
      <c r="AK68" s="54">
        <v>0</v>
      </c>
      <c r="AL68" s="73">
        <v>0</v>
      </c>
      <c r="AM68" s="45">
        <v>0</v>
      </c>
      <c r="AN68" s="45">
        <v>0</v>
      </c>
      <c r="AO68" s="45">
        <v>0</v>
      </c>
      <c r="AP68" s="54">
        <v>0</v>
      </c>
      <c r="AQ68" s="73">
        <v>0</v>
      </c>
      <c r="AR68" s="53">
        <v>0</v>
      </c>
      <c r="AS68" s="45">
        <v>0</v>
      </c>
      <c r="AT68" s="45">
        <v>0</v>
      </c>
      <c r="AU68" s="54">
        <v>0</v>
      </c>
      <c r="AV68" s="73">
        <v>120.866009724</v>
      </c>
      <c r="AW68" s="45">
        <v>59.77766479500001</v>
      </c>
      <c r="AX68" s="45">
        <v>0</v>
      </c>
      <c r="AY68" s="45">
        <v>0</v>
      </c>
      <c r="AZ68" s="54">
        <v>231.789892672</v>
      </c>
      <c r="BA68" s="73">
        <v>0</v>
      </c>
      <c r="BB68" s="53">
        <v>0</v>
      </c>
      <c r="BC68" s="45">
        <v>0</v>
      </c>
      <c r="BD68" s="45">
        <v>0</v>
      </c>
      <c r="BE68" s="54">
        <v>0</v>
      </c>
      <c r="BF68" s="73">
        <v>45.772016753</v>
      </c>
      <c r="BG68" s="53">
        <v>6.263624132</v>
      </c>
      <c r="BH68" s="45">
        <v>0</v>
      </c>
      <c r="BI68" s="45">
        <v>0</v>
      </c>
      <c r="BJ68" s="54">
        <v>36.441586349000005</v>
      </c>
      <c r="BK68" s="49">
        <f t="shared" si="12"/>
        <v>585.8577259809999</v>
      </c>
      <c r="BL68" s="27"/>
      <c r="BM68" s="109"/>
    </row>
    <row r="69" spans="1:65" ht="12.75">
      <c r="A69" s="11"/>
      <c r="B69" s="24" t="s">
        <v>120</v>
      </c>
      <c r="C69" s="73">
        <v>0</v>
      </c>
      <c r="D69" s="53">
        <v>0</v>
      </c>
      <c r="E69" s="45">
        <v>0</v>
      </c>
      <c r="F69" s="45">
        <v>0</v>
      </c>
      <c r="G69" s="54">
        <v>0</v>
      </c>
      <c r="H69" s="73">
        <v>2.097277472</v>
      </c>
      <c r="I69" s="45">
        <v>0.029423032000000002</v>
      </c>
      <c r="J69" s="45">
        <v>0</v>
      </c>
      <c r="K69" s="45">
        <v>0</v>
      </c>
      <c r="L69" s="54">
        <v>2.051391497</v>
      </c>
      <c r="M69" s="73">
        <v>0</v>
      </c>
      <c r="N69" s="53">
        <v>0</v>
      </c>
      <c r="O69" s="45">
        <v>0</v>
      </c>
      <c r="P69" s="45">
        <v>0</v>
      </c>
      <c r="Q69" s="54">
        <v>0</v>
      </c>
      <c r="R69" s="73">
        <v>0.67354107</v>
      </c>
      <c r="S69" s="45">
        <v>0</v>
      </c>
      <c r="T69" s="45">
        <v>0</v>
      </c>
      <c r="U69" s="45">
        <v>0</v>
      </c>
      <c r="V69" s="54">
        <v>0.40750804900000004</v>
      </c>
      <c r="W69" s="73">
        <v>0</v>
      </c>
      <c r="X69" s="45">
        <v>0</v>
      </c>
      <c r="Y69" s="45">
        <v>0</v>
      </c>
      <c r="Z69" s="45">
        <v>0</v>
      </c>
      <c r="AA69" s="54">
        <v>0</v>
      </c>
      <c r="AB69" s="73">
        <v>0</v>
      </c>
      <c r="AC69" s="45">
        <v>0</v>
      </c>
      <c r="AD69" s="45">
        <v>0</v>
      </c>
      <c r="AE69" s="45">
        <v>0</v>
      </c>
      <c r="AF69" s="54">
        <v>0</v>
      </c>
      <c r="AG69" s="73">
        <v>0</v>
      </c>
      <c r="AH69" s="45">
        <v>0</v>
      </c>
      <c r="AI69" s="45">
        <v>0</v>
      </c>
      <c r="AJ69" s="45">
        <v>0</v>
      </c>
      <c r="AK69" s="54">
        <v>0</v>
      </c>
      <c r="AL69" s="73">
        <v>0.000978816</v>
      </c>
      <c r="AM69" s="45">
        <v>0</v>
      </c>
      <c r="AN69" s="45">
        <v>0</v>
      </c>
      <c r="AO69" s="45">
        <v>0</v>
      </c>
      <c r="AP69" s="54">
        <v>0</v>
      </c>
      <c r="AQ69" s="73">
        <v>0</v>
      </c>
      <c r="AR69" s="53">
        <v>0</v>
      </c>
      <c r="AS69" s="45">
        <v>0</v>
      </c>
      <c r="AT69" s="45">
        <v>0</v>
      </c>
      <c r="AU69" s="54">
        <v>0</v>
      </c>
      <c r="AV69" s="73">
        <v>20.103425888000004</v>
      </c>
      <c r="AW69" s="45">
        <v>5.0476810620000006</v>
      </c>
      <c r="AX69" s="45">
        <v>0</v>
      </c>
      <c r="AY69" s="45">
        <v>0</v>
      </c>
      <c r="AZ69" s="54">
        <v>40.464518968</v>
      </c>
      <c r="BA69" s="73">
        <v>0</v>
      </c>
      <c r="BB69" s="53">
        <v>0</v>
      </c>
      <c r="BC69" s="45">
        <v>0</v>
      </c>
      <c r="BD69" s="45">
        <v>0</v>
      </c>
      <c r="BE69" s="54">
        <v>0</v>
      </c>
      <c r="BF69" s="73">
        <v>4.616134409000001</v>
      </c>
      <c r="BG69" s="53">
        <v>0</v>
      </c>
      <c r="BH69" s="45">
        <v>0</v>
      </c>
      <c r="BI69" s="45">
        <v>0</v>
      </c>
      <c r="BJ69" s="54">
        <v>2.76696457</v>
      </c>
      <c r="BK69" s="49">
        <f t="shared" si="12"/>
        <v>78.258844833</v>
      </c>
      <c r="BL69" s="27"/>
      <c r="BM69" s="109"/>
    </row>
    <row r="70" spans="1:65" ht="12.75">
      <c r="A70" s="11"/>
      <c r="B70" s="104" t="s">
        <v>119</v>
      </c>
      <c r="C70" s="73">
        <v>0</v>
      </c>
      <c r="D70" s="53">
        <v>51.462625118000005</v>
      </c>
      <c r="E70" s="45">
        <v>0</v>
      </c>
      <c r="F70" s="45">
        <v>0</v>
      </c>
      <c r="G70" s="54">
        <v>0</v>
      </c>
      <c r="H70" s="73">
        <v>3.1164884049999997</v>
      </c>
      <c r="I70" s="45">
        <v>63.016444508999996</v>
      </c>
      <c r="J70" s="45">
        <v>0</v>
      </c>
      <c r="K70" s="45">
        <v>0</v>
      </c>
      <c r="L70" s="54">
        <v>30.66697378</v>
      </c>
      <c r="M70" s="73">
        <v>0</v>
      </c>
      <c r="N70" s="53">
        <v>0</v>
      </c>
      <c r="O70" s="45">
        <v>0</v>
      </c>
      <c r="P70" s="45">
        <v>0</v>
      </c>
      <c r="Q70" s="54">
        <v>0</v>
      </c>
      <c r="R70" s="73">
        <v>0.640932149</v>
      </c>
      <c r="S70" s="45">
        <v>0</v>
      </c>
      <c r="T70" s="45">
        <v>0</v>
      </c>
      <c r="U70" s="45">
        <v>0</v>
      </c>
      <c r="V70" s="54">
        <v>2.6906860210000008</v>
      </c>
      <c r="W70" s="73">
        <v>0</v>
      </c>
      <c r="X70" s="45">
        <v>0</v>
      </c>
      <c r="Y70" s="45">
        <v>0</v>
      </c>
      <c r="Z70" s="45">
        <v>0</v>
      </c>
      <c r="AA70" s="54">
        <v>0</v>
      </c>
      <c r="AB70" s="73">
        <v>0</v>
      </c>
      <c r="AC70" s="45">
        <v>0</v>
      </c>
      <c r="AD70" s="45">
        <v>0</v>
      </c>
      <c r="AE70" s="45">
        <v>0</v>
      </c>
      <c r="AF70" s="54">
        <v>0</v>
      </c>
      <c r="AG70" s="73">
        <v>0</v>
      </c>
      <c r="AH70" s="45">
        <v>0</v>
      </c>
      <c r="AI70" s="45">
        <v>0</v>
      </c>
      <c r="AJ70" s="45">
        <v>0</v>
      </c>
      <c r="AK70" s="54">
        <v>0</v>
      </c>
      <c r="AL70" s="73">
        <v>0</v>
      </c>
      <c r="AM70" s="45">
        <v>0</v>
      </c>
      <c r="AN70" s="45">
        <v>0</v>
      </c>
      <c r="AO70" s="45">
        <v>0</v>
      </c>
      <c r="AP70" s="54">
        <v>0</v>
      </c>
      <c r="AQ70" s="73">
        <v>0</v>
      </c>
      <c r="AR70" s="53">
        <v>0</v>
      </c>
      <c r="AS70" s="45">
        <v>0</v>
      </c>
      <c r="AT70" s="45">
        <v>0</v>
      </c>
      <c r="AU70" s="54">
        <v>0</v>
      </c>
      <c r="AV70" s="73">
        <v>6.300179415</v>
      </c>
      <c r="AW70" s="45">
        <v>50.678302341</v>
      </c>
      <c r="AX70" s="45">
        <v>0</v>
      </c>
      <c r="AY70" s="45">
        <v>0</v>
      </c>
      <c r="AZ70" s="54">
        <v>51.507242253</v>
      </c>
      <c r="BA70" s="73">
        <v>0</v>
      </c>
      <c r="BB70" s="53">
        <v>0</v>
      </c>
      <c r="BC70" s="45">
        <v>0</v>
      </c>
      <c r="BD70" s="45">
        <v>0</v>
      </c>
      <c r="BE70" s="54">
        <v>0</v>
      </c>
      <c r="BF70" s="73">
        <v>1.2083836159999999</v>
      </c>
      <c r="BG70" s="53">
        <v>2.742947955</v>
      </c>
      <c r="BH70" s="45">
        <v>0</v>
      </c>
      <c r="BI70" s="45">
        <v>0</v>
      </c>
      <c r="BJ70" s="54">
        <v>14.378057799</v>
      </c>
      <c r="BK70" s="49">
        <f t="shared" si="12"/>
        <v>278.40926336099994</v>
      </c>
      <c r="BL70" s="27"/>
      <c r="BM70" s="109"/>
    </row>
    <row r="71" spans="1:65" ht="12.75">
      <c r="A71" s="11"/>
      <c r="B71" s="24" t="s">
        <v>131</v>
      </c>
      <c r="C71" s="73">
        <v>0</v>
      </c>
      <c r="D71" s="53">
        <v>0.665460555</v>
      </c>
      <c r="E71" s="45">
        <v>0</v>
      </c>
      <c r="F71" s="45">
        <v>0</v>
      </c>
      <c r="G71" s="54">
        <v>0</v>
      </c>
      <c r="H71" s="73">
        <v>6.410974059</v>
      </c>
      <c r="I71" s="45">
        <v>5.871361907000001</v>
      </c>
      <c r="J71" s="45">
        <v>0</v>
      </c>
      <c r="K71" s="45">
        <v>0</v>
      </c>
      <c r="L71" s="54">
        <v>17.391131954</v>
      </c>
      <c r="M71" s="73">
        <v>0</v>
      </c>
      <c r="N71" s="53">
        <v>0</v>
      </c>
      <c r="O71" s="45">
        <v>0</v>
      </c>
      <c r="P71" s="45">
        <v>0</v>
      </c>
      <c r="Q71" s="54">
        <v>0</v>
      </c>
      <c r="R71" s="73">
        <v>1.417085505</v>
      </c>
      <c r="S71" s="45">
        <v>0.148388387</v>
      </c>
      <c r="T71" s="45">
        <v>0</v>
      </c>
      <c r="U71" s="45">
        <v>0</v>
      </c>
      <c r="V71" s="54">
        <v>2.62632241</v>
      </c>
      <c r="W71" s="73">
        <v>0</v>
      </c>
      <c r="X71" s="45">
        <v>0</v>
      </c>
      <c r="Y71" s="45">
        <v>0</v>
      </c>
      <c r="Z71" s="45">
        <v>0</v>
      </c>
      <c r="AA71" s="54">
        <v>0</v>
      </c>
      <c r="AB71" s="73">
        <v>0.001296777</v>
      </c>
      <c r="AC71" s="45">
        <v>0</v>
      </c>
      <c r="AD71" s="45">
        <v>0</v>
      </c>
      <c r="AE71" s="45">
        <v>0</v>
      </c>
      <c r="AF71" s="54">
        <v>0</v>
      </c>
      <c r="AG71" s="73">
        <v>0</v>
      </c>
      <c r="AH71" s="45">
        <v>0</v>
      </c>
      <c r="AI71" s="45">
        <v>0</v>
      </c>
      <c r="AJ71" s="45">
        <v>0</v>
      </c>
      <c r="AK71" s="54">
        <v>0</v>
      </c>
      <c r="AL71" s="73">
        <v>0.005886188</v>
      </c>
      <c r="AM71" s="45">
        <v>0</v>
      </c>
      <c r="AN71" s="45">
        <v>0</v>
      </c>
      <c r="AO71" s="45">
        <v>0</v>
      </c>
      <c r="AP71" s="54">
        <v>0</v>
      </c>
      <c r="AQ71" s="73">
        <v>0</v>
      </c>
      <c r="AR71" s="53">
        <v>0</v>
      </c>
      <c r="AS71" s="45">
        <v>0</v>
      </c>
      <c r="AT71" s="45">
        <v>0</v>
      </c>
      <c r="AU71" s="54">
        <v>0</v>
      </c>
      <c r="AV71" s="73">
        <v>158.563804176</v>
      </c>
      <c r="AW71" s="45">
        <v>151.977002683</v>
      </c>
      <c r="AX71" s="45">
        <v>0</v>
      </c>
      <c r="AY71" s="45">
        <v>0</v>
      </c>
      <c r="AZ71" s="54">
        <v>387.81947091599994</v>
      </c>
      <c r="BA71" s="73">
        <v>0</v>
      </c>
      <c r="BB71" s="53">
        <v>0</v>
      </c>
      <c r="BC71" s="45">
        <v>0</v>
      </c>
      <c r="BD71" s="45">
        <v>0</v>
      </c>
      <c r="BE71" s="54">
        <v>0</v>
      </c>
      <c r="BF71" s="73">
        <v>34.201822336999996</v>
      </c>
      <c r="BG71" s="53">
        <v>13.442377755</v>
      </c>
      <c r="BH71" s="45">
        <v>0</v>
      </c>
      <c r="BI71" s="45">
        <v>0</v>
      </c>
      <c r="BJ71" s="54">
        <v>65.137461669</v>
      </c>
      <c r="BK71" s="49">
        <f t="shared" si="12"/>
        <v>845.679847278</v>
      </c>
      <c r="BM71" s="109"/>
    </row>
    <row r="72" spans="1:65" ht="12.75">
      <c r="A72" s="11"/>
      <c r="B72" s="24" t="s">
        <v>128</v>
      </c>
      <c r="C72" s="73">
        <v>0</v>
      </c>
      <c r="D72" s="53">
        <v>5.434225324</v>
      </c>
      <c r="E72" s="45">
        <v>0</v>
      </c>
      <c r="F72" s="45">
        <v>0</v>
      </c>
      <c r="G72" s="54">
        <v>0</v>
      </c>
      <c r="H72" s="73">
        <v>14.2450212</v>
      </c>
      <c r="I72" s="45">
        <v>10.575638753000002</v>
      </c>
      <c r="J72" s="45">
        <v>0</v>
      </c>
      <c r="K72" s="45">
        <v>0</v>
      </c>
      <c r="L72" s="54">
        <v>9.828827128</v>
      </c>
      <c r="M72" s="73">
        <v>0</v>
      </c>
      <c r="N72" s="53">
        <v>0</v>
      </c>
      <c r="O72" s="45">
        <v>0</v>
      </c>
      <c r="P72" s="45">
        <v>0</v>
      </c>
      <c r="Q72" s="54">
        <v>0</v>
      </c>
      <c r="R72" s="73">
        <v>5.148582417999999</v>
      </c>
      <c r="S72" s="45">
        <v>0</v>
      </c>
      <c r="T72" s="45">
        <v>0</v>
      </c>
      <c r="U72" s="45">
        <v>0</v>
      </c>
      <c r="V72" s="54">
        <v>2.5914231520000004</v>
      </c>
      <c r="W72" s="73">
        <v>0</v>
      </c>
      <c r="X72" s="45">
        <v>0</v>
      </c>
      <c r="Y72" s="45">
        <v>0</v>
      </c>
      <c r="Z72" s="45">
        <v>0</v>
      </c>
      <c r="AA72" s="54">
        <v>0</v>
      </c>
      <c r="AB72" s="73">
        <v>0.003561078</v>
      </c>
      <c r="AC72" s="45">
        <v>0</v>
      </c>
      <c r="AD72" s="45">
        <v>0</v>
      </c>
      <c r="AE72" s="45">
        <v>0</v>
      </c>
      <c r="AF72" s="54">
        <v>0</v>
      </c>
      <c r="AG72" s="73">
        <v>0</v>
      </c>
      <c r="AH72" s="45">
        <v>0</v>
      </c>
      <c r="AI72" s="45">
        <v>0</v>
      </c>
      <c r="AJ72" s="45">
        <v>0</v>
      </c>
      <c r="AK72" s="54">
        <v>0</v>
      </c>
      <c r="AL72" s="73">
        <v>0.02233167</v>
      </c>
      <c r="AM72" s="45">
        <v>0</v>
      </c>
      <c r="AN72" s="45">
        <v>0</v>
      </c>
      <c r="AO72" s="45">
        <v>0</v>
      </c>
      <c r="AP72" s="54">
        <v>0</v>
      </c>
      <c r="AQ72" s="73">
        <v>0</v>
      </c>
      <c r="AR72" s="53">
        <v>0</v>
      </c>
      <c r="AS72" s="45">
        <v>0</v>
      </c>
      <c r="AT72" s="45">
        <v>0</v>
      </c>
      <c r="AU72" s="54">
        <v>0</v>
      </c>
      <c r="AV72" s="73">
        <v>31.224398420999997</v>
      </c>
      <c r="AW72" s="45">
        <v>9.999088164</v>
      </c>
      <c r="AX72" s="45">
        <v>0</v>
      </c>
      <c r="AY72" s="45">
        <v>0</v>
      </c>
      <c r="AZ72" s="54">
        <v>28.184793491000004</v>
      </c>
      <c r="BA72" s="73">
        <v>0</v>
      </c>
      <c r="BB72" s="53">
        <v>0</v>
      </c>
      <c r="BC72" s="45">
        <v>0</v>
      </c>
      <c r="BD72" s="45">
        <v>0</v>
      </c>
      <c r="BE72" s="54">
        <v>0</v>
      </c>
      <c r="BF72" s="73">
        <v>9.784353201</v>
      </c>
      <c r="BG72" s="53">
        <v>1.2871413390000002</v>
      </c>
      <c r="BH72" s="45">
        <v>0</v>
      </c>
      <c r="BI72" s="45">
        <v>0</v>
      </c>
      <c r="BJ72" s="54">
        <v>1.992528213</v>
      </c>
      <c r="BK72" s="49">
        <f t="shared" si="12"/>
        <v>130.321913552</v>
      </c>
      <c r="BL72" s="27"/>
      <c r="BM72" s="109"/>
    </row>
    <row r="73" spans="1:65" ht="12.75">
      <c r="A73" s="11"/>
      <c r="B73" s="24" t="s">
        <v>132</v>
      </c>
      <c r="C73" s="73">
        <v>0</v>
      </c>
      <c r="D73" s="53">
        <v>6.980767558</v>
      </c>
      <c r="E73" s="45">
        <v>0</v>
      </c>
      <c r="F73" s="45">
        <v>0</v>
      </c>
      <c r="G73" s="54">
        <v>0</v>
      </c>
      <c r="H73" s="73">
        <v>72.797388415</v>
      </c>
      <c r="I73" s="45">
        <v>58.958354136000004</v>
      </c>
      <c r="J73" s="45">
        <v>0</v>
      </c>
      <c r="K73" s="45">
        <v>0</v>
      </c>
      <c r="L73" s="54">
        <v>88.07931163699999</v>
      </c>
      <c r="M73" s="73">
        <v>0</v>
      </c>
      <c r="N73" s="53">
        <v>0</v>
      </c>
      <c r="O73" s="45">
        <v>0</v>
      </c>
      <c r="P73" s="45">
        <v>0</v>
      </c>
      <c r="Q73" s="54">
        <v>0</v>
      </c>
      <c r="R73" s="73">
        <v>15.057762801</v>
      </c>
      <c r="S73" s="45">
        <v>0.704372677</v>
      </c>
      <c r="T73" s="45">
        <v>0</v>
      </c>
      <c r="U73" s="45">
        <v>0</v>
      </c>
      <c r="V73" s="54">
        <v>1.8777310040000001</v>
      </c>
      <c r="W73" s="73">
        <v>0</v>
      </c>
      <c r="X73" s="45">
        <v>0</v>
      </c>
      <c r="Y73" s="45">
        <v>0</v>
      </c>
      <c r="Z73" s="45">
        <v>0</v>
      </c>
      <c r="AA73" s="54">
        <v>0</v>
      </c>
      <c r="AB73" s="73">
        <v>0.294087518</v>
      </c>
      <c r="AC73" s="45">
        <v>0</v>
      </c>
      <c r="AD73" s="45">
        <v>0</v>
      </c>
      <c r="AE73" s="45">
        <v>0</v>
      </c>
      <c r="AF73" s="54">
        <v>0</v>
      </c>
      <c r="AG73" s="73">
        <v>0</v>
      </c>
      <c r="AH73" s="45">
        <v>0</v>
      </c>
      <c r="AI73" s="45">
        <v>0</v>
      </c>
      <c r="AJ73" s="45">
        <v>0</v>
      </c>
      <c r="AK73" s="54">
        <v>0</v>
      </c>
      <c r="AL73" s="73">
        <v>0.10202120799999999</v>
      </c>
      <c r="AM73" s="45">
        <v>0</v>
      </c>
      <c r="AN73" s="45">
        <v>0</v>
      </c>
      <c r="AO73" s="45">
        <v>0</v>
      </c>
      <c r="AP73" s="54">
        <v>0.08236779100000001</v>
      </c>
      <c r="AQ73" s="73">
        <v>0</v>
      </c>
      <c r="AR73" s="53">
        <v>0.240799194</v>
      </c>
      <c r="AS73" s="45">
        <v>0</v>
      </c>
      <c r="AT73" s="45">
        <v>0</v>
      </c>
      <c r="AU73" s="54">
        <v>0</v>
      </c>
      <c r="AV73" s="73">
        <v>1205.844773614</v>
      </c>
      <c r="AW73" s="45">
        <v>182.840241874</v>
      </c>
      <c r="AX73" s="45">
        <v>0</v>
      </c>
      <c r="AY73" s="45">
        <v>0</v>
      </c>
      <c r="AZ73" s="54">
        <v>642.8468180490001</v>
      </c>
      <c r="BA73" s="73">
        <v>0</v>
      </c>
      <c r="BB73" s="53">
        <v>0</v>
      </c>
      <c r="BC73" s="45">
        <v>0</v>
      </c>
      <c r="BD73" s="45">
        <v>0</v>
      </c>
      <c r="BE73" s="54">
        <v>0</v>
      </c>
      <c r="BF73" s="73">
        <v>211.138822193</v>
      </c>
      <c r="BG73" s="53">
        <v>44.029001142</v>
      </c>
      <c r="BH73" s="45">
        <v>0</v>
      </c>
      <c r="BI73" s="45">
        <v>0</v>
      </c>
      <c r="BJ73" s="54">
        <v>77.335841322</v>
      </c>
      <c r="BK73" s="49">
        <f t="shared" si="12"/>
        <v>2609.2104621330004</v>
      </c>
      <c r="BL73" s="27"/>
      <c r="BM73" s="109"/>
    </row>
    <row r="74" spans="1:65" ht="12.75">
      <c r="A74" s="11"/>
      <c r="B74" s="24" t="s">
        <v>129</v>
      </c>
      <c r="C74" s="73">
        <v>0</v>
      </c>
      <c r="D74" s="53">
        <v>97.517770501</v>
      </c>
      <c r="E74" s="45">
        <v>0</v>
      </c>
      <c r="F74" s="45">
        <v>0</v>
      </c>
      <c r="G74" s="54">
        <v>0</v>
      </c>
      <c r="H74" s="73">
        <v>120.578293535</v>
      </c>
      <c r="I74" s="45">
        <v>172.27299097899999</v>
      </c>
      <c r="J74" s="45">
        <v>0</v>
      </c>
      <c r="K74" s="45">
        <v>0</v>
      </c>
      <c r="L74" s="54">
        <v>334.629537628</v>
      </c>
      <c r="M74" s="73">
        <v>0</v>
      </c>
      <c r="N74" s="53">
        <v>0</v>
      </c>
      <c r="O74" s="45">
        <v>0</v>
      </c>
      <c r="P74" s="45">
        <v>0</v>
      </c>
      <c r="Q74" s="54">
        <v>0</v>
      </c>
      <c r="R74" s="73">
        <v>29.013741593</v>
      </c>
      <c r="S74" s="45">
        <v>13.806936572</v>
      </c>
      <c r="T74" s="45">
        <v>0</v>
      </c>
      <c r="U74" s="45">
        <v>0</v>
      </c>
      <c r="V74" s="54">
        <v>21.836109808</v>
      </c>
      <c r="W74" s="73">
        <v>0</v>
      </c>
      <c r="X74" s="45">
        <v>0</v>
      </c>
      <c r="Y74" s="45">
        <v>0</v>
      </c>
      <c r="Z74" s="45">
        <v>0</v>
      </c>
      <c r="AA74" s="54">
        <v>0</v>
      </c>
      <c r="AB74" s="73">
        <v>0.230739378</v>
      </c>
      <c r="AC74" s="45">
        <v>0</v>
      </c>
      <c r="AD74" s="45">
        <v>0</v>
      </c>
      <c r="AE74" s="45">
        <v>0</v>
      </c>
      <c r="AF74" s="54">
        <v>0</v>
      </c>
      <c r="AG74" s="73">
        <v>0</v>
      </c>
      <c r="AH74" s="45">
        <v>0</v>
      </c>
      <c r="AI74" s="45">
        <v>0</v>
      </c>
      <c r="AJ74" s="45">
        <v>0</v>
      </c>
      <c r="AK74" s="54">
        <v>0</v>
      </c>
      <c r="AL74" s="73">
        <v>0.17810936100000002</v>
      </c>
      <c r="AM74" s="45">
        <v>0</v>
      </c>
      <c r="AN74" s="45">
        <v>0</v>
      </c>
      <c r="AO74" s="45">
        <v>0</v>
      </c>
      <c r="AP74" s="54">
        <v>0</v>
      </c>
      <c r="AQ74" s="73">
        <v>0</v>
      </c>
      <c r="AR74" s="53">
        <v>0.000405131</v>
      </c>
      <c r="AS74" s="45">
        <v>0</v>
      </c>
      <c r="AT74" s="45">
        <v>0</v>
      </c>
      <c r="AU74" s="54">
        <v>0</v>
      </c>
      <c r="AV74" s="73">
        <v>1449.013848324</v>
      </c>
      <c r="AW74" s="45">
        <v>405.883620366</v>
      </c>
      <c r="AX74" s="45">
        <v>0</v>
      </c>
      <c r="AY74" s="45">
        <v>0</v>
      </c>
      <c r="AZ74" s="54">
        <v>2245.10583888</v>
      </c>
      <c r="BA74" s="73">
        <v>0</v>
      </c>
      <c r="BB74" s="53">
        <v>0</v>
      </c>
      <c r="BC74" s="45">
        <v>0</v>
      </c>
      <c r="BD74" s="45">
        <v>0</v>
      </c>
      <c r="BE74" s="54">
        <v>0</v>
      </c>
      <c r="BF74" s="73">
        <v>393.525392006</v>
      </c>
      <c r="BG74" s="53">
        <v>40.932094261</v>
      </c>
      <c r="BH74" s="45">
        <v>0</v>
      </c>
      <c r="BI74" s="45">
        <v>0</v>
      </c>
      <c r="BJ74" s="54">
        <v>204.0767807</v>
      </c>
      <c r="BK74" s="49">
        <f t="shared" si="12"/>
        <v>5528.602209023001</v>
      </c>
      <c r="BM74" s="109"/>
    </row>
    <row r="75" spans="1:65" ht="12.75">
      <c r="A75" s="11"/>
      <c r="B75" s="24" t="s">
        <v>123</v>
      </c>
      <c r="C75" s="73">
        <v>0</v>
      </c>
      <c r="D75" s="53">
        <v>268.889138289</v>
      </c>
      <c r="E75" s="45">
        <v>0</v>
      </c>
      <c r="F75" s="45">
        <v>0</v>
      </c>
      <c r="G75" s="54">
        <v>0</v>
      </c>
      <c r="H75" s="73">
        <v>7.411671553000001</v>
      </c>
      <c r="I75" s="45">
        <v>79.268430308</v>
      </c>
      <c r="J75" s="45">
        <v>0</v>
      </c>
      <c r="K75" s="45">
        <v>0</v>
      </c>
      <c r="L75" s="54">
        <v>203.07914285999996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1.7911940940000002</v>
      </c>
      <c r="S75" s="45">
        <v>3.0768230759999997</v>
      </c>
      <c r="T75" s="45">
        <v>0</v>
      </c>
      <c r="U75" s="45">
        <v>0</v>
      </c>
      <c r="V75" s="54">
        <v>4.079989284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0.031931936</v>
      </c>
      <c r="AC75" s="45">
        <v>0</v>
      </c>
      <c r="AD75" s="45">
        <v>0</v>
      </c>
      <c r="AE75" s="45">
        <v>0</v>
      </c>
      <c r="AF75" s="54">
        <v>0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0.000823875</v>
      </c>
      <c r="AM75" s="45">
        <v>0</v>
      </c>
      <c r="AN75" s="45">
        <v>0</v>
      </c>
      <c r="AO75" s="45">
        <v>0</v>
      </c>
      <c r="AP75" s="54">
        <v>0</v>
      </c>
      <c r="AQ75" s="73">
        <v>0</v>
      </c>
      <c r="AR75" s="53">
        <v>0</v>
      </c>
      <c r="AS75" s="45">
        <v>0</v>
      </c>
      <c r="AT75" s="45">
        <v>0</v>
      </c>
      <c r="AU75" s="54">
        <v>0</v>
      </c>
      <c r="AV75" s="73">
        <v>147.019396998</v>
      </c>
      <c r="AW75" s="45">
        <v>152.57690078400006</v>
      </c>
      <c r="AX75" s="45">
        <v>0</v>
      </c>
      <c r="AY75" s="45">
        <v>0</v>
      </c>
      <c r="AZ75" s="54">
        <v>623.184413385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41.638472271000005</v>
      </c>
      <c r="BG75" s="53">
        <v>23.564598729000004</v>
      </c>
      <c r="BH75" s="45">
        <v>0.268908979</v>
      </c>
      <c r="BI75" s="45">
        <v>0</v>
      </c>
      <c r="BJ75" s="54">
        <v>88.833630249</v>
      </c>
      <c r="BK75" s="49">
        <f t="shared" si="12"/>
        <v>1644.7154666699998</v>
      </c>
      <c r="BL75" s="27"/>
      <c r="BM75" s="109"/>
    </row>
    <row r="76" spans="1:65" ht="12.75">
      <c r="A76" s="11"/>
      <c r="B76" s="24" t="s">
        <v>130</v>
      </c>
      <c r="C76" s="73">
        <v>0</v>
      </c>
      <c r="D76" s="53">
        <v>155.863482321</v>
      </c>
      <c r="E76" s="45">
        <v>0</v>
      </c>
      <c r="F76" s="45">
        <v>0</v>
      </c>
      <c r="G76" s="54">
        <v>0</v>
      </c>
      <c r="H76" s="73">
        <v>57.726735255</v>
      </c>
      <c r="I76" s="45">
        <v>415.90717426000003</v>
      </c>
      <c r="J76" s="45">
        <v>0</v>
      </c>
      <c r="K76" s="45">
        <v>0</v>
      </c>
      <c r="L76" s="54">
        <v>383.25206062200004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13.79952267</v>
      </c>
      <c r="S76" s="45">
        <v>5.661343704999999</v>
      </c>
      <c r="T76" s="45">
        <v>0</v>
      </c>
      <c r="U76" s="45">
        <v>0</v>
      </c>
      <c r="V76" s="54">
        <v>5.766475068999999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0.094248562</v>
      </c>
      <c r="AC76" s="45">
        <v>0</v>
      </c>
      <c r="AD76" s="45">
        <v>0</v>
      </c>
      <c r="AE76" s="45">
        <v>0</v>
      </c>
      <c r="AF76" s="54">
        <v>0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0.083590485</v>
      </c>
      <c r="AM76" s="45">
        <v>0</v>
      </c>
      <c r="AN76" s="45">
        <v>0</v>
      </c>
      <c r="AO76" s="45">
        <v>0</v>
      </c>
      <c r="AP76" s="54">
        <v>0</v>
      </c>
      <c r="AQ76" s="73">
        <v>0</v>
      </c>
      <c r="AR76" s="53">
        <v>22.528108237999998</v>
      </c>
      <c r="AS76" s="45">
        <v>0</v>
      </c>
      <c r="AT76" s="45">
        <v>0</v>
      </c>
      <c r="AU76" s="54">
        <v>0</v>
      </c>
      <c r="AV76" s="73">
        <v>589.9120729919999</v>
      </c>
      <c r="AW76" s="45">
        <v>198.76532578400003</v>
      </c>
      <c r="AX76" s="45">
        <v>0</v>
      </c>
      <c r="AY76" s="45">
        <v>0</v>
      </c>
      <c r="AZ76" s="54">
        <v>864.7465513100001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117.71760764300001</v>
      </c>
      <c r="BG76" s="53">
        <v>8.979899292999999</v>
      </c>
      <c r="BH76" s="45">
        <v>0</v>
      </c>
      <c r="BI76" s="45">
        <v>0</v>
      </c>
      <c r="BJ76" s="54">
        <v>46.055541229000006</v>
      </c>
      <c r="BK76" s="49">
        <f t="shared" si="12"/>
        <v>2886.8597394380004</v>
      </c>
      <c r="BM76" s="109"/>
    </row>
    <row r="77" spans="1:65" ht="12.75">
      <c r="A77" s="11"/>
      <c r="B77" s="24" t="s">
        <v>122</v>
      </c>
      <c r="C77" s="73">
        <v>0</v>
      </c>
      <c r="D77" s="53">
        <v>22.016490246</v>
      </c>
      <c r="E77" s="45">
        <v>0</v>
      </c>
      <c r="F77" s="45">
        <v>0</v>
      </c>
      <c r="G77" s="54">
        <v>0</v>
      </c>
      <c r="H77" s="73">
        <v>226.560746271</v>
      </c>
      <c r="I77" s="45">
        <v>76.08953825500001</v>
      </c>
      <c r="J77" s="45">
        <v>0</v>
      </c>
      <c r="K77" s="45">
        <v>0</v>
      </c>
      <c r="L77" s="54">
        <v>252.09540878800001</v>
      </c>
      <c r="M77" s="73">
        <v>0</v>
      </c>
      <c r="N77" s="53">
        <v>0</v>
      </c>
      <c r="O77" s="45">
        <v>0</v>
      </c>
      <c r="P77" s="45">
        <v>0</v>
      </c>
      <c r="Q77" s="54">
        <v>0</v>
      </c>
      <c r="R77" s="73">
        <v>75.13563075900001</v>
      </c>
      <c r="S77" s="45">
        <v>3.251410555</v>
      </c>
      <c r="T77" s="45">
        <v>0</v>
      </c>
      <c r="U77" s="45">
        <v>0</v>
      </c>
      <c r="V77" s="54">
        <v>20.549033056</v>
      </c>
      <c r="W77" s="73">
        <v>0</v>
      </c>
      <c r="X77" s="45">
        <v>0</v>
      </c>
      <c r="Y77" s="45">
        <v>0</v>
      </c>
      <c r="Z77" s="45">
        <v>0</v>
      </c>
      <c r="AA77" s="54">
        <v>0</v>
      </c>
      <c r="AB77" s="73">
        <v>1.1940916400000001</v>
      </c>
      <c r="AC77" s="45">
        <v>0</v>
      </c>
      <c r="AD77" s="45">
        <v>0</v>
      </c>
      <c r="AE77" s="45">
        <v>0</v>
      </c>
      <c r="AF77" s="54">
        <v>0.089323535</v>
      </c>
      <c r="AG77" s="73">
        <v>0</v>
      </c>
      <c r="AH77" s="45">
        <v>0</v>
      </c>
      <c r="AI77" s="45">
        <v>0</v>
      </c>
      <c r="AJ77" s="45">
        <v>0</v>
      </c>
      <c r="AK77" s="54">
        <v>0</v>
      </c>
      <c r="AL77" s="73">
        <v>0.749237032</v>
      </c>
      <c r="AM77" s="45">
        <v>0</v>
      </c>
      <c r="AN77" s="45">
        <v>0</v>
      </c>
      <c r="AO77" s="45">
        <v>0</v>
      </c>
      <c r="AP77" s="54">
        <v>0</v>
      </c>
      <c r="AQ77" s="73">
        <v>0</v>
      </c>
      <c r="AR77" s="53">
        <v>0.001630814</v>
      </c>
      <c r="AS77" s="45">
        <v>0</v>
      </c>
      <c r="AT77" s="45">
        <v>0</v>
      </c>
      <c r="AU77" s="54">
        <v>0</v>
      </c>
      <c r="AV77" s="73">
        <v>2357.8725990689995</v>
      </c>
      <c r="AW77" s="45">
        <v>276.934822592</v>
      </c>
      <c r="AX77" s="45">
        <v>0</v>
      </c>
      <c r="AY77" s="45">
        <v>0</v>
      </c>
      <c r="AZ77" s="54">
        <v>1417.953977605</v>
      </c>
      <c r="BA77" s="73">
        <v>0</v>
      </c>
      <c r="BB77" s="53">
        <v>0</v>
      </c>
      <c r="BC77" s="45">
        <v>0</v>
      </c>
      <c r="BD77" s="45">
        <v>0</v>
      </c>
      <c r="BE77" s="54">
        <v>0</v>
      </c>
      <c r="BF77" s="73">
        <v>667.418556937</v>
      </c>
      <c r="BG77" s="53">
        <v>33.086253805</v>
      </c>
      <c r="BH77" s="45">
        <v>0</v>
      </c>
      <c r="BI77" s="45">
        <v>0</v>
      </c>
      <c r="BJ77" s="54">
        <v>160.0179768</v>
      </c>
      <c r="BK77" s="49">
        <f t="shared" si="12"/>
        <v>5591.016727758999</v>
      </c>
      <c r="BL77" s="27"/>
      <c r="BM77" s="109"/>
    </row>
    <row r="78" spans="1:65" ht="25.5">
      <c r="A78" s="11"/>
      <c r="B78" s="24" t="s">
        <v>127</v>
      </c>
      <c r="C78" s="73">
        <v>0</v>
      </c>
      <c r="D78" s="53">
        <v>0.9207969189999999</v>
      </c>
      <c r="E78" s="45">
        <v>0</v>
      </c>
      <c r="F78" s="45">
        <v>0</v>
      </c>
      <c r="G78" s="54">
        <v>0</v>
      </c>
      <c r="H78" s="73">
        <v>74.11677354300001</v>
      </c>
      <c r="I78" s="45">
        <v>3.43250186</v>
      </c>
      <c r="J78" s="45">
        <v>0</v>
      </c>
      <c r="K78" s="45">
        <v>0</v>
      </c>
      <c r="L78" s="54">
        <v>37.980630532999996</v>
      </c>
      <c r="M78" s="73">
        <v>0</v>
      </c>
      <c r="N78" s="53">
        <v>0</v>
      </c>
      <c r="O78" s="45">
        <v>0</v>
      </c>
      <c r="P78" s="45">
        <v>0</v>
      </c>
      <c r="Q78" s="54">
        <v>0</v>
      </c>
      <c r="R78" s="73">
        <v>28.502722563</v>
      </c>
      <c r="S78" s="45">
        <v>0.012738507000000001</v>
      </c>
      <c r="T78" s="45">
        <v>0</v>
      </c>
      <c r="U78" s="45">
        <v>0</v>
      </c>
      <c r="V78" s="54">
        <v>3.844493961</v>
      </c>
      <c r="W78" s="73">
        <v>0</v>
      </c>
      <c r="X78" s="45">
        <v>0</v>
      </c>
      <c r="Y78" s="45">
        <v>0</v>
      </c>
      <c r="Z78" s="45">
        <v>0</v>
      </c>
      <c r="AA78" s="54">
        <v>0</v>
      </c>
      <c r="AB78" s="73">
        <v>0.10986309899999999</v>
      </c>
      <c r="AC78" s="45">
        <v>0</v>
      </c>
      <c r="AD78" s="45">
        <v>0</v>
      </c>
      <c r="AE78" s="45">
        <v>0</v>
      </c>
      <c r="AF78" s="54">
        <v>0</v>
      </c>
      <c r="AG78" s="73">
        <v>0</v>
      </c>
      <c r="AH78" s="45">
        <v>0</v>
      </c>
      <c r="AI78" s="45">
        <v>0</v>
      </c>
      <c r="AJ78" s="45">
        <v>0</v>
      </c>
      <c r="AK78" s="54">
        <v>0</v>
      </c>
      <c r="AL78" s="73">
        <v>0.061895377</v>
      </c>
      <c r="AM78" s="45">
        <v>0</v>
      </c>
      <c r="AN78" s="45">
        <v>0</v>
      </c>
      <c r="AO78" s="45">
        <v>0</v>
      </c>
      <c r="AP78" s="54">
        <v>0</v>
      </c>
      <c r="AQ78" s="73">
        <v>0</v>
      </c>
      <c r="AR78" s="53">
        <v>0</v>
      </c>
      <c r="AS78" s="45">
        <v>0</v>
      </c>
      <c r="AT78" s="45">
        <v>0</v>
      </c>
      <c r="AU78" s="54">
        <v>0</v>
      </c>
      <c r="AV78" s="73">
        <v>153.349720499</v>
      </c>
      <c r="AW78" s="45">
        <v>8.581552617</v>
      </c>
      <c r="AX78" s="45">
        <v>0</v>
      </c>
      <c r="AY78" s="45">
        <v>0</v>
      </c>
      <c r="AZ78" s="54">
        <v>58.284206185</v>
      </c>
      <c r="BA78" s="73">
        <v>0</v>
      </c>
      <c r="BB78" s="53">
        <v>0</v>
      </c>
      <c r="BC78" s="45">
        <v>0</v>
      </c>
      <c r="BD78" s="45">
        <v>0</v>
      </c>
      <c r="BE78" s="54">
        <v>0</v>
      </c>
      <c r="BF78" s="73">
        <v>52.989420452</v>
      </c>
      <c r="BG78" s="53">
        <v>1.0460495570000001</v>
      </c>
      <c r="BH78" s="45">
        <v>0</v>
      </c>
      <c r="BI78" s="45">
        <v>0</v>
      </c>
      <c r="BJ78" s="54">
        <v>12.175844814</v>
      </c>
      <c r="BK78" s="49">
        <f t="shared" si="12"/>
        <v>435.409210486</v>
      </c>
      <c r="BL78" s="27"/>
      <c r="BM78" s="109"/>
    </row>
    <row r="79" spans="1:65" ht="12.75">
      <c r="A79" s="11"/>
      <c r="B79" s="24" t="s">
        <v>121</v>
      </c>
      <c r="C79" s="73">
        <v>0</v>
      </c>
      <c r="D79" s="53">
        <v>0.8630243220000001</v>
      </c>
      <c r="E79" s="45">
        <v>0</v>
      </c>
      <c r="F79" s="45">
        <v>0</v>
      </c>
      <c r="G79" s="54">
        <v>0</v>
      </c>
      <c r="H79" s="73">
        <v>566.35994403</v>
      </c>
      <c r="I79" s="45">
        <v>16.727216828</v>
      </c>
      <c r="J79" s="45">
        <v>0</v>
      </c>
      <c r="K79" s="45">
        <v>0</v>
      </c>
      <c r="L79" s="54">
        <v>148.376005209</v>
      </c>
      <c r="M79" s="73">
        <v>0</v>
      </c>
      <c r="N79" s="53">
        <v>0</v>
      </c>
      <c r="O79" s="45">
        <v>0</v>
      </c>
      <c r="P79" s="45">
        <v>0</v>
      </c>
      <c r="Q79" s="54">
        <v>0</v>
      </c>
      <c r="R79" s="73">
        <v>161.447659369</v>
      </c>
      <c r="S79" s="45">
        <v>2.671125406</v>
      </c>
      <c r="T79" s="45">
        <v>0</v>
      </c>
      <c r="U79" s="45">
        <v>0</v>
      </c>
      <c r="V79" s="54">
        <v>12.869568121000002</v>
      </c>
      <c r="W79" s="73">
        <v>0</v>
      </c>
      <c r="X79" s="45">
        <v>0</v>
      </c>
      <c r="Y79" s="45">
        <v>0</v>
      </c>
      <c r="Z79" s="45">
        <v>0</v>
      </c>
      <c r="AA79" s="54">
        <v>0</v>
      </c>
      <c r="AB79" s="73">
        <v>2.531441263</v>
      </c>
      <c r="AC79" s="45">
        <v>0</v>
      </c>
      <c r="AD79" s="45">
        <v>0</v>
      </c>
      <c r="AE79" s="45">
        <v>0</v>
      </c>
      <c r="AF79" s="54">
        <v>0.003711807</v>
      </c>
      <c r="AG79" s="73">
        <v>0</v>
      </c>
      <c r="AH79" s="45">
        <v>0</v>
      </c>
      <c r="AI79" s="45">
        <v>0</v>
      </c>
      <c r="AJ79" s="45">
        <v>0</v>
      </c>
      <c r="AK79" s="54">
        <v>0</v>
      </c>
      <c r="AL79" s="73">
        <v>1.7411874809999999</v>
      </c>
      <c r="AM79" s="45">
        <v>0</v>
      </c>
      <c r="AN79" s="45">
        <v>0</v>
      </c>
      <c r="AO79" s="45">
        <v>0</v>
      </c>
      <c r="AP79" s="54">
        <v>0</v>
      </c>
      <c r="AQ79" s="73">
        <v>0</v>
      </c>
      <c r="AR79" s="53">
        <v>6.400152227</v>
      </c>
      <c r="AS79" s="45">
        <v>0</v>
      </c>
      <c r="AT79" s="45">
        <v>0</v>
      </c>
      <c r="AU79" s="54">
        <v>0</v>
      </c>
      <c r="AV79" s="73">
        <v>3078.9068000820002</v>
      </c>
      <c r="AW79" s="45">
        <v>139.78783776600002</v>
      </c>
      <c r="AX79" s="45">
        <v>0</v>
      </c>
      <c r="AY79" s="45">
        <v>0</v>
      </c>
      <c r="AZ79" s="54">
        <v>845.3117617439999</v>
      </c>
      <c r="BA79" s="73">
        <v>0</v>
      </c>
      <c r="BB79" s="53">
        <v>0</v>
      </c>
      <c r="BC79" s="45">
        <v>0</v>
      </c>
      <c r="BD79" s="45">
        <v>0</v>
      </c>
      <c r="BE79" s="54">
        <v>0</v>
      </c>
      <c r="BF79" s="73">
        <v>904.1980981190001</v>
      </c>
      <c r="BG79" s="53">
        <v>16.584942349</v>
      </c>
      <c r="BH79" s="45">
        <v>0</v>
      </c>
      <c r="BI79" s="45">
        <v>0</v>
      </c>
      <c r="BJ79" s="54">
        <v>52.17917623700001</v>
      </c>
      <c r="BK79" s="49">
        <f t="shared" si="12"/>
        <v>5956.959652360001</v>
      </c>
      <c r="BL79" s="27"/>
      <c r="BM79" s="109"/>
    </row>
    <row r="80" spans="1:65" ht="12.75">
      <c r="A80" s="11"/>
      <c r="B80" s="24" t="s">
        <v>126</v>
      </c>
      <c r="C80" s="73">
        <v>0</v>
      </c>
      <c r="D80" s="53">
        <v>56.910453387000004</v>
      </c>
      <c r="E80" s="45">
        <v>0</v>
      </c>
      <c r="F80" s="45">
        <v>0</v>
      </c>
      <c r="G80" s="54">
        <v>0</v>
      </c>
      <c r="H80" s="73">
        <v>33.717584545</v>
      </c>
      <c r="I80" s="45">
        <v>7.178561173</v>
      </c>
      <c r="J80" s="45">
        <v>0</v>
      </c>
      <c r="K80" s="45">
        <v>0</v>
      </c>
      <c r="L80" s="54">
        <v>59.544382239</v>
      </c>
      <c r="M80" s="73">
        <v>0</v>
      </c>
      <c r="N80" s="53">
        <v>0</v>
      </c>
      <c r="O80" s="45">
        <v>0</v>
      </c>
      <c r="P80" s="45">
        <v>0</v>
      </c>
      <c r="Q80" s="54">
        <v>0</v>
      </c>
      <c r="R80" s="73">
        <v>6.952024533</v>
      </c>
      <c r="S80" s="45">
        <v>0.333540401</v>
      </c>
      <c r="T80" s="45">
        <v>0</v>
      </c>
      <c r="U80" s="45">
        <v>0</v>
      </c>
      <c r="V80" s="54">
        <v>0.8380454219999999</v>
      </c>
      <c r="W80" s="73">
        <v>0</v>
      </c>
      <c r="X80" s="45">
        <v>0</v>
      </c>
      <c r="Y80" s="45">
        <v>0</v>
      </c>
      <c r="Z80" s="45">
        <v>0</v>
      </c>
      <c r="AA80" s="54">
        <v>0</v>
      </c>
      <c r="AB80" s="73">
        <v>0.8896486889999999</v>
      </c>
      <c r="AC80" s="45">
        <v>0</v>
      </c>
      <c r="AD80" s="45">
        <v>0</v>
      </c>
      <c r="AE80" s="45">
        <v>0</v>
      </c>
      <c r="AF80" s="54">
        <v>0</v>
      </c>
      <c r="AG80" s="73">
        <v>0</v>
      </c>
      <c r="AH80" s="45">
        <v>0</v>
      </c>
      <c r="AI80" s="45">
        <v>0</v>
      </c>
      <c r="AJ80" s="45">
        <v>0</v>
      </c>
      <c r="AK80" s="54">
        <v>0</v>
      </c>
      <c r="AL80" s="73">
        <v>0.336452979</v>
      </c>
      <c r="AM80" s="45">
        <v>0</v>
      </c>
      <c r="AN80" s="45">
        <v>0</v>
      </c>
      <c r="AO80" s="45">
        <v>0</v>
      </c>
      <c r="AP80" s="54">
        <v>0</v>
      </c>
      <c r="AQ80" s="73">
        <v>0</v>
      </c>
      <c r="AR80" s="53">
        <v>0</v>
      </c>
      <c r="AS80" s="45">
        <v>0</v>
      </c>
      <c r="AT80" s="45">
        <v>0</v>
      </c>
      <c r="AU80" s="54">
        <v>0</v>
      </c>
      <c r="AV80" s="73">
        <v>764.290944986</v>
      </c>
      <c r="AW80" s="45">
        <v>80.356261739</v>
      </c>
      <c r="AX80" s="45">
        <v>0</v>
      </c>
      <c r="AY80" s="45">
        <v>0</v>
      </c>
      <c r="AZ80" s="54">
        <v>290.173129199</v>
      </c>
      <c r="BA80" s="73">
        <v>0</v>
      </c>
      <c r="BB80" s="53">
        <v>0</v>
      </c>
      <c r="BC80" s="45">
        <v>0</v>
      </c>
      <c r="BD80" s="45">
        <v>0</v>
      </c>
      <c r="BE80" s="54">
        <v>0</v>
      </c>
      <c r="BF80" s="73">
        <v>128.399968033</v>
      </c>
      <c r="BG80" s="53">
        <v>12.773265276</v>
      </c>
      <c r="BH80" s="45">
        <v>0.024420157</v>
      </c>
      <c r="BI80" s="45">
        <v>0</v>
      </c>
      <c r="BJ80" s="54">
        <v>40.213505098</v>
      </c>
      <c r="BK80" s="49">
        <f t="shared" si="12"/>
        <v>1482.9321878560002</v>
      </c>
      <c r="BL80" s="27"/>
      <c r="BM80" s="109"/>
    </row>
    <row r="81" spans="1:65" ht="12.75">
      <c r="A81" s="11"/>
      <c r="B81" s="24" t="s">
        <v>125</v>
      </c>
      <c r="C81" s="73">
        <v>0</v>
      </c>
      <c r="D81" s="53">
        <v>192.60968134</v>
      </c>
      <c r="E81" s="45">
        <v>0</v>
      </c>
      <c r="F81" s="45">
        <v>0</v>
      </c>
      <c r="G81" s="54">
        <v>0</v>
      </c>
      <c r="H81" s="73">
        <v>94.536958954</v>
      </c>
      <c r="I81" s="45">
        <v>45.282770104</v>
      </c>
      <c r="J81" s="45">
        <v>0</v>
      </c>
      <c r="K81" s="45">
        <v>0</v>
      </c>
      <c r="L81" s="54">
        <v>217.839734178</v>
      </c>
      <c r="M81" s="73">
        <v>0</v>
      </c>
      <c r="N81" s="53">
        <v>0</v>
      </c>
      <c r="O81" s="45">
        <v>0</v>
      </c>
      <c r="P81" s="45">
        <v>0</v>
      </c>
      <c r="Q81" s="54">
        <v>0</v>
      </c>
      <c r="R81" s="73">
        <v>22.764532063</v>
      </c>
      <c r="S81" s="45">
        <v>0</v>
      </c>
      <c r="T81" s="45">
        <v>0</v>
      </c>
      <c r="U81" s="45">
        <v>0</v>
      </c>
      <c r="V81" s="54">
        <v>0.895366458</v>
      </c>
      <c r="W81" s="73">
        <v>0</v>
      </c>
      <c r="X81" s="45">
        <v>0</v>
      </c>
      <c r="Y81" s="45">
        <v>0</v>
      </c>
      <c r="Z81" s="45">
        <v>0</v>
      </c>
      <c r="AA81" s="54">
        <v>0</v>
      </c>
      <c r="AB81" s="73">
        <v>0.8188939129999999</v>
      </c>
      <c r="AC81" s="45">
        <v>0</v>
      </c>
      <c r="AD81" s="45">
        <v>0</v>
      </c>
      <c r="AE81" s="45">
        <v>0</v>
      </c>
      <c r="AF81" s="54">
        <v>0.007926797999999999</v>
      </c>
      <c r="AG81" s="73">
        <v>0</v>
      </c>
      <c r="AH81" s="45">
        <v>0</v>
      </c>
      <c r="AI81" s="45">
        <v>0</v>
      </c>
      <c r="AJ81" s="45">
        <v>0</v>
      </c>
      <c r="AK81" s="54">
        <v>0</v>
      </c>
      <c r="AL81" s="73">
        <v>0.208648664</v>
      </c>
      <c r="AM81" s="45">
        <v>0</v>
      </c>
      <c r="AN81" s="45">
        <v>0</v>
      </c>
      <c r="AO81" s="45">
        <v>0</v>
      </c>
      <c r="AP81" s="54">
        <v>0</v>
      </c>
      <c r="AQ81" s="73">
        <v>0</v>
      </c>
      <c r="AR81" s="53">
        <v>62.49081783</v>
      </c>
      <c r="AS81" s="45">
        <v>0</v>
      </c>
      <c r="AT81" s="45">
        <v>0</v>
      </c>
      <c r="AU81" s="54">
        <v>0</v>
      </c>
      <c r="AV81" s="73">
        <v>1495.424279316</v>
      </c>
      <c r="AW81" s="45">
        <v>86.60433065500001</v>
      </c>
      <c r="AX81" s="45">
        <v>0.10878032900000001</v>
      </c>
      <c r="AY81" s="45">
        <v>0</v>
      </c>
      <c r="AZ81" s="54">
        <v>468.24182723800004</v>
      </c>
      <c r="BA81" s="73">
        <v>0</v>
      </c>
      <c r="BB81" s="53">
        <v>0</v>
      </c>
      <c r="BC81" s="45">
        <v>0</v>
      </c>
      <c r="BD81" s="45">
        <v>0</v>
      </c>
      <c r="BE81" s="54">
        <v>0</v>
      </c>
      <c r="BF81" s="73">
        <v>272.120453863</v>
      </c>
      <c r="BG81" s="53">
        <v>13.353639332</v>
      </c>
      <c r="BH81" s="45">
        <v>0</v>
      </c>
      <c r="BI81" s="45">
        <v>0</v>
      </c>
      <c r="BJ81" s="54">
        <v>34.607388494000006</v>
      </c>
      <c r="BK81" s="49">
        <f t="shared" si="12"/>
        <v>3007.9160295290003</v>
      </c>
      <c r="BL81" s="27"/>
      <c r="BM81" s="109"/>
    </row>
    <row r="82" spans="1:65" ht="12.75">
      <c r="A82" s="36"/>
      <c r="B82" s="37" t="s">
        <v>77</v>
      </c>
      <c r="C82" s="81">
        <f>SUM(C67:C81)</f>
        <v>0</v>
      </c>
      <c r="D82" s="81">
        <f>SUM(D67:D81)</f>
        <v>879.9959804</v>
      </c>
      <c r="E82" s="81">
        <f aca="true" t="shared" si="13" ref="E82:BJ82">SUM(E67:E81)</f>
        <v>0</v>
      </c>
      <c r="F82" s="81">
        <f t="shared" si="13"/>
        <v>0</v>
      </c>
      <c r="G82" s="81">
        <f t="shared" si="13"/>
        <v>0</v>
      </c>
      <c r="H82" s="81">
        <f t="shared" si="13"/>
        <v>1289.762014751</v>
      </c>
      <c r="I82" s="81">
        <f t="shared" si="13"/>
        <v>966.314067561</v>
      </c>
      <c r="J82" s="81">
        <f t="shared" si="13"/>
        <v>0</v>
      </c>
      <c r="K82" s="81">
        <f t="shared" si="13"/>
        <v>0</v>
      </c>
      <c r="L82" s="81">
        <f t="shared" si="13"/>
        <v>1803.6943012220001</v>
      </c>
      <c r="M82" s="81">
        <f t="shared" si="13"/>
        <v>0</v>
      </c>
      <c r="N82" s="81">
        <f t="shared" si="13"/>
        <v>0</v>
      </c>
      <c r="O82" s="81">
        <f t="shared" si="13"/>
        <v>0</v>
      </c>
      <c r="P82" s="81">
        <f t="shared" si="13"/>
        <v>0</v>
      </c>
      <c r="Q82" s="81">
        <f t="shared" si="13"/>
        <v>0</v>
      </c>
      <c r="R82" s="81">
        <f t="shared" si="13"/>
        <v>365.60413010999997</v>
      </c>
      <c r="S82" s="81">
        <f t="shared" si="13"/>
        <v>49.633019645</v>
      </c>
      <c r="T82" s="81">
        <f t="shared" si="13"/>
        <v>0</v>
      </c>
      <c r="U82" s="81">
        <f t="shared" si="13"/>
        <v>0</v>
      </c>
      <c r="V82" s="81">
        <f t="shared" si="13"/>
        <v>82.591631732</v>
      </c>
      <c r="W82" s="81">
        <f t="shared" si="13"/>
        <v>0</v>
      </c>
      <c r="X82" s="81">
        <f t="shared" si="13"/>
        <v>0</v>
      </c>
      <c r="Y82" s="81">
        <f t="shared" si="13"/>
        <v>0</v>
      </c>
      <c r="Z82" s="81">
        <f t="shared" si="13"/>
        <v>0</v>
      </c>
      <c r="AA82" s="81">
        <f t="shared" si="13"/>
        <v>0</v>
      </c>
      <c r="AB82" s="81">
        <f t="shared" si="13"/>
        <v>6.199803853000001</v>
      </c>
      <c r="AC82" s="81">
        <f t="shared" si="13"/>
        <v>0</v>
      </c>
      <c r="AD82" s="81">
        <f t="shared" si="13"/>
        <v>0</v>
      </c>
      <c r="AE82" s="81">
        <f t="shared" si="13"/>
        <v>0</v>
      </c>
      <c r="AF82" s="81">
        <f t="shared" si="13"/>
        <v>0.10096213999999999</v>
      </c>
      <c r="AG82" s="81">
        <f t="shared" si="13"/>
        <v>0</v>
      </c>
      <c r="AH82" s="81">
        <f t="shared" si="13"/>
        <v>0</v>
      </c>
      <c r="AI82" s="81">
        <f t="shared" si="13"/>
        <v>0</v>
      </c>
      <c r="AJ82" s="81">
        <f t="shared" si="13"/>
        <v>0</v>
      </c>
      <c r="AK82" s="81">
        <f t="shared" si="13"/>
        <v>0</v>
      </c>
      <c r="AL82" s="81">
        <f t="shared" si="13"/>
        <v>3.491163136</v>
      </c>
      <c r="AM82" s="81">
        <f t="shared" si="13"/>
        <v>0</v>
      </c>
      <c r="AN82" s="81">
        <f t="shared" si="13"/>
        <v>0</v>
      </c>
      <c r="AO82" s="81">
        <f t="shared" si="13"/>
        <v>0</v>
      </c>
      <c r="AP82" s="81">
        <f t="shared" si="13"/>
        <v>0.08236779100000001</v>
      </c>
      <c r="AQ82" s="81">
        <f t="shared" si="13"/>
        <v>0</v>
      </c>
      <c r="AR82" s="81">
        <f t="shared" si="13"/>
        <v>91.661913434</v>
      </c>
      <c r="AS82" s="81">
        <f t="shared" si="13"/>
        <v>0</v>
      </c>
      <c r="AT82" s="81">
        <f t="shared" si="13"/>
        <v>0</v>
      </c>
      <c r="AU82" s="81">
        <f t="shared" si="13"/>
        <v>0</v>
      </c>
      <c r="AV82" s="81">
        <f t="shared" si="13"/>
        <v>11585.596455100998</v>
      </c>
      <c r="AW82" s="81">
        <f t="shared" si="13"/>
        <v>1811.263922839</v>
      </c>
      <c r="AX82" s="81">
        <f t="shared" si="13"/>
        <v>0.10878032900000001</v>
      </c>
      <c r="AY82" s="81">
        <f t="shared" si="13"/>
        <v>0</v>
      </c>
      <c r="AZ82" s="81">
        <f t="shared" si="13"/>
        <v>8218.815252854001</v>
      </c>
      <c r="BA82" s="81">
        <f t="shared" si="13"/>
        <v>0</v>
      </c>
      <c r="BB82" s="81">
        <f t="shared" si="13"/>
        <v>0</v>
      </c>
      <c r="BC82" s="81">
        <f t="shared" si="13"/>
        <v>0</v>
      </c>
      <c r="BD82" s="81">
        <f t="shared" si="13"/>
        <v>0</v>
      </c>
      <c r="BE82" s="81">
        <f t="shared" si="13"/>
        <v>0</v>
      </c>
      <c r="BF82" s="81">
        <f t="shared" si="13"/>
        <v>2885.336799921</v>
      </c>
      <c r="BG82" s="81">
        <f t="shared" si="13"/>
        <v>218.08583492499997</v>
      </c>
      <c r="BH82" s="81">
        <f t="shared" si="13"/>
        <v>0.293329136</v>
      </c>
      <c r="BI82" s="81">
        <f t="shared" si="13"/>
        <v>0</v>
      </c>
      <c r="BJ82" s="81">
        <f t="shared" si="13"/>
        <v>836.394727575</v>
      </c>
      <c r="BK82" s="105">
        <f t="shared" si="12"/>
        <v>31095.026458455</v>
      </c>
      <c r="BL82" s="27"/>
      <c r="BM82" s="109"/>
    </row>
    <row r="83" spans="1:65" ht="12.75">
      <c r="A83" s="36"/>
      <c r="B83" s="38" t="s">
        <v>75</v>
      </c>
      <c r="C83" s="50">
        <f aca="true" t="shared" si="14" ref="C83:AH83">+C82+C65</f>
        <v>0</v>
      </c>
      <c r="D83" s="71">
        <f t="shared" si="14"/>
        <v>880.795205892</v>
      </c>
      <c r="E83" s="71">
        <f t="shared" si="14"/>
        <v>0</v>
      </c>
      <c r="F83" s="71">
        <f t="shared" si="14"/>
        <v>0</v>
      </c>
      <c r="G83" s="69">
        <f t="shared" si="14"/>
        <v>0</v>
      </c>
      <c r="H83" s="50">
        <f t="shared" si="14"/>
        <v>1629.270448974</v>
      </c>
      <c r="I83" s="71">
        <f t="shared" si="14"/>
        <v>966.333655844</v>
      </c>
      <c r="J83" s="71">
        <f t="shared" si="14"/>
        <v>0</v>
      </c>
      <c r="K83" s="71">
        <f t="shared" si="14"/>
        <v>0</v>
      </c>
      <c r="L83" s="69">
        <f t="shared" si="14"/>
        <v>1819.262303805</v>
      </c>
      <c r="M83" s="50">
        <f t="shared" si="14"/>
        <v>0</v>
      </c>
      <c r="N83" s="71">
        <f t="shared" si="14"/>
        <v>0</v>
      </c>
      <c r="O83" s="71">
        <f t="shared" si="14"/>
        <v>0</v>
      </c>
      <c r="P83" s="71">
        <f t="shared" si="14"/>
        <v>0</v>
      </c>
      <c r="Q83" s="69">
        <f t="shared" si="14"/>
        <v>0</v>
      </c>
      <c r="R83" s="50">
        <f t="shared" si="14"/>
        <v>530.383545657</v>
      </c>
      <c r="S83" s="71">
        <f t="shared" si="14"/>
        <v>49.636704759</v>
      </c>
      <c r="T83" s="71">
        <f t="shared" si="14"/>
        <v>0</v>
      </c>
      <c r="U83" s="71">
        <f t="shared" si="14"/>
        <v>0</v>
      </c>
      <c r="V83" s="69">
        <f t="shared" si="14"/>
        <v>85.243665271</v>
      </c>
      <c r="W83" s="50">
        <f t="shared" si="14"/>
        <v>0</v>
      </c>
      <c r="X83" s="71">
        <f t="shared" si="14"/>
        <v>0</v>
      </c>
      <c r="Y83" s="71">
        <f t="shared" si="14"/>
        <v>0</v>
      </c>
      <c r="Z83" s="71">
        <f t="shared" si="14"/>
        <v>0</v>
      </c>
      <c r="AA83" s="69">
        <f t="shared" si="14"/>
        <v>0</v>
      </c>
      <c r="AB83" s="50">
        <f t="shared" si="14"/>
        <v>7.895067452000001</v>
      </c>
      <c r="AC83" s="71">
        <f t="shared" si="14"/>
        <v>0</v>
      </c>
      <c r="AD83" s="71">
        <f t="shared" si="14"/>
        <v>0</v>
      </c>
      <c r="AE83" s="71">
        <f t="shared" si="14"/>
        <v>0</v>
      </c>
      <c r="AF83" s="69">
        <f t="shared" si="14"/>
        <v>0.112690774</v>
      </c>
      <c r="AG83" s="50">
        <f t="shared" si="14"/>
        <v>0</v>
      </c>
      <c r="AH83" s="71">
        <f t="shared" si="14"/>
        <v>0</v>
      </c>
      <c r="AI83" s="71">
        <f aca="true" t="shared" si="15" ref="AI83:BK83">+AI82+AI65</f>
        <v>0</v>
      </c>
      <c r="AJ83" s="71">
        <f t="shared" si="15"/>
        <v>0</v>
      </c>
      <c r="AK83" s="69">
        <f t="shared" si="15"/>
        <v>0</v>
      </c>
      <c r="AL83" s="50">
        <f t="shared" si="15"/>
        <v>4.1120380789999995</v>
      </c>
      <c r="AM83" s="71">
        <f t="shared" si="15"/>
        <v>0</v>
      </c>
      <c r="AN83" s="71">
        <f t="shared" si="15"/>
        <v>0</v>
      </c>
      <c r="AO83" s="71">
        <f t="shared" si="15"/>
        <v>0</v>
      </c>
      <c r="AP83" s="69">
        <f t="shared" si="15"/>
        <v>0.08236779100000001</v>
      </c>
      <c r="AQ83" s="50">
        <f t="shared" si="15"/>
        <v>0</v>
      </c>
      <c r="AR83" s="71">
        <f t="shared" si="15"/>
        <v>91.661913434</v>
      </c>
      <c r="AS83" s="71">
        <f t="shared" si="15"/>
        <v>0</v>
      </c>
      <c r="AT83" s="71">
        <f t="shared" si="15"/>
        <v>0</v>
      </c>
      <c r="AU83" s="69">
        <f t="shared" si="15"/>
        <v>0</v>
      </c>
      <c r="AV83" s="50">
        <f t="shared" si="15"/>
        <v>14047.479072940998</v>
      </c>
      <c r="AW83" s="71">
        <f t="shared" si="15"/>
        <v>1825.039891917</v>
      </c>
      <c r="AX83" s="71">
        <f t="shared" si="15"/>
        <v>2.045346738</v>
      </c>
      <c r="AY83" s="71">
        <f t="shared" si="15"/>
        <v>0</v>
      </c>
      <c r="AZ83" s="69">
        <f t="shared" si="15"/>
        <v>8584.041951074001</v>
      </c>
      <c r="BA83" s="50">
        <f t="shared" si="15"/>
        <v>0</v>
      </c>
      <c r="BB83" s="71">
        <f t="shared" si="15"/>
        <v>0</v>
      </c>
      <c r="BC83" s="71">
        <f t="shared" si="15"/>
        <v>0</v>
      </c>
      <c r="BD83" s="71">
        <f t="shared" si="15"/>
        <v>0</v>
      </c>
      <c r="BE83" s="69">
        <f t="shared" si="15"/>
        <v>0</v>
      </c>
      <c r="BF83" s="50">
        <f t="shared" si="15"/>
        <v>3741.108975871</v>
      </c>
      <c r="BG83" s="71">
        <f t="shared" si="15"/>
        <v>220.55963852999997</v>
      </c>
      <c r="BH83" s="71">
        <f t="shared" si="15"/>
        <v>0.293329136</v>
      </c>
      <c r="BI83" s="71">
        <f t="shared" si="15"/>
        <v>0</v>
      </c>
      <c r="BJ83" s="69">
        <f t="shared" si="15"/>
        <v>908.041875341</v>
      </c>
      <c r="BK83" s="52">
        <f t="shared" si="15"/>
        <v>35393.39968928</v>
      </c>
      <c r="BL83" s="27"/>
      <c r="BM83" s="109"/>
    </row>
    <row r="84" spans="1:65" ht="3" customHeight="1">
      <c r="A84" s="11"/>
      <c r="B84" s="18"/>
      <c r="C84" s="116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8"/>
      <c r="BM84" s="109"/>
    </row>
    <row r="85" spans="1:65" ht="12.75">
      <c r="A85" s="11" t="s">
        <v>16</v>
      </c>
      <c r="B85" s="17" t="s">
        <v>8</v>
      </c>
      <c r="C85" s="116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8"/>
      <c r="BM85" s="109"/>
    </row>
    <row r="86" spans="1:65" ht="12.75">
      <c r="A86" s="11" t="s">
        <v>67</v>
      </c>
      <c r="B86" s="18" t="s">
        <v>17</v>
      </c>
      <c r="C86" s="116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8"/>
      <c r="BM86" s="109"/>
    </row>
    <row r="87" spans="1:65" ht="12.75">
      <c r="A87" s="11"/>
      <c r="B87" s="24" t="s">
        <v>106</v>
      </c>
      <c r="C87" s="73">
        <v>0</v>
      </c>
      <c r="D87" s="53">
        <v>178.52744833900002</v>
      </c>
      <c r="E87" s="45">
        <v>0</v>
      </c>
      <c r="F87" s="45">
        <v>0</v>
      </c>
      <c r="G87" s="54">
        <v>0</v>
      </c>
      <c r="H87" s="73">
        <v>68.715895184</v>
      </c>
      <c r="I87" s="45">
        <v>98.21654588</v>
      </c>
      <c r="J87" s="45">
        <v>0.005655223</v>
      </c>
      <c r="K87" s="45">
        <v>0</v>
      </c>
      <c r="L87" s="54">
        <v>258.32142768399996</v>
      </c>
      <c r="M87" s="73">
        <v>0</v>
      </c>
      <c r="N87" s="53">
        <v>0</v>
      </c>
      <c r="O87" s="45">
        <v>0</v>
      </c>
      <c r="P87" s="45">
        <v>0</v>
      </c>
      <c r="Q87" s="54">
        <v>0</v>
      </c>
      <c r="R87" s="73">
        <v>17.14661765</v>
      </c>
      <c r="S87" s="45">
        <v>0.259708505</v>
      </c>
      <c r="T87" s="45">
        <v>0</v>
      </c>
      <c r="U87" s="45">
        <v>0</v>
      </c>
      <c r="V87" s="54">
        <v>10.93977033</v>
      </c>
      <c r="W87" s="73">
        <v>0</v>
      </c>
      <c r="X87" s="45">
        <v>0</v>
      </c>
      <c r="Y87" s="45">
        <v>0</v>
      </c>
      <c r="Z87" s="45">
        <v>0</v>
      </c>
      <c r="AA87" s="54">
        <v>0</v>
      </c>
      <c r="AB87" s="73">
        <v>0.299928751</v>
      </c>
      <c r="AC87" s="45">
        <v>0</v>
      </c>
      <c r="AD87" s="45">
        <v>0</v>
      </c>
      <c r="AE87" s="45">
        <v>0</v>
      </c>
      <c r="AF87" s="54">
        <v>0.9283161150000001</v>
      </c>
      <c r="AG87" s="73">
        <v>0</v>
      </c>
      <c r="AH87" s="45">
        <v>0</v>
      </c>
      <c r="AI87" s="45">
        <v>0</v>
      </c>
      <c r="AJ87" s="45">
        <v>0</v>
      </c>
      <c r="AK87" s="54">
        <v>0</v>
      </c>
      <c r="AL87" s="73">
        <v>0.023256146000000002</v>
      </c>
      <c r="AM87" s="45">
        <v>0</v>
      </c>
      <c r="AN87" s="45">
        <v>0</v>
      </c>
      <c r="AO87" s="45">
        <v>0</v>
      </c>
      <c r="AP87" s="54">
        <v>0</v>
      </c>
      <c r="AQ87" s="73">
        <v>0</v>
      </c>
      <c r="AR87" s="53">
        <v>0.000286013</v>
      </c>
      <c r="AS87" s="45">
        <v>0</v>
      </c>
      <c r="AT87" s="45">
        <v>0</v>
      </c>
      <c r="AU87" s="54">
        <v>0</v>
      </c>
      <c r="AV87" s="73">
        <v>1459.0431036770003</v>
      </c>
      <c r="AW87" s="45">
        <v>530.892715922</v>
      </c>
      <c r="AX87" s="45">
        <v>0</v>
      </c>
      <c r="AY87" s="45">
        <v>0</v>
      </c>
      <c r="AZ87" s="54">
        <v>3563.657059764</v>
      </c>
      <c r="BA87" s="73">
        <v>0</v>
      </c>
      <c r="BB87" s="53">
        <v>0</v>
      </c>
      <c r="BC87" s="45">
        <v>0</v>
      </c>
      <c r="BD87" s="45">
        <v>0</v>
      </c>
      <c r="BE87" s="54">
        <v>0</v>
      </c>
      <c r="BF87" s="73">
        <v>424.53565818500005</v>
      </c>
      <c r="BG87" s="53">
        <v>52.225340787</v>
      </c>
      <c r="BH87" s="45">
        <v>3.3809523329999998</v>
      </c>
      <c r="BI87" s="45">
        <v>0</v>
      </c>
      <c r="BJ87" s="54">
        <v>462.636094607</v>
      </c>
      <c r="BK87" s="61">
        <f>SUM(C87:BJ87)</f>
        <v>7129.755781095001</v>
      </c>
      <c r="BL87" s="27"/>
      <c r="BM87" s="109"/>
    </row>
    <row r="88" spans="1:65" ht="12.75">
      <c r="A88" s="36"/>
      <c r="B88" s="38" t="s">
        <v>74</v>
      </c>
      <c r="C88" s="50">
        <f aca="true" t="shared" si="16" ref="C88:AH88">SUM(C87:C87)</f>
        <v>0</v>
      </c>
      <c r="D88" s="71">
        <f t="shared" si="16"/>
        <v>178.52744833900002</v>
      </c>
      <c r="E88" s="71">
        <f t="shared" si="16"/>
        <v>0</v>
      </c>
      <c r="F88" s="71">
        <f t="shared" si="16"/>
        <v>0</v>
      </c>
      <c r="G88" s="69">
        <f t="shared" si="16"/>
        <v>0</v>
      </c>
      <c r="H88" s="50">
        <f t="shared" si="16"/>
        <v>68.715895184</v>
      </c>
      <c r="I88" s="71">
        <f t="shared" si="16"/>
        <v>98.21654588</v>
      </c>
      <c r="J88" s="71">
        <f t="shared" si="16"/>
        <v>0.005655223</v>
      </c>
      <c r="K88" s="71">
        <f t="shared" si="16"/>
        <v>0</v>
      </c>
      <c r="L88" s="69">
        <f t="shared" si="16"/>
        <v>258.32142768399996</v>
      </c>
      <c r="M88" s="50">
        <f t="shared" si="16"/>
        <v>0</v>
      </c>
      <c r="N88" s="71">
        <f t="shared" si="16"/>
        <v>0</v>
      </c>
      <c r="O88" s="71">
        <f t="shared" si="16"/>
        <v>0</v>
      </c>
      <c r="P88" s="71">
        <f t="shared" si="16"/>
        <v>0</v>
      </c>
      <c r="Q88" s="69">
        <f t="shared" si="16"/>
        <v>0</v>
      </c>
      <c r="R88" s="50">
        <f t="shared" si="16"/>
        <v>17.14661765</v>
      </c>
      <c r="S88" s="71">
        <f t="shared" si="16"/>
        <v>0.259708505</v>
      </c>
      <c r="T88" s="71">
        <f t="shared" si="16"/>
        <v>0</v>
      </c>
      <c r="U88" s="71">
        <f t="shared" si="16"/>
        <v>0</v>
      </c>
      <c r="V88" s="69">
        <f t="shared" si="16"/>
        <v>10.93977033</v>
      </c>
      <c r="W88" s="50">
        <f t="shared" si="16"/>
        <v>0</v>
      </c>
      <c r="X88" s="71">
        <f t="shared" si="16"/>
        <v>0</v>
      </c>
      <c r="Y88" s="71">
        <f t="shared" si="16"/>
        <v>0</v>
      </c>
      <c r="Z88" s="71">
        <f t="shared" si="16"/>
        <v>0</v>
      </c>
      <c r="AA88" s="69">
        <f t="shared" si="16"/>
        <v>0</v>
      </c>
      <c r="AB88" s="50">
        <f t="shared" si="16"/>
        <v>0.299928751</v>
      </c>
      <c r="AC88" s="71">
        <f t="shared" si="16"/>
        <v>0</v>
      </c>
      <c r="AD88" s="71">
        <f t="shared" si="16"/>
        <v>0</v>
      </c>
      <c r="AE88" s="71">
        <f t="shared" si="16"/>
        <v>0</v>
      </c>
      <c r="AF88" s="69">
        <f t="shared" si="16"/>
        <v>0.9283161150000001</v>
      </c>
      <c r="AG88" s="50">
        <f t="shared" si="16"/>
        <v>0</v>
      </c>
      <c r="AH88" s="71">
        <f t="shared" si="16"/>
        <v>0</v>
      </c>
      <c r="AI88" s="71">
        <f aca="true" t="shared" si="17" ref="AI88:BJ88">SUM(AI87:AI87)</f>
        <v>0</v>
      </c>
      <c r="AJ88" s="71">
        <f t="shared" si="17"/>
        <v>0</v>
      </c>
      <c r="AK88" s="69">
        <f t="shared" si="17"/>
        <v>0</v>
      </c>
      <c r="AL88" s="50">
        <f t="shared" si="17"/>
        <v>0.023256146000000002</v>
      </c>
      <c r="AM88" s="71">
        <f t="shared" si="17"/>
        <v>0</v>
      </c>
      <c r="AN88" s="71">
        <f t="shared" si="17"/>
        <v>0</v>
      </c>
      <c r="AO88" s="71">
        <f t="shared" si="17"/>
        <v>0</v>
      </c>
      <c r="AP88" s="69">
        <f t="shared" si="17"/>
        <v>0</v>
      </c>
      <c r="AQ88" s="50">
        <f t="shared" si="17"/>
        <v>0</v>
      </c>
      <c r="AR88" s="71">
        <f>SUM(AR87:AR87)</f>
        <v>0.000286013</v>
      </c>
      <c r="AS88" s="71">
        <f t="shared" si="17"/>
        <v>0</v>
      </c>
      <c r="AT88" s="71">
        <f t="shared" si="17"/>
        <v>0</v>
      </c>
      <c r="AU88" s="69">
        <f t="shared" si="17"/>
        <v>0</v>
      </c>
      <c r="AV88" s="50">
        <f t="shared" si="17"/>
        <v>1459.0431036770003</v>
      </c>
      <c r="AW88" s="71">
        <f t="shared" si="17"/>
        <v>530.892715922</v>
      </c>
      <c r="AX88" s="71">
        <f t="shared" si="17"/>
        <v>0</v>
      </c>
      <c r="AY88" s="71">
        <f t="shared" si="17"/>
        <v>0</v>
      </c>
      <c r="AZ88" s="69">
        <f t="shared" si="17"/>
        <v>3563.657059764</v>
      </c>
      <c r="BA88" s="50">
        <f t="shared" si="17"/>
        <v>0</v>
      </c>
      <c r="BB88" s="71">
        <f t="shared" si="17"/>
        <v>0</v>
      </c>
      <c r="BC88" s="71">
        <f t="shared" si="17"/>
        <v>0</v>
      </c>
      <c r="BD88" s="71">
        <f t="shared" si="17"/>
        <v>0</v>
      </c>
      <c r="BE88" s="69">
        <f t="shared" si="17"/>
        <v>0</v>
      </c>
      <c r="BF88" s="50">
        <f t="shared" si="17"/>
        <v>424.53565818500005</v>
      </c>
      <c r="BG88" s="71">
        <f t="shared" si="17"/>
        <v>52.225340787</v>
      </c>
      <c r="BH88" s="71">
        <f t="shared" si="17"/>
        <v>3.3809523329999998</v>
      </c>
      <c r="BI88" s="71">
        <f t="shared" si="17"/>
        <v>0</v>
      </c>
      <c r="BJ88" s="69">
        <f t="shared" si="17"/>
        <v>462.636094607</v>
      </c>
      <c r="BK88" s="102">
        <f>SUM(BK87:BK87)</f>
        <v>7129.755781095001</v>
      </c>
      <c r="BM88" s="109"/>
    </row>
    <row r="89" spans="1:65" ht="2.25" customHeight="1">
      <c r="A89" s="11"/>
      <c r="B89" s="18"/>
      <c r="C89" s="116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8"/>
      <c r="BM89" s="109"/>
    </row>
    <row r="90" spans="1:65" ht="12.75">
      <c r="A90" s="11" t="s">
        <v>4</v>
      </c>
      <c r="B90" s="17" t="s">
        <v>9</v>
      </c>
      <c r="C90" s="116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8"/>
      <c r="BM90" s="109"/>
    </row>
    <row r="91" spans="1:65" ht="12.75">
      <c r="A91" s="11" t="s">
        <v>67</v>
      </c>
      <c r="B91" s="18" t="s">
        <v>18</v>
      </c>
      <c r="C91" s="116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8"/>
      <c r="BM91" s="109"/>
    </row>
    <row r="92" spans="1:65" ht="12.75">
      <c r="A92" s="11"/>
      <c r="B92" s="19" t="s">
        <v>31</v>
      </c>
      <c r="C92" s="57"/>
      <c r="D92" s="58"/>
      <c r="E92" s="59"/>
      <c r="F92" s="59"/>
      <c r="G92" s="60"/>
      <c r="H92" s="57"/>
      <c r="I92" s="59"/>
      <c r="J92" s="59"/>
      <c r="K92" s="59"/>
      <c r="L92" s="60"/>
      <c r="M92" s="57"/>
      <c r="N92" s="58"/>
      <c r="O92" s="59"/>
      <c r="P92" s="59"/>
      <c r="Q92" s="60"/>
      <c r="R92" s="57"/>
      <c r="S92" s="59"/>
      <c r="T92" s="59"/>
      <c r="U92" s="59"/>
      <c r="V92" s="60"/>
      <c r="W92" s="57"/>
      <c r="X92" s="59"/>
      <c r="Y92" s="59"/>
      <c r="Z92" s="59"/>
      <c r="AA92" s="60"/>
      <c r="AB92" s="57"/>
      <c r="AC92" s="59"/>
      <c r="AD92" s="59"/>
      <c r="AE92" s="59"/>
      <c r="AF92" s="60"/>
      <c r="AG92" s="57"/>
      <c r="AH92" s="59"/>
      <c r="AI92" s="59"/>
      <c r="AJ92" s="59"/>
      <c r="AK92" s="60"/>
      <c r="AL92" s="57"/>
      <c r="AM92" s="59"/>
      <c r="AN92" s="59"/>
      <c r="AO92" s="59"/>
      <c r="AP92" s="60"/>
      <c r="AQ92" s="57"/>
      <c r="AR92" s="58"/>
      <c r="AS92" s="59"/>
      <c r="AT92" s="59"/>
      <c r="AU92" s="60"/>
      <c r="AV92" s="57"/>
      <c r="AW92" s="59"/>
      <c r="AX92" s="59"/>
      <c r="AY92" s="59"/>
      <c r="AZ92" s="60"/>
      <c r="BA92" s="57"/>
      <c r="BB92" s="58"/>
      <c r="BC92" s="59"/>
      <c r="BD92" s="59"/>
      <c r="BE92" s="60"/>
      <c r="BF92" s="57"/>
      <c r="BG92" s="58"/>
      <c r="BH92" s="59"/>
      <c r="BI92" s="59"/>
      <c r="BJ92" s="60"/>
      <c r="BK92" s="61"/>
      <c r="BM92" s="109"/>
    </row>
    <row r="93" spans="1:255" s="39" customFormat="1" ht="12.75">
      <c r="A93" s="36"/>
      <c r="B93" s="37" t="s">
        <v>76</v>
      </c>
      <c r="C93" s="62"/>
      <c r="D93" s="63"/>
      <c r="E93" s="63"/>
      <c r="F93" s="63"/>
      <c r="G93" s="64"/>
      <c r="H93" s="62"/>
      <c r="I93" s="63"/>
      <c r="J93" s="63"/>
      <c r="K93" s="63"/>
      <c r="L93" s="64"/>
      <c r="M93" s="62"/>
      <c r="N93" s="63"/>
      <c r="O93" s="63"/>
      <c r="P93" s="63"/>
      <c r="Q93" s="64"/>
      <c r="R93" s="62"/>
      <c r="S93" s="63"/>
      <c r="T93" s="63"/>
      <c r="U93" s="63"/>
      <c r="V93" s="64"/>
      <c r="W93" s="62"/>
      <c r="X93" s="63"/>
      <c r="Y93" s="63"/>
      <c r="Z93" s="63"/>
      <c r="AA93" s="64"/>
      <c r="AB93" s="62"/>
      <c r="AC93" s="63"/>
      <c r="AD93" s="63"/>
      <c r="AE93" s="63"/>
      <c r="AF93" s="64"/>
      <c r="AG93" s="62"/>
      <c r="AH93" s="63"/>
      <c r="AI93" s="63"/>
      <c r="AJ93" s="63"/>
      <c r="AK93" s="64"/>
      <c r="AL93" s="62"/>
      <c r="AM93" s="63"/>
      <c r="AN93" s="63"/>
      <c r="AO93" s="63"/>
      <c r="AP93" s="64"/>
      <c r="AQ93" s="62"/>
      <c r="AR93" s="63"/>
      <c r="AS93" s="63"/>
      <c r="AT93" s="63"/>
      <c r="AU93" s="64"/>
      <c r="AV93" s="62"/>
      <c r="AW93" s="63"/>
      <c r="AX93" s="63"/>
      <c r="AY93" s="63"/>
      <c r="AZ93" s="64"/>
      <c r="BA93" s="62"/>
      <c r="BB93" s="63"/>
      <c r="BC93" s="63"/>
      <c r="BD93" s="63"/>
      <c r="BE93" s="64"/>
      <c r="BF93" s="62"/>
      <c r="BG93" s="63"/>
      <c r="BH93" s="63"/>
      <c r="BI93" s="63"/>
      <c r="BJ93" s="64"/>
      <c r="BK93" s="65"/>
      <c r="BL93" s="2"/>
      <c r="BM93" s="109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</row>
    <row r="94" spans="1:65" ht="12.75">
      <c r="A94" s="11" t="s">
        <v>68</v>
      </c>
      <c r="B94" s="18" t="s">
        <v>19</v>
      </c>
      <c r="C94" s="116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8"/>
      <c r="BM94" s="109"/>
    </row>
    <row r="95" spans="1:65" ht="12.75">
      <c r="A95" s="11"/>
      <c r="B95" s="115" t="s">
        <v>107</v>
      </c>
      <c r="C95" s="57">
        <v>0</v>
      </c>
      <c r="D95" s="58">
        <v>0</v>
      </c>
      <c r="E95" s="59">
        <v>0</v>
      </c>
      <c r="F95" s="59">
        <v>0</v>
      </c>
      <c r="G95" s="60">
        <v>0</v>
      </c>
      <c r="H95" s="57">
        <v>0</v>
      </c>
      <c r="I95" s="59">
        <v>0</v>
      </c>
      <c r="J95" s="59">
        <v>0</v>
      </c>
      <c r="K95" s="59">
        <v>0</v>
      </c>
      <c r="L95" s="60">
        <v>0</v>
      </c>
      <c r="M95" s="57">
        <v>0</v>
      </c>
      <c r="N95" s="58">
        <v>0</v>
      </c>
      <c r="O95" s="59">
        <v>0</v>
      </c>
      <c r="P95" s="59">
        <v>0</v>
      </c>
      <c r="Q95" s="60">
        <v>0</v>
      </c>
      <c r="R95" s="57">
        <v>0</v>
      </c>
      <c r="S95" s="59">
        <v>0</v>
      </c>
      <c r="T95" s="59">
        <v>0</v>
      </c>
      <c r="U95" s="59">
        <v>0</v>
      </c>
      <c r="V95" s="60">
        <v>0</v>
      </c>
      <c r="W95" s="57">
        <v>0</v>
      </c>
      <c r="X95" s="59">
        <v>0</v>
      </c>
      <c r="Y95" s="59">
        <v>0</v>
      </c>
      <c r="Z95" s="59">
        <v>0</v>
      </c>
      <c r="AA95" s="60">
        <v>0</v>
      </c>
      <c r="AB95" s="57">
        <v>0</v>
      </c>
      <c r="AC95" s="59">
        <v>0</v>
      </c>
      <c r="AD95" s="59">
        <v>0</v>
      </c>
      <c r="AE95" s="59">
        <v>0</v>
      </c>
      <c r="AF95" s="60">
        <v>0</v>
      </c>
      <c r="AG95" s="57">
        <v>0</v>
      </c>
      <c r="AH95" s="59">
        <v>0</v>
      </c>
      <c r="AI95" s="59">
        <v>0</v>
      </c>
      <c r="AJ95" s="59">
        <v>0</v>
      </c>
      <c r="AK95" s="60">
        <v>0</v>
      </c>
      <c r="AL95" s="57">
        <v>0</v>
      </c>
      <c r="AM95" s="59">
        <v>0</v>
      </c>
      <c r="AN95" s="59">
        <v>0</v>
      </c>
      <c r="AO95" s="59">
        <v>0</v>
      </c>
      <c r="AP95" s="60">
        <v>0</v>
      </c>
      <c r="AQ95" s="57">
        <v>0</v>
      </c>
      <c r="AR95" s="58">
        <v>0</v>
      </c>
      <c r="AS95" s="59">
        <v>0</v>
      </c>
      <c r="AT95" s="59">
        <v>0</v>
      </c>
      <c r="AU95" s="60">
        <v>0</v>
      </c>
      <c r="AV95" s="57">
        <v>0</v>
      </c>
      <c r="AW95" s="59">
        <v>26.24637004848387</v>
      </c>
      <c r="AX95" s="59">
        <v>0</v>
      </c>
      <c r="AY95" s="59">
        <v>0</v>
      </c>
      <c r="AZ95" s="60">
        <v>22.015678987</v>
      </c>
      <c r="BA95" s="57">
        <v>0</v>
      </c>
      <c r="BB95" s="58">
        <v>0</v>
      </c>
      <c r="BC95" s="59">
        <v>0</v>
      </c>
      <c r="BD95" s="59">
        <v>0</v>
      </c>
      <c r="BE95" s="60">
        <v>0</v>
      </c>
      <c r="BF95" s="57">
        <v>0</v>
      </c>
      <c r="BG95" s="58">
        <v>0</v>
      </c>
      <c r="BH95" s="59">
        <v>0</v>
      </c>
      <c r="BI95" s="59">
        <v>0</v>
      </c>
      <c r="BJ95" s="60">
        <v>0</v>
      </c>
      <c r="BK95" s="61">
        <f>SUM(C95:BJ95)</f>
        <v>48.26204903548387</v>
      </c>
      <c r="BM95" s="109"/>
    </row>
    <row r="96" spans="1:255" s="39" customFormat="1" ht="12.75">
      <c r="A96" s="36"/>
      <c r="B96" s="38" t="s">
        <v>77</v>
      </c>
      <c r="C96" s="50">
        <f aca="true" t="shared" si="18" ref="C96:BJ96">SUM(C95:C95)</f>
        <v>0</v>
      </c>
      <c r="D96" s="71">
        <f t="shared" si="18"/>
        <v>0</v>
      </c>
      <c r="E96" s="71">
        <f t="shared" si="18"/>
        <v>0</v>
      </c>
      <c r="F96" s="71">
        <f t="shared" si="18"/>
        <v>0</v>
      </c>
      <c r="G96" s="69">
        <f t="shared" si="18"/>
        <v>0</v>
      </c>
      <c r="H96" s="50">
        <f t="shared" si="18"/>
        <v>0</v>
      </c>
      <c r="I96" s="71">
        <f t="shared" si="18"/>
        <v>0</v>
      </c>
      <c r="J96" s="71">
        <f t="shared" si="18"/>
        <v>0</v>
      </c>
      <c r="K96" s="71">
        <f t="shared" si="18"/>
        <v>0</v>
      </c>
      <c r="L96" s="69">
        <f t="shared" si="18"/>
        <v>0</v>
      </c>
      <c r="M96" s="50">
        <f t="shared" si="18"/>
        <v>0</v>
      </c>
      <c r="N96" s="71">
        <f t="shared" si="18"/>
        <v>0</v>
      </c>
      <c r="O96" s="71">
        <f t="shared" si="18"/>
        <v>0</v>
      </c>
      <c r="P96" s="71">
        <f t="shared" si="18"/>
        <v>0</v>
      </c>
      <c r="Q96" s="69">
        <f t="shared" si="18"/>
        <v>0</v>
      </c>
      <c r="R96" s="50">
        <f t="shared" si="18"/>
        <v>0</v>
      </c>
      <c r="S96" s="71">
        <f t="shared" si="18"/>
        <v>0</v>
      </c>
      <c r="T96" s="71">
        <f t="shared" si="18"/>
        <v>0</v>
      </c>
      <c r="U96" s="71">
        <f t="shared" si="18"/>
        <v>0</v>
      </c>
      <c r="V96" s="69">
        <f t="shared" si="18"/>
        <v>0</v>
      </c>
      <c r="W96" s="50">
        <f t="shared" si="18"/>
        <v>0</v>
      </c>
      <c r="X96" s="71">
        <f t="shared" si="18"/>
        <v>0</v>
      </c>
      <c r="Y96" s="71">
        <f t="shared" si="18"/>
        <v>0</v>
      </c>
      <c r="Z96" s="71">
        <f t="shared" si="18"/>
        <v>0</v>
      </c>
      <c r="AA96" s="69">
        <f t="shared" si="18"/>
        <v>0</v>
      </c>
      <c r="AB96" s="50">
        <f t="shared" si="18"/>
        <v>0</v>
      </c>
      <c r="AC96" s="71">
        <f t="shared" si="18"/>
        <v>0</v>
      </c>
      <c r="AD96" s="71">
        <f t="shared" si="18"/>
        <v>0</v>
      </c>
      <c r="AE96" s="71">
        <f t="shared" si="18"/>
        <v>0</v>
      </c>
      <c r="AF96" s="69">
        <f t="shared" si="18"/>
        <v>0</v>
      </c>
      <c r="AG96" s="50">
        <f t="shared" si="18"/>
        <v>0</v>
      </c>
      <c r="AH96" s="71">
        <f t="shared" si="18"/>
        <v>0</v>
      </c>
      <c r="AI96" s="71">
        <f t="shared" si="18"/>
        <v>0</v>
      </c>
      <c r="AJ96" s="71">
        <f t="shared" si="18"/>
        <v>0</v>
      </c>
      <c r="AK96" s="69">
        <f t="shared" si="18"/>
        <v>0</v>
      </c>
      <c r="AL96" s="50">
        <f t="shared" si="18"/>
        <v>0</v>
      </c>
      <c r="AM96" s="71">
        <f t="shared" si="18"/>
        <v>0</v>
      </c>
      <c r="AN96" s="71">
        <f t="shared" si="18"/>
        <v>0</v>
      </c>
      <c r="AO96" s="71">
        <f t="shared" si="18"/>
        <v>0</v>
      </c>
      <c r="AP96" s="69">
        <f t="shared" si="18"/>
        <v>0</v>
      </c>
      <c r="AQ96" s="50">
        <f t="shared" si="18"/>
        <v>0</v>
      </c>
      <c r="AR96" s="71">
        <f>SUM(AR95:AR95)</f>
        <v>0</v>
      </c>
      <c r="AS96" s="71">
        <f t="shared" si="18"/>
        <v>0</v>
      </c>
      <c r="AT96" s="71">
        <f t="shared" si="18"/>
        <v>0</v>
      </c>
      <c r="AU96" s="69">
        <f t="shared" si="18"/>
        <v>0</v>
      </c>
      <c r="AV96" s="50">
        <f t="shared" si="18"/>
        <v>0</v>
      </c>
      <c r="AW96" s="71">
        <f t="shared" si="18"/>
        <v>26.24637004848387</v>
      </c>
      <c r="AX96" s="71">
        <f t="shared" si="18"/>
        <v>0</v>
      </c>
      <c r="AY96" s="71">
        <f t="shared" si="18"/>
        <v>0</v>
      </c>
      <c r="AZ96" s="69">
        <f t="shared" si="18"/>
        <v>22.015678987</v>
      </c>
      <c r="BA96" s="50">
        <f t="shared" si="18"/>
        <v>0</v>
      </c>
      <c r="BB96" s="71">
        <f t="shared" si="18"/>
        <v>0</v>
      </c>
      <c r="BC96" s="71">
        <f t="shared" si="18"/>
        <v>0</v>
      </c>
      <c r="BD96" s="71">
        <f t="shared" si="18"/>
        <v>0</v>
      </c>
      <c r="BE96" s="69">
        <f t="shared" si="18"/>
        <v>0</v>
      </c>
      <c r="BF96" s="50">
        <f t="shared" si="18"/>
        <v>0</v>
      </c>
      <c r="BG96" s="71">
        <f t="shared" si="18"/>
        <v>0</v>
      </c>
      <c r="BH96" s="71">
        <f t="shared" si="18"/>
        <v>0</v>
      </c>
      <c r="BI96" s="71">
        <f t="shared" si="18"/>
        <v>0</v>
      </c>
      <c r="BJ96" s="69">
        <f t="shared" si="18"/>
        <v>0</v>
      </c>
      <c r="BK96" s="102">
        <f>SUM(BK95:BK95)</f>
        <v>48.26204903548387</v>
      </c>
      <c r="BL96" s="2"/>
      <c r="BM96" s="109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s="39" customFormat="1" ht="12.75">
      <c r="A97" s="36"/>
      <c r="B97" s="38" t="s">
        <v>75</v>
      </c>
      <c r="C97" s="50">
        <f aca="true" t="shared" si="19" ref="C97:AR97">SUM(C96,C93)</f>
        <v>0</v>
      </c>
      <c r="D97" s="71">
        <f t="shared" si="19"/>
        <v>0</v>
      </c>
      <c r="E97" s="71">
        <f t="shared" si="19"/>
        <v>0</v>
      </c>
      <c r="F97" s="71">
        <f t="shared" si="19"/>
        <v>0</v>
      </c>
      <c r="G97" s="69">
        <f t="shared" si="19"/>
        <v>0</v>
      </c>
      <c r="H97" s="50">
        <f t="shared" si="19"/>
        <v>0</v>
      </c>
      <c r="I97" s="71">
        <f t="shared" si="19"/>
        <v>0</v>
      </c>
      <c r="J97" s="71">
        <f t="shared" si="19"/>
        <v>0</v>
      </c>
      <c r="K97" s="71">
        <f t="shared" si="19"/>
        <v>0</v>
      </c>
      <c r="L97" s="69">
        <f t="shared" si="19"/>
        <v>0</v>
      </c>
      <c r="M97" s="50">
        <f t="shared" si="19"/>
        <v>0</v>
      </c>
      <c r="N97" s="71">
        <f t="shared" si="19"/>
        <v>0</v>
      </c>
      <c r="O97" s="71">
        <f t="shared" si="19"/>
        <v>0</v>
      </c>
      <c r="P97" s="71">
        <f t="shared" si="19"/>
        <v>0</v>
      </c>
      <c r="Q97" s="69">
        <f t="shared" si="19"/>
        <v>0</v>
      </c>
      <c r="R97" s="50">
        <f t="shared" si="19"/>
        <v>0</v>
      </c>
      <c r="S97" s="71">
        <f t="shared" si="19"/>
        <v>0</v>
      </c>
      <c r="T97" s="71">
        <f t="shared" si="19"/>
        <v>0</v>
      </c>
      <c r="U97" s="71">
        <f t="shared" si="19"/>
        <v>0</v>
      </c>
      <c r="V97" s="69">
        <f t="shared" si="19"/>
        <v>0</v>
      </c>
      <c r="W97" s="50">
        <f t="shared" si="19"/>
        <v>0</v>
      </c>
      <c r="X97" s="71">
        <f t="shared" si="19"/>
        <v>0</v>
      </c>
      <c r="Y97" s="71">
        <f t="shared" si="19"/>
        <v>0</v>
      </c>
      <c r="Z97" s="71">
        <f t="shared" si="19"/>
        <v>0</v>
      </c>
      <c r="AA97" s="69">
        <f t="shared" si="19"/>
        <v>0</v>
      </c>
      <c r="AB97" s="50">
        <f t="shared" si="19"/>
        <v>0</v>
      </c>
      <c r="AC97" s="71">
        <f t="shared" si="19"/>
        <v>0</v>
      </c>
      <c r="AD97" s="71">
        <f t="shared" si="19"/>
        <v>0</v>
      </c>
      <c r="AE97" s="71">
        <f t="shared" si="19"/>
        <v>0</v>
      </c>
      <c r="AF97" s="69">
        <f t="shared" si="19"/>
        <v>0</v>
      </c>
      <c r="AG97" s="50">
        <f t="shared" si="19"/>
        <v>0</v>
      </c>
      <c r="AH97" s="71">
        <f t="shared" si="19"/>
        <v>0</v>
      </c>
      <c r="AI97" s="71">
        <f t="shared" si="19"/>
        <v>0</v>
      </c>
      <c r="AJ97" s="71">
        <f t="shared" si="19"/>
        <v>0</v>
      </c>
      <c r="AK97" s="69">
        <f t="shared" si="19"/>
        <v>0</v>
      </c>
      <c r="AL97" s="50">
        <f t="shared" si="19"/>
        <v>0</v>
      </c>
      <c r="AM97" s="71">
        <f t="shared" si="19"/>
        <v>0</v>
      </c>
      <c r="AN97" s="71">
        <f t="shared" si="19"/>
        <v>0</v>
      </c>
      <c r="AO97" s="71">
        <f t="shared" si="19"/>
        <v>0</v>
      </c>
      <c r="AP97" s="69">
        <f t="shared" si="19"/>
        <v>0</v>
      </c>
      <c r="AQ97" s="50">
        <f t="shared" si="19"/>
        <v>0</v>
      </c>
      <c r="AR97" s="71">
        <f t="shared" si="19"/>
        <v>0</v>
      </c>
      <c r="AS97" s="71">
        <f aca="true" t="shared" si="20" ref="AS97:BK97">SUM(AS96,AS93)</f>
        <v>0</v>
      </c>
      <c r="AT97" s="71">
        <f t="shared" si="20"/>
        <v>0</v>
      </c>
      <c r="AU97" s="69">
        <f t="shared" si="20"/>
        <v>0</v>
      </c>
      <c r="AV97" s="50">
        <f t="shared" si="20"/>
        <v>0</v>
      </c>
      <c r="AW97" s="71">
        <f t="shared" si="20"/>
        <v>26.24637004848387</v>
      </c>
      <c r="AX97" s="71">
        <f t="shared" si="20"/>
        <v>0</v>
      </c>
      <c r="AY97" s="71">
        <f t="shared" si="20"/>
        <v>0</v>
      </c>
      <c r="AZ97" s="69">
        <f t="shared" si="20"/>
        <v>22.015678987</v>
      </c>
      <c r="BA97" s="50">
        <f t="shared" si="20"/>
        <v>0</v>
      </c>
      <c r="BB97" s="71">
        <f t="shared" si="20"/>
        <v>0</v>
      </c>
      <c r="BC97" s="71">
        <f t="shared" si="20"/>
        <v>0</v>
      </c>
      <c r="BD97" s="71">
        <f t="shared" si="20"/>
        <v>0</v>
      </c>
      <c r="BE97" s="69">
        <f t="shared" si="20"/>
        <v>0</v>
      </c>
      <c r="BF97" s="50">
        <f t="shared" si="20"/>
        <v>0</v>
      </c>
      <c r="BG97" s="71">
        <f t="shared" si="20"/>
        <v>0</v>
      </c>
      <c r="BH97" s="71">
        <f t="shared" si="20"/>
        <v>0</v>
      </c>
      <c r="BI97" s="71">
        <f t="shared" si="20"/>
        <v>0</v>
      </c>
      <c r="BJ97" s="69">
        <f t="shared" si="20"/>
        <v>0</v>
      </c>
      <c r="BK97" s="102">
        <f t="shared" si="20"/>
        <v>48.26204903548387</v>
      </c>
      <c r="BL97" s="2"/>
      <c r="BM97" s="109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</row>
    <row r="98" spans="1:65" ht="4.5" customHeight="1">
      <c r="A98" s="11"/>
      <c r="B98" s="18"/>
      <c r="C98" s="116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8"/>
      <c r="BM98" s="109"/>
    </row>
    <row r="99" spans="1:65" ht="12.75">
      <c r="A99" s="11" t="s">
        <v>20</v>
      </c>
      <c r="B99" s="17" t="s">
        <v>21</v>
      </c>
      <c r="C99" s="116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8"/>
      <c r="BM99" s="109"/>
    </row>
    <row r="100" spans="1:65" ht="12.75">
      <c r="A100" s="11" t="s">
        <v>67</v>
      </c>
      <c r="B100" s="18" t="s">
        <v>22</v>
      </c>
      <c r="C100" s="116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8"/>
      <c r="BM100" s="109"/>
    </row>
    <row r="101" spans="1:65" ht="12.75">
      <c r="A101" s="11"/>
      <c r="B101" s="24" t="s">
        <v>138</v>
      </c>
      <c r="C101" s="73">
        <v>0</v>
      </c>
      <c r="D101" s="53">
        <v>76.596164845</v>
      </c>
      <c r="E101" s="45">
        <v>0</v>
      </c>
      <c r="F101" s="45">
        <v>0</v>
      </c>
      <c r="G101" s="54">
        <v>0</v>
      </c>
      <c r="H101" s="73">
        <v>4.040036957</v>
      </c>
      <c r="I101" s="45">
        <v>1.497404406</v>
      </c>
      <c r="J101" s="45">
        <v>0</v>
      </c>
      <c r="K101" s="45">
        <v>0</v>
      </c>
      <c r="L101" s="54">
        <v>2.630023892</v>
      </c>
      <c r="M101" s="73">
        <v>0</v>
      </c>
      <c r="N101" s="53">
        <v>0</v>
      </c>
      <c r="O101" s="45">
        <v>0</v>
      </c>
      <c r="P101" s="45">
        <v>0</v>
      </c>
      <c r="Q101" s="54">
        <v>0</v>
      </c>
      <c r="R101" s="73">
        <v>0.555392396</v>
      </c>
      <c r="S101" s="45">
        <v>0</v>
      </c>
      <c r="T101" s="45">
        <v>0</v>
      </c>
      <c r="U101" s="45">
        <v>0</v>
      </c>
      <c r="V101" s="54">
        <v>0.170932473</v>
      </c>
      <c r="W101" s="73">
        <v>0</v>
      </c>
      <c r="X101" s="45">
        <v>0</v>
      </c>
      <c r="Y101" s="45">
        <v>0</v>
      </c>
      <c r="Z101" s="45">
        <v>0</v>
      </c>
      <c r="AA101" s="54">
        <v>0</v>
      </c>
      <c r="AB101" s="73">
        <v>0</v>
      </c>
      <c r="AC101" s="45">
        <v>0</v>
      </c>
      <c r="AD101" s="45">
        <v>0</v>
      </c>
      <c r="AE101" s="45">
        <v>0</v>
      </c>
      <c r="AF101" s="54">
        <v>0</v>
      </c>
      <c r="AG101" s="73">
        <v>0</v>
      </c>
      <c r="AH101" s="45">
        <v>0</v>
      </c>
      <c r="AI101" s="45">
        <v>0</v>
      </c>
      <c r="AJ101" s="45">
        <v>0</v>
      </c>
      <c r="AK101" s="54">
        <v>0</v>
      </c>
      <c r="AL101" s="73">
        <v>0.000511009</v>
      </c>
      <c r="AM101" s="45">
        <v>0</v>
      </c>
      <c r="AN101" s="45">
        <v>0</v>
      </c>
      <c r="AO101" s="45">
        <v>0</v>
      </c>
      <c r="AP101" s="54">
        <v>0</v>
      </c>
      <c r="AQ101" s="73">
        <v>0</v>
      </c>
      <c r="AR101" s="53">
        <v>0</v>
      </c>
      <c r="AS101" s="45">
        <v>0</v>
      </c>
      <c r="AT101" s="45">
        <v>0</v>
      </c>
      <c r="AU101" s="54">
        <v>0</v>
      </c>
      <c r="AV101" s="73">
        <v>10.391116655</v>
      </c>
      <c r="AW101" s="45">
        <v>46.660892162</v>
      </c>
      <c r="AX101" s="45">
        <v>0</v>
      </c>
      <c r="AY101" s="45">
        <v>0</v>
      </c>
      <c r="AZ101" s="54">
        <v>37.936509708</v>
      </c>
      <c r="BA101" s="73">
        <v>0</v>
      </c>
      <c r="BB101" s="53">
        <v>0</v>
      </c>
      <c r="BC101" s="45">
        <v>0</v>
      </c>
      <c r="BD101" s="45">
        <v>0</v>
      </c>
      <c r="BE101" s="54">
        <v>0</v>
      </c>
      <c r="BF101" s="73">
        <v>1.1670916630000001</v>
      </c>
      <c r="BG101" s="53">
        <v>1.427838384</v>
      </c>
      <c r="BH101" s="45">
        <v>0</v>
      </c>
      <c r="BI101" s="45">
        <v>0</v>
      </c>
      <c r="BJ101" s="54">
        <v>0.300307004</v>
      </c>
      <c r="BK101" s="61">
        <f aca="true" t="shared" si="21" ref="BK101:BK106">SUM(C101:BJ101)</f>
        <v>183.374221554</v>
      </c>
      <c r="BL101" s="27"/>
      <c r="BM101" s="109"/>
    </row>
    <row r="102" spans="1:65" ht="12.75">
      <c r="A102" s="11"/>
      <c r="B102" s="24" t="s">
        <v>134</v>
      </c>
      <c r="C102" s="73">
        <v>0</v>
      </c>
      <c r="D102" s="53">
        <v>0.410754135</v>
      </c>
      <c r="E102" s="45">
        <v>0</v>
      </c>
      <c r="F102" s="45">
        <v>0</v>
      </c>
      <c r="G102" s="54">
        <v>0</v>
      </c>
      <c r="H102" s="73">
        <v>0.7191658900000001</v>
      </c>
      <c r="I102" s="45">
        <v>1.2249470539999998</v>
      </c>
      <c r="J102" s="45">
        <v>0</v>
      </c>
      <c r="K102" s="45">
        <v>0</v>
      </c>
      <c r="L102" s="54">
        <v>0.922497859</v>
      </c>
      <c r="M102" s="73">
        <v>0</v>
      </c>
      <c r="N102" s="53">
        <v>0</v>
      </c>
      <c r="O102" s="45">
        <v>0</v>
      </c>
      <c r="P102" s="45">
        <v>0</v>
      </c>
      <c r="Q102" s="54">
        <v>0</v>
      </c>
      <c r="R102" s="73">
        <v>0.147412601</v>
      </c>
      <c r="S102" s="45">
        <v>0</v>
      </c>
      <c r="T102" s="45">
        <v>0</v>
      </c>
      <c r="U102" s="45">
        <v>0</v>
      </c>
      <c r="V102" s="54">
        <v>0.08199513</v>
      </c>
      <c r="W102" s="73">
        <v>0</v>
      </c>
      <c r="X102" s="45">
        <v>0</v>
      </c>
      <c r="Y102" s="45">
        <v>0</v>
      </c>
      <c r="Z102" s="45">
        <v>0</v>
      </c>
      <c r="AA102" s="54">
        <v>0</v>
      </c>
      <c r="AB102" s="73">
        <v>0</v>
      </c>
      <c r="AC102" s="45">
        <v>0</v>
      </c>
      <c r="AD102" s="45">
        <v>0</v>
      </c>
      <c r="AE102" s="45">
        <v>0</v>
      </c>
      <c r="AF102" s="54">
        <v>0</v>
      </c>
      <c r="AG102" s="73">
        <v>0</v>
      </c>
      <c r="AH102" s="45">
        <v>0</v>
      </c>
      <c r="AI102" s="45">
        <v>0</v>
      </c>
      <c r="AJ102" s="45">
        <v>0</v>
      </c>
      <c r="AK102" s="54">
        <v>0</v>
      </c>
      <c r="AL102" s="73">
        <v>0</v>
      </c>
      <c r="AM102" s="45">
        <v>0</v>
      </c>
      <c r="AN102" s="45">
        <v>0</v>
      </c>
      <c r="AO102" s="45">
        <v>0</v>
      </c>
      <c r="AP102" s="54">
        <v>0</v>
      </c>
      <c r="AQ102" s="73">
        <v>0</v>
      </c>
      <c r="AR102" s="53">
        <v>11.851330643</v>
      </c>
      <c r="AS102" s="45">
        <v>0</v>
      </c>
      <c r="AT102" s="45">
        <v>0</v>
      </c>
      <c r="AU102" s="54">
        <v>0</v>
      </c>
      <c r="AV102" s="73">
        <v>3.168984601</v>
      </c>
      <c r="AW102" s="45">
        <v>1.061624777</v>
      </c>
      <c r="AX102" s="45">
        <v>0</v>
      </c>
      <c r="AY102" s="45">
        <v>0</v>
      </c>
      <c r="AZ102" s="54">
        <v>10.047907256</v>
      </c>
      <c r="BA102" s="73">
        <v>0</v>
      </c>
      <c r="BB102" s="53">
        <v>0</v>
      </c>
      <c r="BC102" s="45">
        <v>0</v>
      </c>
      <c r="BD102" s="45">
        <v>0</v>
      </c>
      <c r="BE102" s="54">
        <v>0</v>
      </c>
      <c r="BF102" s="73">
        <v>0.418324004</v>
      </c>
      <c r="BG102" s="53">
        <v>0</v>
      </c>
      <c r="BH102" s="45">
        <v>0</v>
      </c>
      <c r="BI102" s="45">
        <v>0</v>
      </c>
      <c r="BJ102" s="54">
        <v>0.09766756700000001</v>
      </c>
      <c r="BK102" s="61">
        <f t="shared" si="21"/>
        <v>30.152611517</v>
      </c>
      <c r="BL102" s="27"/>
      <c r="BM102" s="109"/>
    </row>
    <row r="103" spans="1:65" ht="12.75">
      <c r="A103" s="11"/>
      <c r="B103" s="24" t="s">
        <v>137</v>
      </c>
      <c r="C103" s="73">
        <v>0</v>
      </c>
      <c r="D103" s="53">
        <v>0.534630754</v>
      </c>
      <c r="E103" s="45">
        <v>0</v>
      </c>
      <c r="F103" s="45">
        <v>0</v>
      </c>
      <c r="G103" s="54">
        <v>0</v>
      </c>
      <c r="H103" s="73">
        <v>1.5040963320000003</v>
      </c>
      <c r="I103" s="45">
        <v>0.00037732600000000004</v>
      </c>
      <c r="J103" s="45">
        <v>0</v>
      </c>
      <c r="K103" s="45">
        <v>0</v>
      </c>
      <c r="L103" s="54">
        <v>1.494750342</v>
      </c>
      <c r="M103" s="73">
        <v>0</v>
      </c>
      <c r="N103" s="53">
        <v>0</v>
      </c>
      <c r="O103" s="45">
        <v>0</v>
      </c>
      <c r="P103" s="45">
        <v>0</v>
      </c>
      <c r="Q103" s="54">
        <v>0</v>
      </c>
      <c r="R103" s="73">
        <v>0.279102201</v>
      </c>
      <c r="S103" s="45">
        <v>0.11719048500000001</v>
      </c>
      <c r="T103" s="45">
        <v>0</v>
      </c>
      <c r="U103" s="45">
        <v>0</v>
      </c>
      <c r="V103" s="54">
        <v>0.030608852000000002</v>
      </c>
      <c r="W103" s="73">
        <v>0</v>
      </c>
      <c r="X103" s="45">
        <v>0</v>
      </c>
      <c r="Y103" s="45">
        <v>0</v>
      </c>
      <c r="Z103" s="45">
        <v>0</v>
      </c>
      <c r="AA103" s="54">
        <v>0</v>
      </c>
      <c r="AB103" s="73">
        <v>0</v>
      </c>
      <c r="AC103" s="45">
        <v>0</v>
      </c>
      <c r="AD103" s="45">
        <v>0</v>
      </c>
      <c r="AE103" s="45">
        <v>0</v>
      </c>
      <c r="AF103" s="54">
        <v>0</v>
      </c>
      <c r="AG103" s="73">
        <v>0</v>
      </c>
      <c r="AH103" s="45">
        <v>0</v>
      </c>
      <c r="AI103" s="45">
        <v>0</v>
      </c>
      <c r="AJ103" s="45">
        <v>0</v>
      </c>
      <c r="AK103" s="54">
        <v>0</v>
      </c>
      <c r="AL103" s="73">
        <v>0.000703342</v>
      </c>
      <c r="AM103" s="45">
        <v>0</v>
      </c>
      <c r="AN103" s="45">
        <v>0</v>
      </c>
      <c r="AO103" s="45">
        <v>0</v>
      </c>
      <c r="AP103" s="54">
        <v>0</v>
      </c>
      <c r="AQ103" s="73">
        <v>0</v>
      </c>
      <c r="AR103" s="53">
        <v>0</v>
      </c>
      <c r="AS103" s="45">
        <v>0</v>
      </c>
      <c r="AT103" s="45">
        <v>0</v>
      </c>
      <c r="AU103" s="54">
        <v>0</v>
      </c>
      <c r="AV103" s="73">
        <v>8.278473145</v>
      </c>
      <c r="AW103" s="45">
        <v>0.759345711</v>
      </c>
      <c r="AX103" s="45">
        <v>0</v>
      </c>
      <c r="AY103" s="45">
        <v>0</v>
      </c>
      <c r="AZ103" s="54">
        <v>5.785243546</v>
      </c>
      <c r="BA103" s="73">
        <v>0</v>
      </c>
      <c r="BB103" s="53">
        <v>0</v>
      </c>
      <c r="BC103" s="45">
        <v>0</v>
      </c>
      <c r="BD103" s="45">
        <v>0</v>
      </c>
      <c r="BE103" s="54">
        <v>0</v>
      </c>
      <c r="BF103" s="73">
        <v>1.540401121</v>
      </c>
      <c r="BG103" s="53">
        <v>0.014055507</v>
      </c>
      <c r="BH103" s="45">
        <v>0</v>
      </c>
      <c r="BI103" s="45">
        <v>0</v>
      </c>
      <c r="BJ103" s="54">
        <v>0.34135403200000003</v>
      </c>
      <c r="BK103" s="61">
        <f t="shared" si="21"/>
        <v>20.680332695999997</v>
      </c>
      <c r="BL103" s="27"/>
      <c r="BM103" s="109"/>
    </row>
    <row r="104" spans="1:65" ht="12.75">
      <c r="A104" s="11"/>
      <c r="B104" s="24" t="s">
        <v>135</v>
      </c>
      <c r="C104" s="73">
        <v>0</v>
      </c>
      <c r="D104" s="53">
        <v>0.628809061</v>
      </c>
      <c r="E104" s="45">
        <v>0</v>
      </c>
      <c r="F104" s="45">
        <v>0</v>
      </c>
      <c r="G104" s="54">
        <v>0</v>
      </c>
      <c r="H104" s="73">
        <v>9.446000272000001</v>
      </c>
      <c r="I104" s="45">
        <v>7.1424270309999995</v>
      </c>
      <c r="J104" s="45">
        <v>0</v>
      </c>
      <c r="K104" s="45">
        <v>0</v>
      </c>
      <c r="L104" s="54">
        <v>20.563289379999997</v>
      </c>
      <c r="M104" s="73">
        <v>0</v>
      </c>
      <c r="N104" s="53">
        <v>0</v>
      </c>
      <c r="O104" s="45">
        <v>0</v>
      </c>
      <c r="P104" s="45">
        <v>0</v>
      </c>
      <c r="Q104" s="54">
        <v>0</v>
      </c>
      <c r="R104" s="73">
        <v>1.5135720480000001</v>
      </c>
      <c r="S104" s="45">
        <v>0</v>
      </c>
      <c r="T104" s="45">
        <v>0</v>
      </c>
      <c r="U104" s="45">
        <v>0</v>
      </c>
      <c r="V104" s="54">
        <v>0.282062255</v>
      </c>
      <c r="W104" s="73">
        <v>0</v>
      </c>
      <c r="X104" s="45">
        <v>0</v>
      </c>
      <c r="Y104" s="45">
        <v>0</v>
      </c>
      <c r="Z104" s="45">
        <v>0</v>
      </c>
      <c r="AA104" s="54">
        <v>0</v>
      </c>
      <c r="AB104" s="73">
        <v>0.077422383</v>
      </c>
      <c r="AC104" s="45">
        <v>0</v>
      </c>
      <c r="AD104" s="45">
        <v>0</v>
      </c>
      <c r="AE104" s="45">
        <v>0</v>
      </c>
      <c r="AF104" s="54">
        <v>0</v>
      </c>
      <c r="AG104" s="73">
        <v>0</v>
      </c>
      <c r="AH104" s="45">
        <v>0</v>
      </c>
      <c r="AI104" s="45">
        <v>0</v>
      </c>
      <c r="AJ104" s="45">
        <v>0</v>
      </c>
      <c r="AK104" s="54">
        <v>0</v>
      </c>
      <c r="AL104" s="73">
        <v>0.021074499</v>
      </c>
      <c r="AM104" s="45">
        <v>0</v>
      </c>
      <c r="AN104" s="45">
        <v>0</v>
      </c>
      <c r="AO104" s="45">
        <v>0</v>
      </c>
      <c r="AP104" s="54">
        <v>0</v>
      </c>
      <c r="AQ104" s="73">
        <v>0</v>
      </c>
      <c r="AR104" s="53">
        <v>0</v>
      </c>
      <c r="AS104" s="45">
        <v>0</v>
      </c>
      <c r="AT104" s="45">
        <v>0</v>
      </c>
      <c r="AU104" s="54">
        <v>0</v>
      </c>
      <c r="AV104" s="73">
        <v>62.45725480099999</v>
      </c>
      <c r="AW104" s="45">
        <v>9.768058479999999</v>
      </c>
      <c r="AX104" s="45">
        <v>0</v>
      </c>
      <c r="AY104" s="45">
        <v>0</v>
      </c>
      <c r="AZ104" s="54">
        <v>89.089599569</v>
      </c>
      <c r="BA104" s="73">
        <v>0</v>
      </c>
      <c r="BB104" s="53">
        <v>0</v>
      </c>
      <c r="BC104" s="45">
        <v>0</v>
      </c>
      <c r="BD104" s="45">
        <v>0</v>
      </c>
      <c r="BE104" s="54">
        <v>0</v>
      </c>
      <c r="BF104" s="73">
        <v>11.594238905</v>
      </c>
      <c r="BG104" s="53">
        <v>1.126533072</v>
      </c>
      <c r="BH104" s="45">
        <v>0</v>
      </c>
      <c r="BI104" s="45">
        <v>0</v>
      </c>
      <c r="BJ104" s="54">
        <v>2.391536933</v>
      </c>
      <c r="BK104" s="61">
        <f t="shared" si="21"/>
        <v>216.10187868899996</v>
      </c>
      <c r="BL104" s="27"/>
      <c r="BM104" s="109"/>
    </row>
    <row r="105" spans="1:65" ht="12.75">
      <c r="A105" s="11"/>
      <c r="B105" s="24" t="s">
        <v>133</v>
      </c>
      <c r="C105" s="73">
        <v>0</v>
      </c>
      <c r="D105" s="53">
        <v>8.92446808</v>
      </c>
      <c r="E105" s="45">
        <v>0</v>
      </c>
      <c r="F105" s="45">
        <v>0</v>
      </c>
      <c r="G105" s="54">
        <v>0</v>
      </c>
      <c r="H105" s="73">
        <v>1.901916866</v>
      </c>
      <c r="I105" s="45">
        <v>0.001476876</v>
      </c>
      <c r="J105" s="45">
        <v>0</v>
      </c>
      <c r="K105" s="45">
        <v>0</v>
      </c>
      <c r="L105" s="54">
        <v>7.402020872</v>
      </c>
      <c r="M105" s="73">
        <v>0</v>
      </c>
      <c r="N105" s="53">
        <v>0</v>
      </c>
      <c r="O105" s="45">
        <v>0</v>
      </c>
      <c r="P105" s="45">
        <v>0</v>
      </c>
      <c r="Q105" s="54">
        <v>0</v>
      </c>
      <c r="R105" s="73">
        <v>0.537211366</v>
      </c>
      <c r="S105" s="45">
        <v>0</v>
      </c>
      <c r="T105" s="45">
        <v>0</v>
      </c>
      <c r="U105" s="45">
        <v>0</v>
      </c>
      <c r="V105" s="54">
        <v>0.235812943</v>
      </c>
      <c r="W105" s="73">
        <v>0</v>
      </c>
      <c r="X105" s="45">
        <v>0</v>
      </c>
      <c r="Y105" s="45">
        <v>0</v>
      </c>
      <c r="Z105" s="45">
        <v>0</v>
      </c>
      <c r="AA105" s="54">
        <v>0</v>
      </c>
      <c r="AB105" s="73">
        <v>0</v>
      </c>
      <c r="AC105" s="45">
        <v>0</v>
      </c>
      <c r="AD105" s="45">
        <v>0</v>
      </c>
      <c r="AE105" s="45">
        <v>0</v>
      </c>
      <c r="AF105" s="54">
        <v>0</v>
      </c>
      <c r="AG105" s="73">
        <v>0</v>
      </c>
      <c r="AH105" s="45">
        <v>0</v>
      </c>
      <c r="AI105" s="45">
        <v>0</v>
      </c>
      <c r="AJ105" s="45">
        <v>0</v>
      </c>
      <c r="AK105" s="54">
        <v>0</v>
      </c>
      <c r="AL105" s="73">
        <v>0</v>
      </c>
      <c r="AM105" s="45">
        <v>0</v>
      </c>
      <c r="AN105" s="45">
        <v>0</v>
      </c>
      <c r="AO105" s="45">
        <v>0</v>
      </c>
      <c r="AP105" s="54">
        <v>0</v>
      </c>
      <c r="AQ105" s="73">
        <v>0</v>
      </c>
      <c r="AR105" s="53">
        <v>0</v>
      </c>
      <c r="AS105" s="45">
        <v>0</v>
      </c>
      <c r="AT105" s="45">
        <v>0</v>
      </c>
      <c r="AU105" s="54">
        <v>0</v>
      </c>
      <c r="AV105" s="73">
        <v>6.403688459</v>
      </c>
      <c r="AW105" s="45">
        <v>0.086583739</v>
      </c>
      <c r="AX105" s="45">
        <v>0</v>
      </c>
      <c r="AY105" s="45">
        <v>0</v>
      </c>
      <c r="AZ105" s="54">
        <v>8.048803164999999</v>
      </c>
      <c r="BA105" s="73">
        <v>0</v>
      </c>
      <c r="BB105" s="53">
        <v>0</v>
      </c>
      <c r="BC105" s="45">
        <v>0</v>
      </c>
      <c r="BD105" s="45">
        <v>0</v>
      </c>
      <c r="BE105" s="54">
        <v>0</v>
      </c>
      <c r="BF105" s="73">
        <v>1.6185637519999998</v>
      </c>
      <c r="BG105" s="53">
        <v>0.001387943</v>
      </c>
      <c r="BH105" s="45">
        <v>0</v>
      </c>
      <c r="BI105" s="45">
        <v>0</v>
      </c>
      <c r="BJ105" s="54">
        <v>0.131732085</v>
      </c>
      <c r="BK105" s="61">
        <f t="shared" si="21"/>
        <v>35.293666146</v>
      </c>
      <c r="BL105" s="27"/>
      <c r="BM105" s="109"/>
    </row>
    <row r="106" spans="1:65" ht="12.75">
      <c r="A106" s="11"/>
      <c r="B106" s="24" t="s">
        <v>136</v>
      </c>
      <c r="C106" s="73">
        <v>0</v>
      </c>
      <c r="D106" s="53">
        <v>6.650181291</v>
      </c>
      <c r="E106" s="45">
        <v>0</v>
      </c>
      <c r="F106" s="45">
        <v>0</v>
      </c>
      <c r="G106" s="54">
        <v>0</v>
      </c>
      <c r="H106" s="73">
        <v>0.94837954</v>
      </c>
      <c r="I106" s="45">
        <v>1.4849324720000001</v>
      </c>
      <c r="J106" s="45">
        <v>0</v>
      </c>
      <c r="K106" s="45">
        <v>0</v>
      </c>
      <c r="L106" s="54">
        <v>0.845771747</v>
      </c>
      <c r="M106" s="73">
        <v>0</v>
      </c>
      <c r="N106" s="53">
        <v>0</v>
      </c>
      <c r="O106" s="45">
        <v>0</v>
      </c>
      <c r="P106" s="45">
        <v>0</v>
      </c>
      <c r="Q106" s="54">
        <v>0</v>
      </c>
      <c r="R106" s="73">
        <v>0.045386888</v>
      </c>
      <c r="S106" s="45">
        <v>0</v>
      </c>
      <c r="T106" s="45">
        <v>0</v>
      </c>
      <c r="U106" s="45">
        <v>0</v>
      </c>
      <c r="V106" s="54">
        <v>0.12841023799999998</v>
      </c>
      <c r="W106" s="73">
        <v>0</v>
      </c>
      <c r="X106" s="45">
        <v>0</v>
      </c>
      <c r="Y106" s="45">
        <v>0</v>
      </c>
      <c r="Z106" s="45">
        <v>0</v>
      </c>
      <c r="AA106" s="54">
        <v>0</v>
      </c>
      <c r="AB106" s="73">
        <v>0</v>
      </c>
      <c r="AC106" s="45">
        <v>0</v>
      </c>
      <c r="AD106" s="45">
        <v>0</v>
      </c>
      <c r="AE106" s="45">
        <v>0</v>
      </c>
      <c r="AF106" s="54">
        <v>0</v>
      </c>
      <c r="AG106" s="73">
        <v>0</v>
      </c>
      <c r="AH106" s="45">
        <v>0</v>
      </c>
      <c r="AI106" s="45">
        <v>0</v>
      </c>
      <c r="AJ106" s="45">
        <v>0</v>
      </c>
      <c r="AK106" s="54">
        <v>0</v>
      </c>
      <c r="AL106" s="73">
        <v>0</v>
      </c>
      <c r="AM106" s="45">
        <v>0</v>
      </c>
      <c r="AN106" s="45">
        <v>0</v>
      </c>
      <c r="AO106" s="45">
        <v>0</v>
      </c>
      <c r="AP106" s="54">
        <v>0</v>
      </c>
      <c r="AQ106" s="73">
        <v>0</v>
      </c>
      <c r="AR106" s="53">
        <v>0</v>
      </c>
      <c r="AS106" s="45">
        <v>0</v>
      </c>
      <c r="AT106" s="45">
        <v>0</v>
      </c>
      <c r="AU106" s="54">
        <v>0</v>
      </c>
      <c r="AV106" s="73">
        <v>4.4530320020000005</v>
      </c>
      <c r="AW106" s="45">
        <v>1.707313436</v>
      </c>
      <c r="AX106" s="45">
        <v>0</v>
      </c>
      <c r="AY106" s="45">
        <v>0</v>
      </c>
      <c r="AZ106" s="54">
        <v>13.92919497</v>
      </c>
      <c r="BA106" s="73">
        <v>0</v>
      </c>
      <c r="BB106" s="53">
        <v>0</v>
      </c>
      <c r="BC106" s="45">
        <v>0</v>
      </c>
      <c r="BD106" s="45">
        <v>0</v>
      </c>
      <c r="BE106" s="54">
        <v>0</v>
      </c>
      <c r="BF106" s="73">
        <v>0.36442954199999994</v>
      </c>
      <c r="BG106" s="53">
        <v>0</v>
      </c>
      <c r="BH106" s="45">
        <v>0</v>
      </c>
      <c r="BI106" s="45">
        <v>0</v>
      </c>
      <c r="BJ106" s="54">
        <v>0.110756721</v>
      </c>
      <c r="BK106" s="61">
        <f t="shared" si="21"/>
        <v>30.667788847</v>
      </c>
      <c r="BL106" s="27"/>
      <c r="BM106" s="109"/>
    </row>
    <row r="107" spans="1:65" ht="12.75">
      <c r="A107" s="36"/>
      <c r="B107" s="38" t="s">
        <v>74</v>
      </c>
      <c r="C107" s="81">
        <f aca="true" t="shared" si="22" ref="C107:AH107">SUM(C101:C106)</f>
        <v>0</v>
      </c>
      <c r="D107" s="81">
        <f t="shared" si="22"/>
        <v>93.745008166</v>
      </c>
      <c r="E107" s="81">
        <f t="shared" si="22"/>
        <v>0</v>
      </c>
      <c r="F107" s="81">
        <f t="shared" si="22"/>
        <v>0</v>
      </c>
      <c r="G107" s="81">
        <f t="shared" si="22"/>
        <v>0</v>
      </c>
      <c r="H107" s="81">
        <f t="shared" si="22"/>
        <v>18.559595857</v>
      </c>
      <c r="I107" s="81">
        <f t="shared" si="22"/>
        <v>11.351565165</v>
      </c>
      <c r="J107" s="81">
        <f t="shared" si="22"/>
        <v>0</v>
      </c>
      <c r="K107" s="81">
        <f t="shared" si="22"/>
        <v>0</v>
      </c>
      <c r="L107" s="81">
        <f t="shared" si="22"/>
        <v>33.858354092</v>
      </c>
      <c r="M107" s="81">
        <f t="shared" si="22"/>
        <v>0</v>
      </c>
      <c r="N107" s="81">
        <f t="shared" si="22"/>
        <v>0</v>
      </c>
      <c r="O107" s="81">
        <f t="shared" si="22"/>
        <v>0</v>
      </c>
      <c r="P107" s="81">
        <f t="shared" si="22"/>
        <v>0</v>
      </c>
      <c r="Q107" s="81">
        <f t="shared" si="22"/>
        <v>0</v>
      </c>
      <c r="R107" s="81">
        <f t="shared" si="22"/>
        <v>3.0780775000000005</v>
      </c>
      <c r="S107" s="81">
        <f t="shared" si="22"/>
        <v>0.11719048500000001</v>
      </c>
      <c r="T107" s="81">
        <f t="shared" si="22"/>
        <v>0</v>
      </c>
      <c r="U107" s="81">
        <f t="shared" si="22"/>
        <v>0</v>
      </c>
      <c r="V107" s="81">
        <f t="shared" si="22"/>
        <v>0.9298218909999999</v>
      </c>
      <c r="W107" s="81">
        <f t="shared" si="22"/>
        <v>0</v>
      </c>
      <c r="X107" s="81">
        <f t="shared" si="22"/>
        <v>0</v>
      </c>
      <c r="Y107" s="81">
        <f t="shared" si="22"/>
        <v>0</v>
      </c>
      <c r="Z107" s="81">
        <f t="shared" si="22"/>
        <v>0</v>
      </c>
      <c r="AA107" s="81">
        <f t="shared" si="22"/>
        <v>0</v>
      </c>
      <c r="AB107" s="81">
        <f t="shared" si="22"/>
        <v>0.077422383</v>
      </c>
      <c r="AC107" s="81">
        <f t="shared" si="22"/>
        <v>0</v>
      </c>
      <c r="AD107" s="81">
        <f t="shared" si="22"/>
        <v>0</v>
      </c>
      <c r="AE107" s="81">
        <f t="shared" si="22"/>
        <v>0</v>
      </c>
      <c r="AF107" s="81">
        <f t="shared" si="22"/>
        <v>0</v>
      </c>
      <c r="AG107" s="81">
        <f t="shared" si="22"/>
        <v>0</v>
      </c>
      <c r="AH107" s="81">
        <f t="shared" si="22"/>
        <v>0</v>
      </c>
      <c r="AI107" s="81">
        <f aca="true" t="shared" si="23" ref="AI107:BK107">SUM(AI101:AI106)</f>
        <v>0</v>
      </c>
      <c r="AJ107" s="81">
        <f t="shared" si="23"/>
        <v>0</v>
      </c>
      <c r="AK107" s="81">
        <f t="shared" si="23"/>
        <v>0</v>
      </c>
      <c r="AL107" s="81">
        <f t="shared" si="23"/>
        <v>0.02228885</v>
      </c>
      <c r="AM107" s="81">
        <f t="shared" si="23"/>
        <v>0</v>
      </c>
      <c r="AN107" s="81">
        <f t="shared" si="23"/>
        <v>0</v>
      </c>
      <c r="AO107" s="81">
        <f t="shared" si="23"/>
        <v>0</v>
      </c>
      <c r="AP107" s="81">
        <f t="shared" si="23"/>
        <v>0</v>
      </c>
      <c r="AQ107" s="81">
        <f t="shared" si="23"/>
        <v>0</v>
      </c>
      <c r="AR107" s="81">
        <f t="shared" si="23"/>
        <v>11.851330643</v>
      </c>
      <c r="AS107" s="81">
        <f t="shared" si="23"/>
        <v>0</v>
      </c>
      <c r="AT107" s="81">
        <f t="shared" si="23"/>
        <v>0</v>
      </c>
      <c r="AU107" s="81">
        <f t="shared" si="23"/>
        <v>0</v>
      </c>
      <c r="AV107" s="81">
        <f t="shared" si="23"/>
        <v>95.15254966299999</v>
      </c>
      <c r="AW107" s="81">
        <f t="shared" si="23"/>
        <v>60.043818305</v>
      </c>
      <c r="AX107" s="81">
        <f t="shared" si="23"/>
        <v>0</v>
      </c>
      <c r="AY107" s="81">
        <f t="shared" si="23"/>
        <v>0</v>
      </c>
      <c r="AZ107" s="81">
        <f t="shared" si="23"/>
        <v>164.83725821400003</v>
      </c>
      <c r="BA107" s="81">
        <f t="shared" si="23"/>
        <v>0</v>
      </c>
      <c r="BB107" s="81">
        <f t="shared" si="23"/>
        <v>0</v>
      </c>
      <c r="BC107" s="81">
        <f t="shared" si="23"/>
        <v>0</v>
      </c>
      <c r="BD107" s="81">
        <f t="shared" si="23"/>
        <v>0</v>
      </c>
      <c r="BE107" s="81">
        <f t="shared" si="23"/>
        <v>0</v>
      </c>
      <c r="BF107" s="81">
        <f t="shared" si="23"/>
        <v>16.703048987</v>
      </c>
      <c r="BG107" s="81">
        <f t="shared" si="23"/>
        <v>2.569814906</v>
      </c>
      <c r="BH107" s="81">
        <f t="shared" si="23"/>
        <v>0</v>
      </c>
      <c r="BI107" s="81">
        <f t="shared" si="23"/>
        <v>0</v>
      </c>
      <c r="BJ107" s="81">
        <f t="shared" si="23"/>
        <v>3.373354342</v>
      </c>
      <c r="BK107" s="99">
        <f t="shared" si="23"/>
        <v>516.270499449</v>
      </c>
      <c r="BL107" s="27"/>
      <c r="BM107" s="109"/>
    </row>
    <row r="108" spans="1:65" ht="4.5" customHeight="1">
      <c r="A108" s="11"/>
      <c r="B108" s="21"/>
      <c r="C108" s="116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8"/>
      <c r="BM108" s="109"/>
    </row>
    <row r="109" spans="1:65" ht="12.75">
      <c r="A109" s="36"/>
      <c r="B109" s="83" t="s">
        <v>88</v>
      </c>
      <c r="C109" s="84">
        <f aca="true" t="shared" si="24" ref="C109:AH109">+C107++C88+C83+C59</f>
        <v>0</v>
      </c>
      <c r="D109" s="70">
        <f t="shared" si="24"/>
        <v>4375.671570636</v>
      </c>
      <c r="E109" s="70">
        <f t="shared" si="24"/>
        <v>0</v>
      </c>
      <c r="F109" s="70">
        <f t="shared" si="24"/>
        <v>0</v>
      </c>
      <c r="G109" s="85">
        <f t="shared" si="24"/>
        <v>0</v>
      </c>
      <c r="H109" s="84">
        <f t="shared" si="24"/>
        <v>1913.9156614049998</v>
      </c>
      <c r="I109" s="70">
        <f t="shared" si="24"/>
        <v>19791.147983132298</v>
      </c>
      <c r="J109" s="70">
        <f t="shared" si="24"/>
        <v>2581.040103413</v>
      </c>
      <c r="K109" s="70">
        <f t="shared" si="24"/>
        <v>15.589784566</v>
      </c>
      <c r="L109" s="85">
        <f t="shared" si="24"/>
        <v>5379.788841849</v>
      </c>
      <c r="M109" s="84">
        <f t="shared" si="24"/>
        <v>0</v>
      </c>
      <c r="N109" s="70">
        <f t="shared" si="24"/>
        <v>0</v>
      </c>
      <c r="O109" s="70">
        <f t="shared" si="24"/>
        <v>0</v>
      </c>
      <c r="P109" s="70">
        <f t="shared" si="24"/>
        <v>0</v>
      </c>
      <c r="Q109" s="85">
        <f t="shared" si="24"/>
        <v>0</v>
      </c>
      <c r="R109" s="84">
        <f t="shared" si="24"/>
        <v>602.670112384</v>
      </c>
      <c r="S109" s="70">
        <f t="shared" si="24"/>
        <v>313.298771374</v>
      </c>
      <c r="T109" s="70">
        <f t="shared" si="24"/>
        <v>72.86197722</v>
      </c>
      <c r="U109" s="70">
        <f t="shared" si="24"/>
        <v>0</v>
      </c>
      <c r="V109" s="85">
        <f t="shared" si="24"/>
        <v>216.43006571400002</v>
      </c>
      <c r="W109" s="84">
        <f t="shared" si="24"/>
        <v>0</v>
      </c>
      <c r="X109" s="70">
        <f t="shared" si="24"/>
        <v>0</v>
      </c>
      <c r="Y109" s="70">
        <f t="shared" si="24"/>
        <v>0</v>
      </c>
      <c r="Z109" s="70">
        <f t="shared" si="24"/>
        <v>0</v>
      </c>
      <c r="AA109" s="85">
        <f t="shared" si="24"/>
        <v>0</v>
      </c>
      <c r="AB109" s="84">
        <f t="shared" si="24"/>
        <v>8.520697656000001</v>
      </c>
      <c r="AC109" s="70">
        <f t="shared" si="24"/>
        <v>61.848798632</v>
      </c>
      <c r="AD109" s="70">
        <f t="shared" si="24"/>
        <v>0</v>
      </c>
      <c r="AE109" s="70">
        <f t="shared" si="24"/>
        <v>0</v>
      </c>
      <c r="AF109" s="85">
        <f t="shared" si="24"/>
        <v>1.0877103060000002</v>
      </c>
      <c r="AG109" s="84">
        <f t="shared" si="24"/>
        <v>0</v>
      </c>
      <c r="AH109" s="70">
        <f t="shared" si="24"/>
        <v>0</v>
      </c>
      <c r="AI109" s="70">
        <f aca="true" t="shared" si="25" ref="AI109:BJ109">+AI107++AI88+AI83+AI59</f>
        <v>0</v>
      </c>
      <c r="AJ109" s="70">
        <f t="shared" si="25"/>
        <v>0</v>
      </c>
      <c r="AK109" s="85">
        <f t="shared" si="25"/>
        <v>0</v>
      </c>
      <c r="AL109" s="84">
        <f t="shared" si="25"/>
        <v>4.289124321</v>
      </c>
      <c r="AM109" s="70">
        <f t="shared" si="25"/>
        <v>0</v>
      </c>
      <c r="AN109" s="70">
        <f t="shared" si="25"/>
        <v>0</v>
      </c>
      <c r="AO109" s="70">
        <f t="shared" si="25"/>
        <v>0</v>
      </c>
      <c r="AP109" s="85">
        <f t="shared" si="25"/>
        <v>0.08236779100000001</v>
      </c>
      <c r="AQ109" s="84">
        <f t="shared" si="25"/>
        <v>0</v>
      </c>
      <c r="AR109" s="70">
        <f t="shared" si="25"/>
        <v>103.545616124</v>
      </c>
      <c r="AS109" s="70">
        <f t="shared" si="25"/>
        <v>0</v>
      </c>
      <c r="AT109" s="70">
        <f t="shared" si="25"/>
        <v>0</v>
      </c>
      <c r="AU109" s="85">
        <f t="shared" si="25"/>
        <v>0</v>
      </c>
      <c r="AV109" s="52">
        <f t="shared" si="25"/>
        <v>16573.846117235</v>
      </c>
      <c r="AW109" s="70">
        <f t="shared" si="25"/>
        <v>10429.48916088595</v>
      </c>
      <c r="AX109" s="70">
        <f t="shared" si="25"/>
        <v>285.14451299199993</v>
      </c>
      <c r="AY109" s="70">
        <f t="shared" si="25"/>
        <v>1.9632905059999999</v>
      </c>
      <c r="AZ109" s="87">
        <f t="shared" si="25"/>
        <v>20018.339742991004</v>
      </c>
      <c r="BA109" s="84">
        <f t="shared" si="25"/>
        <v>0</v>
      </c>
      <c r="BB109" s="70">
        <f t="shared" si="25"/>
        <v>0</v>
      </c>
      <c r="BC109" s="70">
        <f t="shared" si="25"/>
        <v>0</v>
      </c>
      <c r="BD109" s="70">
        <f t="shared" si="25"/>
        <v>0</v>
      </c>
      <c r="BE109" s="85">
        <f t="shared" si="25"/>
        <v>0</v>
      </c>
      <c r="BF109" s="84">
        <f t="shared" si="25"/>
        <v>4420.147218857</v>
      </c>
      <c r="BG109" s="70">
        <f t="shared" si="25"/>
        <v>642.9220908140001</v>
      </c>
      <c r="BH109" s="70">
        <f t="shared" si="25"/>
        <v>68.00301609099999</v>
      </c>
      <c r="BI109" s="70">
        <f t="shared" si="25"/>
        <v>0</v>
      </c>
      <c r="BJ109" s="85">
        <f t="shared" si="25"/>
        <v>1925.382807547</v>
      </c>
      <c r="BK109" s="97">
        <f>+BK107+BK88+BK97+BK83+BK59</f>
        <v>89855.28919347773</v>
      </c>
      <c r="BL109" s="27"/>
      <c r="BM109" s="109"/>
    </row>
    <row r="110" spans="1:63" ht="4.5" customHeight="1">
      <c r="A110" s="11"/>
      <c r="B110" s="22"/>
      <c r="C110" s="121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22"/>
    </row>
    <row r="111" spans="1:63" ht="14.25" customHeight="1">
      <c r="A111" s="11" t="s">
        <v>5</v>
      </c>
      <c r="B111" s="23" t="s">
        <v>24</v>
      </c>
      <c r="C111" s="121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22"/>
    </row>
    <row r="112" spans="1:64" ht="14.25" customHeight="1">
      <c r="A112" s="32"/>
      <c r="B112" s="28"/>
      <c r="C112" s="73">
        <v>0</v>
      </c>
      <c r="D112" s="53">
        <v>0</v>
      </c>
      <c r="E112" s="45">
        <v>0</v>
      </c>
      <c r="F112" s="45">
        <v>0</v>
      </c>
      <c r="G112" s="54">
        <v>0</v>
      </c>
      <c r="H112" s="73">
        <v>0</v>
      </c>
      <c r="I112" s="45">
        <v>0</v>
      </c>
      <c r="J112" s="45">
        <v>0</v>
      </c>
      <c r="K112" s="45">
        <v>0</v>
      </c>
      <c r="L112" s="54">
        <v>0</v>
      </c>
      <c r="M112" s="73">
        <v>0</v>
      </c>
      <c r="N112" s="53">
        <v>0</v>
      </c>
      <c r="O112" s="45">
        <v>0</v>
      </c>
      <c r="P112" s="45">
        <v>0</v>
      </c>
      <c r="Q112" s="54">
        <v>0</v>
      </c>
      <c r="R112" s="73">
        <v>0</v>
      </c>
      <c r="S112" s="45">
        <v>0</v>
      </c>
      <c r="T112" s="45">
        <v>0</v>
      </c>
      <c r="U112" s="45">
        <v>0</v>
      </c>
      <c r="V112" s="54">
        <v>0</v>
      </c>
      <c r="W112" s="73">
        <v>0</v>
      </c>
      <c r="X112" s="45">
        <v>0</v>
      </c>
      <c r="Y112" s="45">
        <v>0</v>
      </c>
      <c r="Z112" s="45">
        <v>0</v>
      </c>
      <c r="AA112" s="54">
        <v>0</v>
      </c>
      <c r="AB112" s="73">
        <v>0</v>
      </c>
      <c r="AC112" s="45">
        <v>0</v>
      </c>
      <c r="AD112" s="45">
        <v>0</v>
      </c>
      <c r="AE112" s="45">
        <v>0</v>
      </c>
      <c r="AF112" s="54">
        <v>0</v>
      </c>
      <c r="AG112" s="73">
        <v>0</v>
      </c>
      <c r="AH112" s="45">
        <v>0</v>
      </c>
      <c r="AI112" s="45">
        <v>0</v>
      </c>
      <c r="AJ112" s="45">
        <v>0</v>
      </c>
      <c r="AK112" s="54">
        <v>0</v>
      </c>
      <c r="AL112" s="73">
        <v>0</v>
      </c>
      <c r="AM112" s="45">
        <v>0</v>
      </c>
      <c r="AN112" s="45">
        <v>0</v>
      </c>
      <c r="AO112" s="45">
        <v>0</v>
      </c>
      <c r="AP112" s="54">
        <v>0</v>
      </c>
      <c r="AQ112" s="73">
        <v>0</v>
      </c>
      <c r="AR112" s="53">
        <v>0</v>
      </c>
      <c r="AS112" s="45">
        <v>0</v>
      </c>
      <c r="AT112" s="45">
        <v>0</v>
      </c>
      <c r="AU112" s="54">
        <v>0</v>
      </c>
      <c r="AV112" s="73">
        <v>0</v>
      </c>
      <c r="AW112" s="45">
        <v>0</v>
      </c>
      <c r="AX112" s="45">
        <v>0</v>
      </c>
      <c r="AY112" s="45">
        <v>0</v>
      </c>
      <c r="AZ112" s="54">
        <v>0</v>
      </c>
      <c r="BA112" s="43">
        <v>0</v>
      </c>
      <c r="BB112" s="44">
        <v>0</v>
      </c>
      <c r="BC112" s="43">
        <v>0</v>
      </c>
      <c r="BD112" s="43">
        <v>0</v>
      </c>
      <c r="BE112" s="48">
        <v>0</v>
      </c>
      <c r="BF112" s="43">
        <v>0</v>
      </c>
      <c r="BG112" s="44">
        <v>0</v>
      </c>
      <c r="BH112" s="43">
        <v>0</v>
      </c>
      <c r="BI112" s="43">
        <v>0</v>
      </c>
      <c r="BJ112" s="48">
        <v>0</v>
      </c>
      <c r="BK112" s="100">
        <f>SUM(C112:BJ112)</f>
        <v>0</v>
      </c>
      <c r="BL112" s="109"/>
    </row>
    <row r="113" spans="1:63" ht="13.5" thickBot="1">
      <c r="A113" s="40"/>
      <c r="B113" s="86" t="s">
        <v>74</v>
      </c>
      <c r="C113" s="50">
        <f>SUM(C112)</f>
        <v>0</v>
      </c>
      <c r="D113" s="71">
        <f aca="true" t="shared" si="26" ref="D113:BK113">SUM(D112)</f>
        <v>0</v>
      </c>
      <c r="E113" s="71">
        <f t="shared" si="26"/>
        <v>0</v>
      </c>
      <c r="F113" s="71">
        <f t="shared" si="26"/>
        <v>0</v>
      </c>
      <c r="G113" s="69">
        <f t="shared" si="26"/>
        <v>0</v>
      </c>
      <c r="H113" s="50">
        <f t="shared" si="26"/>
        <v>0</v>
      </c>
      <c r="I113" s="71">
        <f t="shared" si="26"/>
        <v>0</v>
      </c>
      <c r="J113" s="71">
        <f t="shared" si="26"/>
        <v>0</v>
      </c>
      <c r="K113" s="71">
        <f t="shared" si="26"/>
        <v>0</v>
      </c>
      <c r="L113" s="69">
        <f t="shared" si="26"/>
        <v>0</v>
      </c>
      <c r="M113" s="50">
        <f t="shared" si="26"/>
        <v>0</v>
      </c>
      <c r="N113" s="71">
        <f t="shared" si="26"/>
        <v>0</v>
      </c>
      <c r="O113" s="71">
        <f t="shared" si="26"/>
        <v>0</v>
      </c>
      <c r="P113" s="71">
        <f t="shared" si="26"/>
        <v>0</v>
      </c>
      <c r="Q113" s="69">
        <f t="shared" si="26"/>
        <v>0</v>
      </c>
      <c r="R113" s="50">
        <f t="shared" si="26"/>
        <v>0</v>
      </c>
      <c r="S113" s="71">
        <f t="shared" si="26"/>
        <v>0</v>
      </c>
      <c r="T113" s="71">
        <f t="shared" si="26"/>
        <v>0</v>
      </c>
      <c r="U113" s="71">
        <f t="shared" si="26"/>
        <v>0</v>
      </c>
      <c r="V113" s="69">
        <f t="shared" si="26"/>
        <v>0</v>
      </c>
      <c r="W113" s="50">
        <f t="shared" si="26"/>
        <v>0</v>
      </c>
      <c r="X113" s="71">
        <f t="shared" si="26"/>
        <v>0</v>
      </c>
      <c r="Y113" s="71">
        <f t="shared" si="26"/>
        <v>0</v>
      </c>
      <c r="Z113" s="71">
        <f t="shared" si="26"/>
        <v>0</v>
      </c>
      <c r="AA113" s="69">
        <f t="shared" si="26"/>
        <v>0</v>
      </c>
      <c r="AB113" s="50">
        <f t="shared" si="26"/>
        <v>0</v>
      </c>
      <c r="AC113" s="71">
        <f t="shared" si="26"/>
        <v>0</v>
      </c>
      <c r="AD113" s="71">
        <f t="shared" si="26"/>
        <v>0</v>
      </c>
      <c r="AE113" s="71">
        <f t="shared" si="26"/>
        <v>0</v>
      </c>
      <c r="AF113" s="69">
        <f t="shared" si="26"/>
        <v>0</v>
      </c>
      <c r="AG113" s="50">
        <f t="shared" si="26"/>
        <v>0</v>
      </c>
      <c r="AH113" s="71">
        <f t="shared" si="26"/>
        <v>0</v>
      </c>
      <c r="AI113" s="71">
        <f t="shared" si="26"/>
        <v>0</v>
      </c>
      <c r="AJ113" s="71">
        <f t="shared" si="26"/>
        <v>0</v>
      </c>
      <c r="AK113" s="69">
        <f t="shared" si="26"/>
        <v>0</v>
      </c>
      <c r="AL113" s="50">
        <f t="shared" si="26"/>
        <v>0</v>
      </c>
      <c r="AM113" s="71">
        <f t="shared" si="26"/>
        <v>0</v>
      </c>
      <c r="AN113" s="71">
        <f t="shared" si="26"/>
        <v>0</v>
      </c>
      <c r="AO113" s="71">
        <f t="shared" si="26"/>
        <v>0</v>
      </c>
      <c r="AP113" s="69">
        <f t="shared" si="26"/>
        <v>0</v>
      </c>
      <c r="AQ113" s="50">
        <f t="shared" si="26"/>
        <v>0</v>
      </c>
      <c r="AR113" s="71">
        <f t="shared" si="26"/>
        <v>0</v>
      </c>
      <c r="AS113" s="71">
        <f t="shared" si="26"/>
        <v>0</v>
      </c>
      <c r="AT113" s="71">
        <f t="shared" si="26"/>
        <v>0</v>
      </c>
      <c r="AU113" s="69">
        <f t="shared" si="26"/>
        <v>0</v>
      </c>
      <c r="AV113" s="50">
        <f t="shared" si="26"/>
        <v>0</v>
      </c>
      <c r="AW113" s="71">
        <f t="shared" si="26"/>
        <v>0</v>
      </c>
      <c r="AX113" s="71">
        <f t="shared" si="26"/>
        <v>0</v>
      </c>
      <c r="AY113" s="71">
        <f t="shared" si="26"/>
        <v>0</v>
      </c>
      <c r="AZ113" s="69">
        <f t="shared" si="26"/>
        <v>0</v>
      </c>
      <c r="BA113" s="51">
        <f t="shared" si="26"/>
        <v>0</v>
      </c>
      <c r="BB113" s="71">
        <f t="shared" si="26"/>
        <v>0</v>
      </c>
      <c r="BC113" s="71">
        <f t="shared" si="26"/>
        <v>0</v>
      </c>
      <c r="BD113" s="71">
        <f t="shared" si="26"/>
        <v>0</v>
      </c>
      <c r="BE113" s="88">
        <f t="shared" si="26"/>
        <v>0</v>
      </c>
      <c r="BF113" s="50">
        <f t="shared" si="26"/>
        <v>0</v>
      </c>
      <c r="BG113" s="71">
        <f t="shared" si="26"/>
        <v>0</v>
      </c>
      <c r="BH113" s="71">
        <f t="shared" si="26"/>
        <v>0</v>
      </c>
      <c r="BI113" s="71">
        <f t="shared" si="26"/>
        <v>0</v>
      </c>
      <c r="BJ113" s="69">
        <f t="shared" si="26"/>
        <v>0</v>
      </c>
      <c r="BK113" s="101">
        <f t="shared" si="26"/>
        <v>0</v>
      </c>
    </row>
    <row r="114" spans="1:63" ht="6" customHeight="1">
      <c r="A114" s="4"/>
      <c r="B114" s="16"/>
      <c r="C114" s="27"/>
      <c r="D114" s="34"/>
      <c r="E114" s="27"/>
      <c r="F114" s="27"/>
      <c r="G114" s="27"/>
      <c r="H114" s="27"/>
      <c r="I114" s="27"/>
      <c r="J114" s="27"/>
      <c r="K114" s="27"/>
      <c r="L114" s="27"/>
      <c r="M114" s="27"/>
      <c r="N114" s="34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34"/>
      <c r="AS114" s="27"/>
      <c r="AT114" s="27"/>
      <c r="AU114" s="27"/>
      <c r="AV114" s="27"/>
      <c r="AW114" s="27"/>
      <c r="AX114" s="27"/>
      <c r="AY114" s="27"/>
      <c r="AZ114" s="27"/>
      <c r="BA114" s="27"/>
      <c r="BB114" s="34"/>
      <c r="BC114" s="27"/>
      <c r="BD114" s="27"/>
      <c r="BE114" s="27"/>
      <c r="BF114" s="27"/>
      <c r="BG114" s="34"/>
      <c r="BH114" s="27"/>
      <c r="BI114" s="27"/>
      <c r="BJ114" s="27"/>
      <c r="BK114" s="30"/>
    </row>
    <row r="115" spans="1:63" ht="12.75">
      <c r="A115" s="4"/>
      <c r="B115" s="4" t="s">
        <v>141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41" t="s">
        <v>92</v>
      </c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30"/>
    </row>
    <row r="116" spans="1:63" ht="12.75">
      <c r="A116" s="4"/>
      <c r="B116" s="4" t="s">
        <v>142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42" t="s">
        <v>93</v>
      </c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30"/>
    </row>
    <row r="117" spans="3:63" ht="12.75">
      <c r="C117" s="27"/>
      <c r="D117" s="27"/>
      <c r="E117" s="27"/>
      <c r="F117" s="27"/>
      <c r="G117" s="27"/>
      <c r="H117" s="27"/>
      <c r="I117" s="27"/>
      <c r="J117" s="27"/>
      <c r="K117" s="27"/>
      <c r="L117" s="42" t="s">
        <v>94</v>
      </c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30"/>
    </row>
    <row r="118" spans="2:63" ht="12.75">
      <c r="B118" s="4" t="s">
        <v>100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42" t="s">
        <v>95</v>
      </c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30"/>
    </row>
    <row r="119" spans="2:63" ht="12.75">
      <c r="B119" s="4" t="s">
        <v>101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42" t="s">
        <v>96</v>
      </c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30"/>
    </row>
    <row r="120" spans="2:63" ht="12.75">
      <c r="B120" s="4"/>
      <c r="C120" s="27"/>
      <c r="D120" s="27"/>
      <c r="E120" s="27"/>
      <c r="F120" s="27"/>
      <c r="G120" s="27"/>
      <c r="H120" s="27"/>
      <c r="I120" s="27"/>
      <c r="J120" s="27"/>
      <c r="K120" s="27"/>
      <c r="L120" s="42" t="s">
        <v>97</v>
      </c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3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46:BK46"/>
    <mergeCell ref="C49:BK49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62:BK62"/>
    <mergeCell ref="M3:V3"/>
    <mergeCell ref="C11:BK11"/>
    <mergeCell ref="C15:BK15"/>
    <mergeCell ref="C43:BK43"/>
    <mergeCell ref="C100:BK100"/>
    <mergeCell ref="C63:BK63"/>
    <mergeCell ref="C60:BK60"/>
    <mergeCell ref="C66:BK66"/>
    <mergeCell ref="C84:BK84"/>
    <mergeCell ref="C85:BK85"/>
    <mergeCell ref="C89:BK89"/>
    <mergeCell ref="C108:BK108"/>
    <mergeCell ref="A1:A5"/>
    <mergeCell ref="C86:BK86"/>
    <mergeCell ref="C110:BK110"/>
    <mergeCell ref="C111:BK111"/>
    <mergeCell ref="C90:BK90"/>
    <mergeCell ref="C91:BK91"/>
    <mergeCell ref="C94:BK94"/>
    <mergeCell ref="C98:BK98"/>
    <mergeCell ref="C99:BK99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4" t="s">
        <v>169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2:12" ht="12.75">
      <c r="B3" s="154" t="s">
        <v>98</v>
      </c>
      <c r="C3" s="155"/>
      <c r="D3" s="155"/>
      <c r="E3" s="155"/>
      <c r="F3" s="155"/>
      <c r="G3" s="155"/>
      <c r="H3" s="155"/>
      <c r="I3" s="155"/>
      <c r="J3" s="155"/>
      <c r="K3" s="155"/>
      <c r="L3" s="156"/>
    </row>
    <row r="4" spans="2:12" ht="30">
      <c r="B4" s="114" t="s">
        <v>66</v>
      </c>
      <c r="C4" s="15" t="s">
        <v>32</v>
      </c>
      <c r="D4" s="15" t="s">
        <v>78</v>
      </c>
      <c r="E4" s="15" t="s">
        <v>79</v>
      </c>
      <c r="F4" s="15" t="s">
        <v>7</v>
      </c>
      <c r="G4" s="15" t="s">
        <v>8</v>
      </c>
      <c r="H4" s="15" t="s">
        <v>21</v>
      </c>
      <c r="I4" s="15" t="s">
        <v>84</v>
      </c>
      <c r="J4" s="15" t="s">
        <v>85</v>
      </c>
      <c r="K4" s="15" t="s">
        <v>65</v>
      </c>
      <c r="L4" s="15" t="s">
        <v>86</v>
      </c>
    </row>
    <row r="5" spans="2:12" ht="12.75">
      <c r="B5" s="12">
        <v>1</v>
      </c>
      <c r="C5" s="13" t="s">
        <v>33</v>
      </c>
      <c r="D5" s="113">
        <v>0.005804739</v>
      </c>
      <c r="E5" s="107">
        <v>0.7262878469999999</v>
      </c>
      <c r="F5" s="107">
        <v>2.8057575769999996</v>
      </c>
      <c r="G5" s="107">
        <v>0.13751393</v>
      </c>
      <c r="H5" s="107">
        <v>0.007446098</v>
      </c>
      <c r="I5" s="72"/>
      <c r="J5" s="89">
        <v>0</v>
      </c>
      <c r="K5" s="95">
        <f>SUM(D5:J5)</f>
        <v>3.6828101909999993</v>
      </c>
      <c r="L5" s="107">
        <v>0</v>
      </c>
    </row>
    <row r="6" spans="2:12" ht="12.75">
      <c r="B6" s="12">
        <v>2</v>
      </c>
      <c r="C6" s="14" t="s">
        <v>34</v>
      </c>
      <c r="D6" s="107">
        <v>114.148631762</v>
      </c>
      <c r="E6" s="107">
        <v>192.617726205</v>
      </c>
      <c r="F6" s="107">
        <v>814.562860967</v>
      </c>
      <c r="G6" s="107">
        <v>120.636864628</v>
      </c>
      <c r="H6" s="107">
        <v>5.3688229100000004</v>
      </c>
      <c r="I6" s="72"/>
      <c r="J6" s="89">
        <v>0.031458481431116944</v>
      </c>
      <c r="K6" s="95">
        <f aca="true" t="shared" si="0" ref="K6:K41">SUM(D6:J6)</f>
        <v>1247.3663649534312</v>
      </c>
      <c r="L6" s="107">
        <v>0</v>
      </c>
    </row>
    <row r="7" spans="2:12" ht="12.75">
      <c r="B7" s="12">
        <v>3</v>
      </c>
      <c r="C7" s="13" t="s">
        <v>35</v>
      </c>
      <c r="D7" s="107">
        <v>0.37647192999999995</v>
      </c>
      <c r="E7" s="107">
        <v>0.042005785999999996</v>
      </c>
      <c r="F7" s="107">
        <v>3.596600616</v>
      </c>
      <c r="G7" s="107">
        <v>0.12987595</v>
      </c>
      <c r="H7" s="107">
        <v>0.004907397</v>
      </c>
      <c r="I7" s="72"/>
      <c r="J7" s="89">
        <v>0</v>
      </c>
      <c r="K7" s="95">
        <f t="shared" si="0"/>
        <v>4.149861679</v>
      </c>
      <c r="L7" s="107">
        <v>0</v>
      </c>
    </row>
    <row r="8" spans="2:12" ht="12.75">
      <c r="B8" s="12">
        <v>4</v>
      </c>
      <c r="C8" s="14" t="s">
        <v>36</v>
      </c>
      <c r="D8" s="107">
        <v>4.012305307</v>
      </c>
      <c r="E8" s="107">
        <v>89.55374004400001</v>
      </c>
      <c r="F8" s="107">
        <v>208.81303960800003</v>
      </c>
      <c r="G8" s="107">
        <v>36.033082767</v>
      </c>
      <c r="H8" s="107">
        <v>0.654999656</v>
      </c>
      <c r="I8" s="72"/>
      <c r="J8" s="89">
        <v>0</v>
      </c>
      <c r="K8" s="95">
        <f t="shared" si="0"/>
        <v>339.067167382</v>
      </c>
      <c r="L8" s="107">
        <v>0</v>
      </c>
    </row>
    <row r="9" spans="2:12" ht="12.75">
      <c r="B9" s="12">
        <v>5</v>
      </c>
      <c r="C9" s="14" t="s">
        <v>37</v>
      </c>
      <c r="D9" s="107">
        <v>5.317253904</v>
      </c>
      <c r="E9" s="107">
        <v>54.650881461999994</v>
      </c>
      <c r="F9" s="107">
        <v>299.341674828</v>
      </c>
      <c r="G9" s="107">
        <v>49.177526477</v>
      </c>
      <c r="H9" s="107">
        <v>0.964854861</v>
      </c>
      <c r="I9" s="72"/>
      <c r="J9" s="89">
        <v>0</v>
      </c>
      <c r="K9" s="95">
        <f t="shared" si="0"/>
        <v>409.45219153200003</v>
      </c>
      <c r="L9" s="107">
        <v>0</v>
      </c>
    </row>
    <row r="10" spans="2:12" ht="12.75">
      <c r="B10" s="12">
        <v>6</v>
      </c>
      <c r="C10" s="14" t="s">
        <v>38</v>
      </c>
      <c r="D10" s="107">
        <v>3.5196978189999997</v>
      </c>
      <c r="E10" s="107">
        <v>68.769580855</v>
      </c>
      <c r="F10" s="107">
        <v>166.255575051</v>
      </c>
      <c r="G10" s="107">
        <v>40.493246561</v>
      </c>
      <c r="H10" s="107">
        <v>1.535066233</v>
      </c>
      <c r="I10" s="72"/>
      <c r="J10" s="89">
        <v>9.844434600231868E-05</v>
      </c>
      <c r="K10" s="95">
        <f t="shared" si="0"/>
        <v>280.573264963346</v>
      </c>
      <c r="L10" s="107">
        <v>0</v>
      </c>
    </row>
    <row r="11" spans="2:12" ht="12.75">
      <c r="B11" s="12">
        <v>7</v>
      </c>
      <c r="C11" s="14" t="s">
        <v>39</v>
      </c>
      <c r="D11" s="107">
        <v>4.105552675999999</v>
      </c>
      <c r="E11" s="107">
        <v>89.73309186200001</v>
      </c>
      <c r="F11" s="107">
        <v>201.141067674</v>
      </c>
      <c r="G11" s="107">
        <v>26.248745757</v>
      </c>
      <c r="H11" s="107">
        <v>2.340288952</v>
      </c>
      <c r="I11" s="72"/>
      <c r="J11" s="89">
        <v>0</v>
      </c>
      <c r="K11" s="95">
        <f t="shared" si="0"/>
        <v>323.56874692099996</v>
      </c>
      <c r="L11" s="107">
        <v>0</v>
      </c>
    </row>
    <row r="12" spans="2:12" ht="12.75">
      <c r="B12" s="12">
        <v>8</v>
      </c>
      <c r="C12" s="13" t="s">
        <v>40</v>
      </c>
      <c r="D12" s="107">
        <v>0.011958517</v>
      </c>
      <c r="E12" s="107">
        <v>0.2050134</v>
      </c>
      <c r="F12" s="107">
        <v>9.228098166</v>
      </c>
      <c r="G12" s="107">
        <v>0.8409379210000001</v>
      </c>
      <c r="H12" s="107">
        <v>0.003984099</v>
      </c>
      <c r="I12" s="72"/>
      <c r="J12" s="89">
        <v>0</v>
      </c>
      <c r="K12" s="95">
        <f t="shared" si="0"/>
        <v>10.289992103000001</v>
      </c>
      <c r="L12" s="107">
        <v>0</v>
      </c>
    </row>
    <row r="13" spans="2:12" ht="12.75">
      <c r="B13" s="12">
        <v>9</v>
      </c>
      <c r="C13" s="13" t="s">
        <v>41</v>
      </c>
      <c r="D13" s="107">
        <v>0.37157653199999996</v>
      </c>
      <c r="E13" s="107">
        <v>1.1487467390000001</v>
      </c>
      <c r="F13" s="107">
        <v>6.712286394</v>
      </c>
      <c r="G13" s="107">
        <v>0.48438939000000003</v>
      </c>
      <c r="H13" s="107">
        <v>0.012288836000000001</v>
      </c>
      <c r="I13" s="72"/>
      <c r="J13" s="89">
        <v>0</v>
      </c>
      <c r="K13" s="95">
        <f t="shared" si="0"/>
        <v>8.729287891</v>
      </c>
      <c r="L13" s="107">
        <v>0</v>
      </c>
    </row>
    <row r="14" spans="2:12" ht="12.75">
      <c r="B14" s="12">
        <v>10</v>
      </c>
      <c r="C14" s="14" t="s">
        <v>42</v>
      </c>
      <c r="D14" s="107">
        <v>25.930864046</v>
      </c>
      <c r="E14" s="107">
        <v>154.81826726399999</v>
      </c>
      <c r="F14" s="107">
        <v>340.317531937</v>
      </c>
      <c r="G14" s="107">
        <v>94.207368697</v>
      </c>
      <c r="H14" s="107">
        <v>1.8412411030000002</v>
      </c>
      <c r="I14" s="72"/>
      <c r="J14" s="89">
        <v>0.0024853259591745367</v>
      </c>
      <c r="K14" s="95">
        <f t="shared" si="0"/>
        <v>617.1177583729591</v>
      </c>
      <c r="L14" s="107">
        <v>0</v>
      </c>
    </row>
    <row r="15" spans="2:12" ht="12.75">
      <c r="B15" s="12">
        <v>11</v>
      </c>
      <c r="C15" s="14" t="s">
        <v>43</v>
      </c>
      <c r="D15" s="107">
        <v>629.994202421</v>
      </c>
      <c r="E15" s="107">
        <v>957.252198843</v>
      </c>
      <c r="F15" s="107">
        <v>3145.5868688630003</v>
      </c>
      <c r="G15" s="107">
        <v>665.62494495</v>
      </c>
      <c r="H15" s="107">
        <v>18.840337624</v>
      </c>
      <c r="I15" s="72"/>
      <c r="J15" s="89">
        <v>0.6431152546770273</v>
      </c>
      <c r="K15" s="95">
        <f t="shared" si="0"/>
        <v>5417.941667955678</v>
      </c>
      <c r="L15" s="107">
        <v>0</v>
      </c>
    </row>
    <row r="16" spans="2:12" ht="12.75">
      <c r="B16" s="12">
        <v>12</v>
      </c>
      <c r="C16" s="14" t="s">
        <v>44</v>
      </c>
      <c r="D16" s="107">
        <v>1288.410243866</v>
      </c>
      <c r="E16" s="107">
        <v>1974.043194415</v>
      </c>
      <c r="F16" s="107">
        <v>946.887080734</v>
      </c>
      <c r="G16" s="107">
        <v>153.143407307</v>
      </c>
      <c r="H16" s="107">
        <v>7.969441776000001</v>
      </c>
      <c r="I16" s="72"/>
      <c r="J16" s="89">
        <v>0.002979910353490186</v>
      </c>
      <c r="K16" s="95">
        <f t="shared" si="0"/>
        <v>4370.456348008353</v>
      </c>
      <c r="L16" s="107">
        <v>0</v>
      </c>
    </row>
    <row r="17" spans="2:12" ht="12.75">
      <c r="B17" s="12">
        <v>13</v>
      </c>
      <c r="C17" s="14" t="s">
        <v>45</v>
      </c>
      <c r="D17" s="107">
        <v>1.706773511</v>
      </c>
      <c r="E17" s="107">
        <v>5.105578947</v>
      </c>
      <c r="F17" s="107">
        <v>46.055112297</v>
      </c>
      <c r="G17" s="107">
        <v>6.088276417</v>
      </c>
      <c r="H17" s="107">
        <v>0.184644993</v>
      </c>
      <c r="I17" s="72"/>
      <c r="J17" s="89">
        <v>0</v>
      </c>
      <c r="K17" s="95">
        <f t="shared" si="0"/>
        <v>59.140386165</v>
      </c>
      <c r="L17" s="107">
        <v>0</v>
      </c>
    </row>
    <row r="18" spans="2:12" ht="12.75">
      <c r="B18" s="12">
        <v>14</v>
      </c>
      <c r="C18" s="14" t="s">
        <v>46</v>
      </c>
      <c r="D18" s="107">
        <v>4.264752552</v>
      </c>
      <c r="E18" s="107">
        <v>3.4216254979999996</v>
      </c>
      <c r="F18" s="107">
        <v>26.115043726</v>
      </c>
      <c r="G18" s="107">
        <v>1.096576362</v>
      </c>
      <c r="H18" s="107">
        <v>0.290057348</v>
      </c>
      <c r="I18" s="72"/>
      <c r="J18" s="89">
        <v>0</v>
      </c>
      <c r="K18" s="95">
        <f t="shared" si="0"/>
        <v>35.188055485999996</v>
      </c>
      <c r="L18" s="107">
        <v>0</v>
      </c>
    </row>
    <row r="19" spans="2:12" ht="12.75">
      <c r="B19" s="12">
        <v>15</v>
      </c>
      <c r="C19" s="14" t="s">
        <v>47</v>
      </c>
      <c r="D19" s="107">
        <v>11.854168056</v>
      </c>
      <c r="E19" s="107">
        <v>62.85132918</v>
      </c>
      <c r="F19" s="107">
        <v>360.44669659100003</v>
      </c>
      <c r="G19" s="107">
        <v>111.97927754300001</v>
      </c>
      <c r="H19" s="107">
        <v>2.61692611</v>
      </c>
      <c r="I19" s="72"/>
      <c r="J19" s="89">
        <v>0</v>
      </c>
      <c r="K19" s="95">
        <f t="shared" si="0"/>
        <v>549.74839748</v>
      </c>
      <c r="L19" s="107">
        <v>0</v>
      </c>
    </row>
    <row r="20" spans="2:12" ht="12.75">
      <c r="B20" s="12">
        <v>16</v>
      </c>
      <c r="C20" s="14" t="s">
        <v>48</v>
      </c>
      <c r="D20" s="107">
        <v>1227.327384574</v>
      </c>
      <c r="E20" s="107">
        <v>2302.9481954418106</v>
      </c>
      <c r="F20" s="107">
        <v>2559.1424976219996</v>
      </c>
      <c r="G20" s="107">
        <v>367.596004204</v>
      </c>
      <c r="H20" s="107">
        <v>27.691646992000003</v>
      </c>
      <c r="I20" s="72"/>
      <c r="J20" s="89">
        <v>0.05870767951586675</v>
      </c>
      <c r="K20" s="95">
        <f t="shared" si="0"/>
        <v>6484.764436513326</v>
      </c>
      <c r="L20" s="107">
        <v>0</v>
      </c>
    </row>
    <row r="21" spans="2:12" ht="12.75">
      <c r="B21" s="12">
        <v>17</v>
      </c>
      <c r="C21" s="14" t="s">
        <v>49</v>
      </c>
      <c r="D21" s="107">
        <v>105.297259124</v>
      </c>
      <c r="E21" s="107">
        <v>154.194210094</v>
      </c>
      <c r="F21" s="107">
        <v>572.667504733</v>
      </c>
      <c r="G21" s="107">
        <v>109.95685549400001</v>
      </c>
      <c r="H21" s="107">
        <v>4.490566102000001</v>
      </c>
      <c r="I21" s="72"/>
      <c r="J21" s="89">
        <v>0.011617811049117637</v>
      </c>
      <c r="K21" s="95">
        <f t="shared" si="0"/>
        <v>946.6180133580491</v>
      </c>
      <c r="L21" s="107">
        <v>0</v>
      </c>
    </row>
    <row r="22" spans="2:12" ht="12.75">
      <c r="B22" s="12">
        <v>18</v>
      </c>
      <c r="C22" s="13" t="s">
        <v>50</v>
      </c>
      <c r="D22" s="107">
        <v>3.3087000000000004E-05</v>
      </c>
      <c r="E22" s="107">
        <v>0.067866546</v>
      </c>
      <c r="F22" s="107">
        <v>0.23079682299999998</v>
      </c>
      <c r="G22" s="107">
        <v>0.036215843</v>
      </c>
      <c r="H22" s="107">
        <v>0</v>
      </c>
      <c r="I22" s="72"/>
      <c r="J22" s="89">
        <v>0</v>
      </c>
      <c r="K22" s="95">
        <f t="shared" si="0"/>
        <v>0.33491229899999997</v>
      </c>
      <c r="L22" s="107">
        <v>0</v>
      </c>
    </row>
    <row r="23" spans="2:12" ht="12.75">
      <c r="B23" s="12">
        <v>19</v>
      </c>
      <c r="C23" s="14" t="s">
        <v>51</v>
      </c>
      <c r="D23" s="107">
        <v>36.528895117000005</v>
      </c>
      <c r="E23" s="107">
        <v>137.746778775</v>
      </c>
      <c r="F23" s="107">
        <v>626.278459796</v>
      </c>
      <c r="G23" s="107">
        <v>107.98630792899999</v>
      </c>
      <c r="H23" s="107">
        <v>3.43140094</v>
      </c>
      <c r="I23" s="72"/>
      <c r="J23" s="89">
        <v>0.10072992838345449</v>
      </c>
      <c r="K23" s="95">
        <f t="shared" si="0"/>
        <v>912.0725724853834</v>
      </c>
      <c r="L23" s="107">
        <v>0</v>
      </c>
    </row>
    <row r="24" spans="2:12" ht="12.75">
      <c r="B24" s="12">
        <v>20</v>
      </c>
      <c r="C24" s="14" t="s">
        <v>52</v>
      </c>
      <c r="D24" s="107">
        <v>11488.334003038299</v>
      </c>
      <c r="E24" s="107">
        <v>12273.136764164</v>
      </c>
      <c r="F24" s="107">
        <v>12224.593364377999</v>
      </c>
      <c r="G24" s="107">
        <v>2864.1692828080004</v>
      </c>
      <c r="H24" s="107">
        <v>312.85674645700004</v>
      </c>
      <c r="I24" s="72"/>
      <c r="J24" s="89">
        <v>47.07783915833372</v>
      </c>
      <c r="K24" s="95">
        <f t="shared" si="0"/>
        <v>39210.168000003636</v>
      </c>
      <c r="L24" s="107">
        <v>0</v>
      </c>
    </row>
    <row r="25" spans="2:12" ht="12.75">
      <c r="B25" s="12">
        <v>21</v>
      </c>
      <c r="C25" s="13" t="s">
        <v>53</v>
      </c>
      <c r="D25" s="107">
        <v>0.217160306</v>
      </c>
      <c r="E25" s="107">
        <v>0.437612118</v>
      </c>
      <c r="F25" s="107">
        <v>3.8674448359999998</v>
      </c>
      <c r="G25" s="107">
        <v>0.46825987699999994</v>
      </c>
      <c r="H25" s="107">
        <v>0.053189371</v>
      </c>
      <c r="I25" s="72"/>
      <c r="J25" s="89">
        <v>0</v>
      </c>
      <c r="K25" s="95">
        <f t="shared" si="0"/>
        <v>5.043666507999999</v>
      </c>
      <c r="L25" s="107">
        <v>0</v>
      </c>
    </row>
    <row r="26" spans="2:12" ht="12.75">
      <c r="B26" s="12">
        <v>22</v>
      </c>
      <c r="C26" s="14" t="s">
        <v>54</v>
      </c>
      <c r="D26" s="107">
        <v>0.25787360800000003</v>
      </c>
      <c r="E26" s="107">
        <v>6.008339138</v>
      </c>
      <c r="F26" s="107">
        <v>11.354977355</v>
      </c>
      <c r="G26" s="107">
        <v>0.591335959</v>
      </c>
      <c r="H26" s="107">
        <v>0.136319991</v>
      </c>
      <c r="I26" s="72"/>
      <c r="J26" s="89">
        <v>0</v>
      </c>
      <c r="K26" s="95">
        <f t="shared" si="0"/>
        <v>18.348846051</v>
      </c>
      <c r="L26" s="107">
        <v>0</v>
      </c>
    </row>
    <row r="27" spans="2:12" ht="12.75">
      <c r="B27" s="12">
        <v>23</v>
      </c>
      <c r="C27" s="13" t="s">
        <v>55</v>
      </c>
      <c r="D27" s="107">
        <v>0</v>
      </c>
      <c r="E27" s="107">
        <v>0.305812111</v>
      </c>
      <c r="F27" s="107">
        <v>1.757603117</v>
      </c>
      <c r="G27" s="107">
        <v>0.140871877</v>
      </c>
      <c r="H27" s="107">
        <v>0.009440489</v>
      </c>
      <c r="I27" s="72"/>
      <c r="J27" s="89">
        <v>0</v>
      </c>
      <c r="K27" s="95">
        <f t="shared" si="0"/>
        <v>2.213727594</v>
      </c>
      <c r="L27" s="107">
        <v>0</v>
      </c>
    </row>
    <row r="28" spans="2:12" ht="12.75">
      <c r="B28" s="12">
        <v>24</v>
      </c>
      <c r="C28" s="13" t="s">
        <v>56</v>
      </c>
      <c r="D28" s="107">
        <v>0.047447017</v>
      </c>
      <c r="E28" s="107">
        <v>0.45662782699999993</v>
      </c>
      <c r="F28" s="107">
        <v>4.961775105</v>
      </c>
      <c r="G28" s="107">
        <v>0.090772908</v>
      </c>
      <c r="H28" s="107">
        <v>0.035009899</v>
      </c>
      <c r="I28" s="72"/>
      <c r="J28" s="89">
        <v>0.0003948602718153002</v>
      </c>
      <c r="K28" s="95">
        <f t="shared" si="0"/>
        <v>5.592027616271816</v>
      </c>
      <c r="L28" s="107">
        <v>0</v>
      </c>
    </row>
    <row r="29" spans="2:12" ht="12.75">
      <c r="B29" s="12">
        <v>25</v>
      </c>
      <c r="C29" s="14" t="s">
        <v>103</v>
      </c>
      <c r="D29" s="107">
        <v>1965.3123402689998</v>
      </c>
      <c r="E29" s="107">
        <v>3319.863525547</v>
      </c>
      <c r="F29" s="107">
        <v>3267.183048829</v>
      </c>
      <c r="G29" s="107">
        <v>482.075478978</v>
      </c>
      <c r="H29" s="107">
        <v>46.013792729</v>
      </c>
      <c r="I29" s="72"/>
      <c r="J29" s="89">
        <v>0.17244466555922366</v>
      </c>
      <c r="K29" s="95">
        <f t="shared" si="0"/>
        <v>9080.620631017558</v>
      </c>
      <c r="L29" s="107">
        <v>0</v>
      </c>
    </row>
    <row r="30" spans="2:12" ht="12.75">
      <c r="B30" s="12">
        <v>26</v>
      </c>
      <c r="C30" s="14" t="s">
        <v>104</v>
      </c>
      <c r="D30" s="107">
        <v>16.201981795</v>
      </c>
      <c r="E30" s="107">
        <v>60.754846482999994</v>
      </c>
      <c r="F30" s="107">
        <v>272.184423638</v>
      </c>
      <c r="G30" s="107">
        <v>72.538192452</v>
      </c>
      <c r="H30" s="107">
        <v>1.680209772</v>
      </c>
      <c r="I30" s="72"/>
      <c r="J30" s="89">
        <v>0.001492022508011142</v>
      </c>
      <c r="K30" s="95">
        <f t="shared" si="0"/>
        <v>423.36114616250796</v>
      </c>
      <c r="L30" s="107">
        <v>0</v>
      </c>
    </row>
    <row r="31" spans="2:12" ht="12.75">
      <c r="B31" s="12">
        <v>27</v>
      </c>
      <c r="C31" s="14" t="s">
        <v>15</v>
      </c>
      <c r="D31" s="107">
        <v>428.449383061</v>
      </c>
      <c r="E31" s="107">
        <v>1254.190090126</v>
      </c>
      <c r="F31" s="107">
        <v>2021.379564511</v>
      </c>
      <c r="G31" s="107">
        <v>338.780063596</v>
      </c>
      <c r="H31" s="107">
        <v>17.871176829</v>
      </c>
      <c r="I31" s="72"/>
      <c r="J31" s="89">
        <v>0</v>
      </c>
      <c r="K31" s="95">
        <f t="shared" si="0"/>
        <v>4060.670278123</v>
      </c>
      <c r="L31" s="107">
        <v>0</v>
      </c>
    </row>
    <row r="32" spans="2:12" ht="12.75">
      <c r="B32" s="12">
        <v>28</v>
      </c>
      <c r="C32" s="14" t="s">
        <v>105</v>
      </c>
      <c r="D32" s="107">
        <v>0.46114109000000003</v>
      </c>
      <c r="E32" s="107">
        <v>3.2914669740000004</v>
      </c>
      <c r="F32" s="107">
        <v>21.429232452</v>
      </c>
      <c r="G32" s="107">
        <v>1.9433175109999998</v>
      </c>
      <c r="H32" s="107">
        <v>1.038473455</v>
      </c>
      <c r="I32" s="72"/>
      <c r="J32" s="89">
        <v>0</v>
      </c>
      <c r="K32" s="95">
        <f t="shared" si="0"/>
        <v>28.163631482</v>
      </c>
      <c r="L32" s="107">
        <v>0</v>
      </c>
    </row>
    <row r="33" spans="2:12" ht="12.75">
      <c r="B33" s="12">
        <v>29</v>
      </c>
      <c r="C33" s="14" t="s">
        <v>57</v>
      </c>
      <c r="D33" s="107">
        <v>42.030229857</v>
      </c>
      <c r="E33" s="107">
        <v>281.61904914499996</v>
      </c>
      <c r="F33" s="107">
        <v>642.589206974</v>
      </c>
      <c r="G33" s="107">
        <v>71.66098328</v>
      </c>
      <c r="H33" s="107">
        <v>3.870127688</v>
      </c>
      <c r="I33" s="72"/>
      <c r="J33" s="89">
        <v>0.0004989159455397512</v>
      </c>
      <c r="K33" s="95">
        <f t="shared" si="0"/>
        <v>1041.7700958599455</v>
      </c>
      <c r="L33" s="107">
        <v>0</v>
      </c>
    </row>
    <row r="34" spans="2:12" ht="12.75">
      <c r="B34" s="12">
        <v>30</v>
      </c>
      <c r="C34" s="14" t="s">
        <v>58</v>
      </c>
      <c r="D34" s="107">
        <v>20.756950531999998</v>
      </c>
      <c r="E34" s="107">
        <v>475.979606474</v>
      </c>
      <c r="F34" s="107">
        <v>872.361683404</v>
      </c>
      <c r="G34" s="107">
        <v>121.700401243</v>
      </c>
      <c r="H34" s="107">
        <v>2.9401618079999996</v>
      </c>
      <c r="I34" s="72"/>
      <c r="J34" s="89">
        <v>0.010133368755748672</v>
      </c>
      <c r="K34" s="95">
        <f t="shared" si="0"/>
        <v>1493.7489368297558</v>
      </c>
      <c r="L34" s="107">
        <v>0</v>
      </c>
    </row>
    <row r="35" spans="2:12" ht="12.75">
      <c r="B35" s="12">
        <v>31</v>
      </c>
      <c r="C35" s="13" t="s">
        <v>59</v>
      </c>
      <c r="D35" s="107">
        <v>0.065582993</v>
      </c>
      <c r="E35" s="107">
        <v>1.4088152349999998</v>
      </c>
      <c r="F35" s="107">
        <v>26.069696688</v>
      </c>
      <c r="G35" s="107">
        <v>2.846177156</v>
      </c>
      <c r="H35" s="107">
        <v>0.019820787</v>
      </c>
      <c r="I35" s="72"/>
      <c r="J35" s="89">
        <v>0</v>
      </c>
      <c r="K35" s="95">
        <f t="shared" si="0"/>
        <v>30.410092859</v>
      </c>
      <c r="L35" s="107">
        <v>0</v>
      </c>
    </row>
    <row r="36" spans="2:12" ht="12.75">
      <c r="B36" s="12">
        <v>32</v>
      </c>
      <c r="C36" s="14" t="s">
        <v>60</v>
      </c>
      <c r="D36" s="107">
        <v>752.2989993680001</v>
      </c>
      <c r="E36" s="107">
        <v>1066.664699804</v>
      </c>
      <c r="F36" s="107">
        <v>1626.6989456420001</v>
      </c>
      <c r="G36" s="107">
        <v>434.160281735</v>
      </c>
      <c r="H36" s="107">
        <v>20.620129658</v>
      </c>
      <c r="I36" s="72"/>
      <c r="J36" s="89">
        <v>0.10326191696263415</v>
      </c>
      <c r="K36" s="95">
        <f t="shared" si="0"/>
        <v>3900.5463181239634</v>
      </c>
      <c r="L36" s="107">
        <v>0</v>
      </c>
    </row>
    <row r="37" spans="2:12" ht="12.75">
      <c r="B37" s="12">
        <v>33</v>
      </c>
      <c r="C37" s="14" t="s">
        <v>99</v>
      </c>
      <c r="D37" s="107">
        <v>1.1813790960000001</v>
      </c>
      <c r="E37" s="107">
        <v>8.804535652</v>
      </c>
      <c r="F37" s="107">
        <v>51.109443381</v>
      </c>
      <c r="G37" s="108">
        <v>12.478197306999999</v>
      </c>
      <c r="H37" s="108">
        <v>0.315465573</v>
      </c>
      <c r="I37" s="72"/>
      <c r="J37" s="89">
        <v>0.0019864100136347857</v>
      </c>
      <c r="K37" s="95">
        <f t="shared" si="0"/>
        <v>73.89100741901362</v>
      </c>
      <c r="L37" s="107">
        <v>0</v>
      </c>
    </row>
    <row r="38" spans="2:12" ht="12.75">
      <c r="B38" s="12">
        <v>34</v>
      </c>
      <c r="C38" s="14" t="s">
        <v>61</v>
      </c>
      <c r="D38" s="107">
        <v>0.028648927</v>
      </c>
      <c r="E38" s="107">
        <v>0.237208163</v>
      </c>
      <c r="F38" s="107">
        <v>3.566558578</v>
      </c>
      <c r="G38" s="107">
        <v>0.296579582</v>
      </c>
      <c r="H38" s="107">
        <v>0.009851203999999999</v>
      </c>
      <c r="I38" s="72"/>
      <c r="J38" s="89">
        <v>0</v>
      </c>
      <c r="K38" s="95">
        <f t="shared" si="0"/>
        <v>4.138846454</v>
      </c>
      <c r="L38" s="107">
        <v>0</v>
      </c>
    </row>
    <row r="39" spans="2:12" ht="12.75">
      <c r="B39" s="12">
        <v>35</v>
      </c>
      <c r="C39" s="14" t="s">
        <v>62</v>
      </c>
      <c r="D39" s="107">
        <v>455.441792405</v>
      </c>
      <c r="E39" s="107">
        <v>690.7259384289999</v>
      </c>
      <c r="F39" s="107">
        <v>1806.270689706</v>
      </c>
      <c r="G39" s="107">
        <v>354.115707533</v>
      </c>
      <c r="H39" s="107">
        <v>7.386892981999999</v>
      </c>
      <c r="I39" s="72"/>
      <c r="J39" s="89">
        <v>0.0014835562942549425</v>
      </c>
      <c r="K39" s="95">
        <f t="shared" si="0"/>
        <v>3313.9425046112947</v>
      </c>
      <c r="L39" s="107">
        <v>0</v>
      </c>
    </row>
    <row r="40" spans="2:12" ht="12.75">
      <c r="B40" s="12">
        <v>36</v>
      </c>
      <c r="C40" s="14" t="s">
        <v>63</v>
      </c>
      <c r="D40" s="107">
        <v>1.8939151149999998</v>
      </c>
      <c r="E40" s="107">
        <v>83.329544619</v>
      </c>
      <c r="F40" s="107">
        <v>216.17986655800001</v>
      </c>
      <c r="G40" s="107">
        <v>30.744514426</v>
      </c>
      <c r="H40" s="107">
        <v>0.5506804860000001</v>
      </c>
      <c r="I40" s="72"/>
      <c r="J40" s="89">
        <v>0</v>
      </c>
      <c r="K40" s="95">
        <f t="shared" si="0"/>
        <v>332.69852120400003</v>
      </c>
      <c r="L40" s="107">
        <v>0</v>
      </c>
    </row>
    <row r="41" spans="2:12" ht="12.75">
      <c r="B41" s="12">
        <v>37</v>
      </c>
      <c r="C41" s="14" t="s">
        <v>64</v>
      </c>
      <c r="D41" s="107">
        <v>743.369913276</v>
      </c>
      <c r="E41" s="107">
        <v>1610.9578021300001</v>
      </c>
      <c r="F41" s="107">
        <v>1983.657610125</v>
      </c>
      <c r="G41" s="107">
        <v>449.05794474</v>
      </c>
      <c r="H41" s="107">
        <v>22.614088241</v>
      </c>
      <c r="I41" s="72"/>
      <c r="J41" s="89">
        <v>0.0408224091785115</v>
      </c>
      <c r="K41" s="95">
        <f t="shared" si="0"/>
        <v>4809.698180921178</v>
      </c>
      <c r="L41" s="107">
        <v>0</v>
      </c>
    </row>
    <row r="42" spans="2:12" ht="15">
      <c r="B42" s="15" t="s">
        <v>11</v>
      </c>
      <c r="C42" s="90"/>
      <c r="D42" s="111">
        <f>SUM(D5:D41)</f>
        <v>19379.532571293294</v>
      </c>
      <c r="E42" s="111">
        <f>SUM(E5:E41)</f>
        <v>27388.068603342814</v>
      </c>
      <c r="F42" s="111">
        <f aca="true" t="shared" si="1" ref="F42:L42">SUM(F5:F41)</f>
        <v>35393.39968928</v>
      </c>
      <c r="G42" s="111">
        <f t="shared" si="1"/>
        <v>7129.755781095001</v>
      </c>
      <c r="H42" s="111">
        <f t="shared" si="1"/>
        <v>516.270499449</v>
      </c>
      <c r="I42" s="111">
        <f t="shared" si="1"/>
        <v>0</v>
      </c>
      <c r="J42" s="111">
        <f t="shared" si="1"/>
        <v>48.26155011953835</v>
      </c>
      <c r="K42" s="111">
        <f t="shared" si="1"/>
        <v>89855.28869457965</v>
      </c>
      <c r="L42" s="111">
        <f t="shared" si="1"/>
        <v>0</v>
      </c>
    </row>
    <row r="43" spans="2:6" ht="12.75">
      <c r="B43" t="s">
        <v>80</v>
      </c>
      <c r="E43" s="2"/>
      <c r="F43" s="103"/>
    </row>
    <row r="44" spans="4:12" ht="12.75">
      <c r="D44" s="112"/>
      <c r="E44" s="112"/>
      <c r="F44" s="112"/>
      <c r="G44" s="112"/>
      <c r="H44" s="112"/>
      <c r="I44" s="112"/>
      <c r="J44" s="112"/>
      <c r="K44" s="112"/>
      <c r="L44" s="112"/>
    </row>
    <row r="45" spans="4:11" ht="12.75">
      <c r="D45" s="112"/>
      <c r="E45" s="112"/>
      <c r="F45" s="112"/>
      <c r="G45" s="112"/>
      <c r="H45" s="112"/>
      <c r="I45" s="112"/>
      <c r="J45" s="112"/>
      <c r="K45" s="112"/>
    </row>
    <row r="46" spans="4:12" ht="12.75">
      <c r="D46" s="110"/>
      <c r="E46" s="110"/>
      <c r="F46" s="110"/>
      <c r="G46" s="110"/>
      <c r="H46" s="110"/>
      <c r="I46" s="110"/>
      <c r="J46" s="110"/>
      <c r="K46" s="110"/>
      <c r="L46" s="110"/>
    </row>
    <row r="47" spans="4:11" ht="12.75">
      <c r="D47" s="110"/>
      <c r="E47" s="110"/>
      <c r="F47" s="110"/>
      <c r="G47" s="110"/>
      <c r="H47" s="110"/>
      <c r="J47" s="110"/>
      <c r="K47" s="110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2018-06-07T13:57:45Z</dcterms:modified>
  <cp:category/>
  <cp:version/>
  <cp:contentType/>
  <cp:contentStatus/>
</cp:coreProperties>
</file>