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<sst xmlns="http://schemas.openxmlformats.org/spreadsheetml/2006/main" count="198" uniqueCount="163">
  <si>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</si>
  <si>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</si>
  <si>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</si>
  <si>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</si>
  <si>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</si>
  <si>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</si>
  <si>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</si>
  <si>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</si>
  <si>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</si>
  <si>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</si>
  <si>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</si>
  <si>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</si>
  <si>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</si>
  <si>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</si>
  <si>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</si>
  <si>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</si>
  <si>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</si>
  <si>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</si>
  <si>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</si>
  <si>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</si>
  <si>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</si>
  <si>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</si>
  <si>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</si>
  <si>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</si>
  <si>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</si>
  <si>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</si>
  <si>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</si>
  <si>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</si>
  <si>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</si>
  <si>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</si>
  <si>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</si>
  <si>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</si>
  <si>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</si>
  <si>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</si>
  <si>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</si>
  <si>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</si>
  <si>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</si>
  <si>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</si>
  <si>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</si>
  <si>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</si>
  <si>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</si>
  <si>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</si>
  <si>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</si>
  <si>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</si>
  <si>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</si>
  <si>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</si>
  <si>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</si>
  <si>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</si>
  <si>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</si>
  <si>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</si>
  <si>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</si>
  <si>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</si>
  <si>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</si>
  <si>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</si>
  <si>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</si>
  <si>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</si>
  <si>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</si>
  <si>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</si>
  <si>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</si>
  <si>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</si>
  <si>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</si>
  <si>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</si>
  <si>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</si>
  <si>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</si>
  <si>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</si>
  <si>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</si>
  <si>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</si>
  <si>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</si>
  <si>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</si>
  <si>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</si>
  <si>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</si>
  <si>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</si>
  <si>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</si>
  <si>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</si>
  <si>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</si>
  <si>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</si>
  <si>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</si>
  <si>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</si>
  <si>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</si>
  <si>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</si>
  <si>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</si>
  <si>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</si>
  <si>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</si>
  <si>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</si>
  <si>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</si>
  <si>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</si>
  <si>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</si>
  <si>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</si>
  <si>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</si>
  <si>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</si>
  <si>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</si>
  <si>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</si>
  <si>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</si>
  <si>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</si>
  <si>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</si>
  <si>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</si>
  <si>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</si>
  <si>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</si>
  <si>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</si>
  <si>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</si>
  <si>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</si>
  <si>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</si>
  <si>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</si>
  <si>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</si>
  <si>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</si>
  <si>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</si>
  <si>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</si>
  <si>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</si>
  <si>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</si>
  <si>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</si>
  <si>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</si>
  <si>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</si>
  <si>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</si>
  <si>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</si>
  <si>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</si>
  <si>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</si>
  <si>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</si>
  <si>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</si>
  <si>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</si>
  <si>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</si>
  <si>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</si>
  <si>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</si>
  <si>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</si>
  <si>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</si>
  <si>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</si>
  <si>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</si>
  <si>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DSPBR GLOBAL ALLOCATION FUND</t>
  </si>
  <si>
    <t>DSPBR CONSTANT Maturity 10Y G-Sec Fund</t>
  </si>
  <si>
    <t>DSPBR DAF - S29 - 40M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</si>
  <si>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</si>
  <si>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</si>
  <si>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</si>
  <si>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</si>
  <si>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</si>
  <si>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</si>
  <si>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</si>
  <si>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</si>
  <si>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</si>
  <si>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</si>
  <si>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</si>
  <si>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</si>
  <si>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</si>
  <si>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</si>
  <si>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</si>
  <si>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</si>
  <si>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</si>
  <si>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</si>
  <si>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</si>
  <si>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</si>
  <si>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</si>
  <si>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</si>
  <si>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</si>
  <si>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DSPBR Equal Nifty 50 Fund</t>
  </si>
  <si>
    <t>New Delhi</t>
  </si>
  <si>
    <t>Orissa</t>
  </si>
  <si>
    <t>Pondicherry</t>
  </si>
  <si>
    <t>DSPBR A.C.E. Fund Series 1</t>
  </si>
  <si>
    <t>FMP - Series 217 - 40M</t>
  </si>
  <si>
    <t>FMP - Series 218 - 40M</t>
  </si>
  <si>
    <t>FMP - Series 219 - 40M</t>
  </si>
  <si>
    <t>DSPBR Arbitrage Fund</t>
  </si>
  <si>
    <t>DSP BlackRock Mutual Fund: Average Assets Under Management (AAUM) as on 31.01.2018 (All figures in Rs. Crore)</t>
  </si>
  <si>
    <t>Table showing State wise /Union Territory wise contribution to AAUM of category of schemes as on 31.01.2018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</si>
</sst>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171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5.28125" style="2" customWidth="1"/>
    <col min="4" max="4" width="9.57421875" style="35" customWidth="1"/>
    <col min="5" max="6" width="5.28125" style="2" bestFit="1" customWidth="1"/>
    <col min="7" max="7" width="5.28125" style="2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6.00390625" style="2" customWidth="1"/>
    <col min="12" max="12" width="9.57421875" style="2" customWidth="1"/>
    <col min="13" max="13" width="5.28125" style="2" bestFit="1" customWidth="1"/>
    <col min="14" max="14" width="5.28125" style="35" customWidth="1"/>
    <col min="15" max="16" width="5.28125" style="2" bestFit="1" customWidth="1"/>
    <col min="17" max="17" width="5.28125" style="2" customWidth="1"/>
    <col min="18" max="19" width="8.00390625" style="2" customWidth="1"/>
    <col min="20" max="20" width="8.00390625" style="2" bestFit="1" customWidth="1"/>
    <col min="21" max="21" width="5.28125" style="2" customWidth="1"/>
    <col min="22" max="22" width="8.00390625" style="2" customWidth="1"/>
    <col min="23" max="27" width="5.28125" style="2" customWidth="1"/>
    <col min="28" max="28" width="6.00390625" style="2" customWidth="1"/>
    <col min="29" max="29" width="7.00390625" style="2" customWidth="1"/>
    <col min="30" max="31" width="5.28125" style="2" customWidth="1"/>
    <col min="32" max="32" width="6.00390625" style="2" customWidth="1"/>
    <col min="33" max="37" width="5.28125" style="2" customWidth="1"/>
    <col min="38" max="38" width="6.00390625" style="2" customWidth="1"/>
    <col min="39" max="41" width="5.28125" style="2" customWidth="1"/>
    <col min="42" max="42" width="6.00390625" style="2" bestFit="1" customWidth="1"/>
    <col min="43" max="43" width="5.28125" style="2" customWidth="1"/>
    <col min="44" max="44" width="8.00390625" style="35" customWidth="1"/>
    <col min="45" max="46" width="5.28125" style="2" bestFit="1" customWidth="1"/>
    <col min="47" max="47" width="5.28125" style="2" customWidth="1"/>
    <col min="48" max="49" width="10.57421875" style="2" customWidth="1"/>
    <col min="50" max="50" width="8.00390625" style="2" customWidth="1"/>
    <col min="51" max="51" width="5.28125" style="2" customWidth="1"/>
    <col min="52" max="52" width="10.57421875" style="2" customWidth="1"/>
    <col min="53" max="53" width="5.28125" style="2" bestFit="1" customWidth="1"/>
    <col min="54" max="54" width="5.28125" style="35" customWidth="1"/>
    <col min="55" max="56" width="5.28125" style="2" bestFit="1" customWidth="1"/>
    <col min="57" max="57" width="5.28125" style="2" customWidth="1"/>
    <col min="58" max="58" width="9.57421875" style="2" customWidth="1"/>
    <col min="59" max="59" width="9.7109375" style="35" customWidth="1"/>
    <col min="60" max="60" width="7.00390625" style="2" customWidth="1"/>
    <col min="61" max="61" width="5.28125" style="2" customWidth="1"/>
    <col min="62" max="62" width="9.57421875" style="2" bestFit="1" customWidth="1"/>
    <col min="63" max="63" width="10.57421875" style="31" customWidth="1"/>
    <col min="64" max="65" width="10.57421875" style="2" bestFit="1" customWidth="1"/>
    <col min="66" max="16384" width="9.140625" style="2" customWidth="1"/>
  </cols>
  <sheetData>
    <row r="1" spans="1:256" s="1" customFormat="1" ht="19.5" thickBot="1">
      <c r="A1" s="118" t="s">
        <v>68</v>
      </c>
      <c r="B1" s="142" t="s">
        <v>30</v>
      </c>
      <c r="C1" s="128" t="s">
        <v>161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3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9"/>
      <c r="B2" s="143"/>
      <c r="C2" s="147" t="s">
        <v>29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147" t="s">
        <v>27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9"/>
      <c r="AQ2" s="147" t="s">
        <v>28</v>
      </c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9"/>
      <c r="BK2" s="134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9"/>
      <c r="B3" s="143"/>
      <c r="C3" s="131" t="s">
        <v>12</v>
      </c>
      <c r="D3" s="132"/>
      <c r="E3" s="132"/>
      <c r="F3" s="132"/>
      <c r="G3" s="132"/>
      <c r="H3" s="132"/>
      <c r="I3" s="132"/>
      <c r="J3" s="132"/>
      <c r="K3" s="132"/>
      <c r="L3" s="133"/>
      <c r="M3" s="131" t="s">
        <v>13</v>
      </c>
      <c r="N3" s="132"/>
      <c r="O3" s="132"/>
      <c r="P3" s="132"/>
      <c r="Q3" s="132"/>
      <c r="R3" s="132"/>
      <c r="S3" s="132"/>
      <c r="T3" s="132"/>
      <c r="U3" s="132"/>
      <c r="V3" s="133"/>
      <c r="W3" s="131" t="s">
        <v>12</v>
      </c>
      <c r="X3" s="132"/>
      <c r="Y3" s="132"/>
      <c r="Z3" s="132"/>
      <c r="AA3" s="132"/>
      <c r="AB3" s="132"/>
      <c r="AC3" s="132"/>
      <c r="AD3" s="132"/>
      <c r="AE3" s="132"/>
      <c r="AF3" s="133"/>
      <c r="AG3" s="131" t="s">
        <v>13</v>
      </c>
      <c r="AH3" s="132"/>
      <c r="AI3" s="132"/>
      <c r="AJ3" s="132"/>
      <c r="AK3" s="132"/>
      <c r="AL3" s="132"/>
      <c r="AM3" s="132"/>
      <c r="AN3" s="132"/>
      <c r="AO3" s="132"/>
      <c r="AP3" s="133"/>
      <c r="AQ3" s="131" t="s">
        <v>12</v>
      </c>
      <c r="AR3" s="132"/>
      <c r="AS3" s="132"/>
      <c r="AT3" s="132"/>
      <c r="AU3" s="132"/>
      <c r="AV3" s="132"/>
      <c r="AW3" s="132"/>
      <c r="AX3" s="132"/>
      <c r="AY3" s="132"/>
      <c r="AZ3" s="133"/>
      <c r="BA3" s="131" t="s">
        <v>13</v>
      </c>
      <c r="BB3" s="132"/>
      <c r="BC3" s="132"/>
      <c r="BD3" s="132"/>
      <c r="BE3" s="132"/>
      <c r="BF3" s="132"/>
      <c r="BG3" s="132"/>
      <c r="BH3" s="132"/>
      <c r="BI3" s="132"/>
      <c r="BJ3" s="133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9"/>
      <c r="B4" s="143"/>
      <c r="C4" s="150" t="s">
        <v>31</v>
      </c>
      <c r="D4" s="151"/>
      <c r="E4" s="151"/>
      <c r="F4" s="151"/>
      <c r="G4" s="152"/>
      <c r="H4" s="139" t="s">
        <v>32</v>
      </c>
      <c r="I4" s="140"/>
      <c r="J4" s="140"/>
      <c r="K4" s="140"/>
      <c r="L4" s="141"/>
      <c r="M4" s="150" t="s">
        <v>31</v>
      </c>
      <c r="N4" s="151"/>
      <c r="O4" s="151"/>
      <c r="P4" s="151"/>
      <c r="Q4" s="152"/>
      <c r="R4" s="139" t="s">
        <v>32</v>
      </c>
      <c r="S4" s="140"/>
      <c r="T4" s="140"/>
      <c r="U4" s="140"/>
      <c r="V4" s="141"/>
      <c r="W4" s="150" t="s">
        <v>31</v>
      </c>
      <c r="X4" s="151"/>
      <c r="Y4" s="151"/>
      <c r="Z4" s="151"/>
      <c r="AA4" s="152"/>
      <c r="AB4" s="139" t="s">
        <v>32</v>
      </c>
      <c r="AC4" s="140"/>
      <c r="AD4" s="140"/>
      <c r="AE4" s="140"/>
      <c r="AF4" s="141"/>
      <c r="AG4" s="150" t="s">
        <v>31</v>
      </c>
      <c r="AH4" s="151"/>
      <c r="AI4" s="151"/>
      <c r="AJ4" s="151"/>
      <c r="AK4" s="152"/>
      <c r="AL4" s="139" t="s">
        <v>32</v>
      </c>
      <c r="AM4" s="140"/>
      <c r="AN4" s="140"/>
      <c r="AO4" s="140"/>
      <c r="AP4" s="141"/>
      <c r="AQ4" s="150" t="s">
        <v>31</v>
      </c>
      <c r="AR4" s="151"/>
      <c r="AS4" s="151"/>
      <c r="AT4" s="151"/>
      <c r="AU4" s="152"/>
      <c r="AV4" s="139" t="s">
        <v>32</v>
      </c>
      <c r="AW4" s="140"/>
      <c r="AX4" s="140"/>
      <c r="AY4" s="140"/>
      <c r="AZ4" s="141"/>
      <c r="BA4" s="150" t="s">
        <v>31</v>
      </c>
      <c r="BB4" s="151"/>
      <c r="BC4" s="151"/>
      <c r="BD4" s="151"/>
      <c r="BE4" s="152"/>
      <c r="BF4" s="139" t="s">
        <v>32</v>
      </c>
      <c r="BG4" s="140"/>
      <c r="BH4" s="140"/>
      <c r="BI4" s="140"/>
      <c r="BJ4" s="141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9"/>
      <c r="B5" s="143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6"/>
    </row>
    <row r="7" spans="1:63" ht="12.75">
      <c r="A7" s="11" t="s">
        <v>69</v>
      </c>
      <c r="B7" s="18" t="s">
        <v>14</v>
      </c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6"/>
    </row>
    <row r="8" spans="1:63" ht="12.75">
      <c r="A8" s="11"/>
      <c r="B8" s="47" t="s">
        <v>91</v>
      </c>
      <c r="C8" s="45">
        <v>0</v>
      </c>
      <c r="D8" s="53">
        <v>789.06424546</v>
      </c>
      <c r="E8" s="45">
        <v>0</v>
      </c>
      <c r="F8" s="45">
        <v>0</v>
      </c>
      <c r="G8" s="45">
        <v>0</v>
      </c>
      <c r="H8" s="45">
        <v>43.063620347000004</v>
      </c>
      <c r="I8" s="45">
        <v>8679.587758272</v>
      </c>
      <c r="J8" s="45">
        <v>2426.727899055</v>
      </c>
      <c r="K8" s="45">
        <v>0</v>
      </c>
      <c r="L8" s="45">
        <v>493.04351597600004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18.645456198999998</v>
      </c>
      <c r="S8" s="45">
        <v>61.04872993000001</v>
      </c>
      <c r="T8" s="45">
        <v>148.177612026</v>
      </c>
      <c r="U8" s="45">
        <v>0</v>
      </c>
      <c r="V8" s="45">
        <v>25.451995622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0.109624543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0.070689252</v>
      </c>
      <c r="AM8" s="45">
        <v>0</v>
      </c>
      <c r="AN8" s="45">
        <v>0</v>
      </c>
      <c r="AO8" s="45">
        <v>0</v>
      </c>
      <c r="AP8" s="45">
        <v>0.415548229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54.701222116000004</v>
      </c>
      <c r="AW8" s="45">
        <v>3136.595966093</v>
      </c>
      <c r="AX8" s="45">
        <v>33.683643229</v>
      </c>
      <c r="AY8" s="45">
        <v>0</v>
      </c>
      <c r="AZ8" s="45">
        <v>333.675104525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22.015641828</v>
      </c>
      <c r="BG8" s="53">
        <v>116.496955799</v>
      </c>
      <c r="BH8" s="45">
        <v>5.955053395</v>
      </c>
      <c r="BI8" s="45">
        <v>0</v>
      </c>
      <c r="BJ8" s="45">
        <v>40.763304136</v>
      </c>
      <c r="BK8" s="91">
        <f>SUM(C8:BJ8)</f>
        <v>16429.293586032</v>
      </c>
    </row>
    <row r="9" spans="1:63" ht="12.75">
      <c r="A9" s="11"/>
      <c r="B9" s="47" t="s">
        <v>93</v>
      </c>
      <c r="C9" s="45">
        <v>0</v>
      </c>
      <c r="D9" s="53">
        <v>2.868835262</v>
      </c>
      <c r="E9" s="45">
        <v>0</v>
      </c>
      <c r="F9" s="45">
        <v>0</v>
      </c>
      <c r="G9" s="54">
        <v>0</v>
      </c>
      <c r="H9" s="55">
        <v>11.589965287</v>
      </c>
      <c r="I9" s="45">
        <v>0.20361216099999999</v>
      </c>
      <c r="J9" s="45">
        <v>0.033267026000000005</v>
      </c>
      <c r="K9" s="56">
        <v>0</v>
      </c>
      <c r="L9" s="54">
        <v>4.984221205000001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3.7509923279999997</v>
      </c>
      <c r="S9" s="45">
        <v>0.051521294</v>
      </c>
      <c r="T9" s="45">
        <v>0</v>
      </c>
      <c r="U9" s="45">
        <v>0</v>
      </c>
      <c r="V9" s="54">
        <v>1.222613188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1.9571311840000003</v>
      </c>
      <c r="AW9" s="45">
        <v>2.0912277280000002</v>
      </c>
      <c r="AX9" s="45">
        <v>0</v>
      </c>
      <c r="AY9" s="56">
        <v>0</v>
      </c>
      <c r="AZ9" s="54">
        <v>9.174863479999999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0.455598158</v>
      </c>
      <c r="BG9" s="53">
        <v>0.343101131</v>
      </c>
      <c r="BH9" s="45">
        <v>0</v>
      </c>
      <c r="BI9" s="45">
        <v>0</v>
      </c>
      <c r="BJ9" s="45">
        <v>0.30838429900000003</v>
      </c>
      <c r="BK9" s="91">
        <f>SUM(C9:BJ9)</f>
        <v>39.035333730999994</v>
      </c>
    </row>
    <row r="10" spans="1:65" ht="12.75">
      <c r="A10" s="36"/>
      <c r="B10" s="37" t="s">
        <v>78</v>
      </c>
      <c r="C10" s="92">
        <f>SUM(C8:C9)</f>
        <v>0</v>
      </c>
      <c r="D10" s="92">
        <f aca="true" t="shared" si="0" ref="D10:BJ10">SUM(D8:D9)</f>
        <v>791.933080722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54.653585634</v>
      </c>
      <c r="I10" s="92">
        <f t="shared" si="0"/>
        <v>8679.791370433</v>
      </c>
      <c r="J10" s="92">
        <f t="shared" si="0"/>
        <v>2426.761166081</v>
      </c>
      <c r="K10" s="92">
        <f t="shared" si="0"/>
        <v>0</v>
      </c>
      <c r="L10" s="92">
        <f t="shared" si="0"/>
        <v>498.027737181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22.396448526999997</v>
      </c>
      <c r="S10" s="92">
        <f t="shared" si="0"/>
        <v>61.100251224000004</v>
      </c>
      <c r="T10" s="92">
        <f t="shared" si="0"/>
        <v>148.177612026</v>
      </c>
      <c r="U10" s="92">
        <f t="shared" si="0"/>
        <v>0</v>
      </c>
      <c r="V10" s="92">
        <f t="shared" si="0"/>
        <v>26.67460881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0.109624543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0.070689252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0.415548229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56.6583533</v>
      </c>
      <c r="AW10" s="92">
        <f t="shared" si="0"/>
        <v>3138.6871938209997</v>
      </c>
      <c r="AX10" s="92">
        <f t="shared" si="0"/>
        <v>33.683643229</v>
      </c>
      <c r="AY10" s="92">
        <f t="shared" si="0"/>
        <v>0</v>
      </c>
      <c r="AZ10" s="92">
        <f t="shared" si="0"/>
        <v>342.849968005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22.471239986</v>
      </c>
      <c r="BG10" s="92">
        <f t="shared" si="0"/>
        <v>116.84005693</v>
      </c>
      <c r="BH10" s="92">
        <f t="shared" si="0"/>
        <v>5.955053395</v>
      </c>
      <c r="BI10" s="92">
        <f t="shared" si="0"/>
        <v>0</v>
      </c>
      <c r="BJ10" s="92">
        <f t="shared" si="0"/>
        <v>41.071688435</v>
      </c>
      <c r="BK10" s="92">
        <f>SUM(BK8:BK9)</f>
        <v>16468.328919763</v>
      </c>
      <c r="BM10" s="27"/>
    </row>
    <row r="11" spans="1:63" ht="12.75">
      <c r="A11" s="11" t="s">
        <v>70</v>
      </c>
      <c r="B11" s="18" t="s">
        <v>3</v>
      </c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7"/>
    </row>
    <row r="12" spans="1:63" ht="12.75">
      <c r="A12" s="11"/>
      <c r="B12" s="46" t="s">
        <v>92</v>
      </c>
      <c r="C12" s="45">
        <v>0</v>
      </c>
      <c r="D12" s="53">
        <v>185.915993935</v>
      </c>
      <c r="E12" s="45">
        <v>0</v>
      </c>
      <c r="F12" s="45">
        <v>0</v>
      </c>
      <c r="G12" s="54">
        <v>0</v>
      </c>
      <c r="H12" s="55">
        <v>1.606146053</v>
      </c>
      <c r="I12" s="45">
        <v>0.274586777</v>
      </c>
      <c r="J12" s="45">
        <v>12.108210617000001</v>
      </c>
      <c r="K12" s="56">
        <v>0</v>
      </c>
      <c r="L12" s="54">
        <v>91.199985247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0.6243484490000001</v>
      </c>
      <c r="S12" s="45">
        <v>4.033433802</v>
      </c>
      <c r="T12" s="45">
        <v>0</v>
      </c>
      <c r="U12" s="45">
        <v>0</v>
      </c>
      <c r="V12" s="54">
        <v>0.417516813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3.334931611</v>
      </c>
      <c r="AW12" s="45">
        <v>11.44776227</v>
      </c>
      <c r="AX12" s="45">
        <v>1.9520364129999999</v>
      </c>
      <c r="AY12" s="56">
        <v>0</v>
      </c>
      <c r="AZ12" s="54">
        <v>38.62929888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1.1138112470000001</v>
      </c>
      <c r="BG12" s="53">
        <v>0.27502499799999996</v>
      </c>
      <c r="BH12" s="45">
        <v>0</v>
      </c>
      <c r="BI12" s="45">
        <v>0</v>
      </c>
      <c r="BJ12" s="45">
        <v>2.342740816</v>
      </c>
      <c r="BK12" s="91">
        <f>SUM(C12:BJ12)</f>
        <v>355.275827928</v>
      </c>
    </row>
    <row r="13" spans="1:65" ht="12.75">
      <c r="A13" s="11"/>
      <c r="B13" s="47" t="s">
        <v>127</v>
      </c>
      <c r="C13" s="45">
        <v>0</v>
      </c>
      <c r="D13" s="53">
        <v>48.58784106</v>
      </c>
      <c r="E13" s="45">
        <v>0</v>
      </c>
      <c r="F13" s="45">
        <v>0</v>
      </c>
      <c r="G13" s="54">
        <v>0</v>
      </c>
      <c r="H13" s="55">
        <v>1.8508255210000002</v>
      </c>
      <c r="I13" s="45">
        <v>5.194108951</v>
      </c>
      <c r="J13" s="45">
        <v>0</v>
      </c>
      <c r="K13" s="56">
        <v>0</v>
      </c>
      <c r="L13" s="54">
        <v>13.614878125999999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0.59966533</v>
      </c>
      <c r="S13" s="45">
        <v>0</v>
      </c>
      <c r="T13" s="45">
        <v>0</v>
      </c>
      <c r="U13" s="45">
        <v>0</v>
      </c>
      <c r="V13" s="54">
        <v>0.019656868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1.11534955</v>
      </c>
      <c r="AW13" s="45">
        <v>2.95607149</v>
      </c>
      <c r="AX13" s="45">
        <v>0</v>
      </c>
      <c r="AY13" s="56">
        <v>0</v>
      </c>
      <c r="AZ13" s="54">
        <v>9.481641254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0.087416439</v>
      </c>
      <c r="BG13" s="53">
        <v>0.002655591</v>
      </c>
      <c r="BH13" s="45">
        <v>0</v>
      </c>
      <c r="BI13" s="45">
        <v>0</v>
      </c>
      <c r="BJ13" s="45">
        <v>0.0058473019999999995</v>
      </c>
      <c r="BK13" s="91">
        <f>SUM(C13:BJ13)</f>
        <v>83.51595748199999</v>
      </c>
      <c r="BM13" s="27"/>
    </row>
    <row r="14" spans="1:65" ht="12.75">
      <c r="A14" s="36"/>
      <c r="B14" s="37" t="s">
        <v>79</v>
      </c>
      <c r="C14" s="93">
        <f aca="true" t="shared" si="1" ref="C14:AH14">SUM(C12:C13)</f>
        <v>0</v>
      </c>
      <c r="D14" s="93">
        <f t="shared" si="1"/>
        <v>234.50383499499998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3.456971574</v>
      </c>
      <c r="I14" s="93">
        <f t="shared" si="1"/>
        <v>5.468695727999999</v>
      </c>
      <c r="J14" s="93">
        <f t="shared" si="1"/>
        <v>12.108210617000001</v>
      </c>
      <c r="K14" s="93">
        <f t="shared" si="1"/>
        <v>0</v>
      </c>
      <c r="L14" s="93">
        <f t="shared" si="1"/>
        <v>104.814863373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1.224013779</v>
      </c>
      <c r="S14" s="93">
        <f t="shared" si="1"/>
        <v>4.033433802</v>
      </c>
      <c r="T14" s="93">
        <f t="shared" si="1"/>
        <v>0</v>
      </c>
      <c r="U14" s="93">
        <f t="shared" si="1"/>
        <v>0</v>
      </c>
      <c r="V14" s="93">
        <f t="shared" si="1"/>
        <v>0.437173681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J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4.4502811609999995</v>
      </c>
      <c r="AW14" s="93">
        <f t="shared" si="2"/>
        <v>14.40383376</v>
      </c>
      <c r="AX14" s="93">
        <f t="shared" si="2"/>
        <v>1.9520364129999999</v>
      </c>
      <c r="AY14" s="93">
        <f t="shared" si="2"/>
        <v>0</v>
      </c>
      <c r="AZ14" s="93">
        <f t="shared" si="2"/>
        <v>48.110940134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1.2012276860000002</v>
      </c>
      <c r="BG14" s="93">
        <f t="shared" si="2"/>
        <v>0.277680589</v>
      </c>
      <c r="BH14" s="93">
        <f t="shared" si="2"/>
        <v>0</v>
      </c>
      <c r="BI14" s="93">
        <f t="shared" si="2"/>
        <v>0</v>
      </c>
      <c r="BJ14" s="93">
        <f t="shared" si="2"/>
        <v>2.348588118</v>
      </c>
      <c r="BK14" s="93">
        <f>SUM(BK12:BK13)</f>
        <v>438.79178541</v>
      </c>
      <c r="BM14" s="27"/>
    </row>
    <row r="15" spans="1:63" ht="12.75">
      <c r="A15" s="11" t="s">
        <v>71</v>
      </c>
      <c r="B15" s="18" t="s">
        <v>10</v>
      </c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37"/>
    </row>
    <row r="16" spans="1:65" ht="12.75">
      <c r="A16" s="96"/>
      <c r="B16" s="3" t="s">
        <v>128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0.036957772</v>
      </c>
      <c r="I16" s="45">
        <v>0.077627003</v>
      </c>
      <c r="J16" s="45">
        <v>0</v>
      </c>
      <c r="K16" s="45">
        <v>0</v>
      </c>
      <c r="L16" s="54">
        <v>0.057207689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0.00947896</v>
      </c>
      <c r="S16" s="45">
        <v>0</v>
      </c>
      <c r="T16" s="45">
        <v>0</v>
      </c>
      <c r="U16" s="45">
        <v>0</v>
      </c>
      <c r="V16" s="54">
        <v>0.014583016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4.1501622949999994</v>
      </c>
      <c r="AW16" s="45">
        <v>3.976568277</v>
      </c>
      <c r="AX16" s="45">
        <v>0</v>
      </c>
      <c r="AY16" s="45">
        <v>0</v>
      </c>
      <c r="AZ16" s="54">
        <v>15.705839569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1.4847985520000002</v>
      </c>
      <c r="BG16" s="53">
        <v>0.432707503</v>
      </c>
      <c r="BH16" s="45">
        <v>0</v>
      </c>
      <c r="BI16" s="45">
        <v>0</v>
      </c>
      <c r="BJ16" s="56">
        <v>2.178286565</v>
      </c>
      <c r="BK16" s="61">
        <f aca="true" t="shared" si="3" ref="BK16:BK35">SUM(C16:BJ16)</f>
        <v>28.124217201</v>
      </c>
      <c r="BM16" s="111"/>
    </row>
    <row r="17" spans="1:65" ht="12.75">
      <c r="A17" s="96"/>
      <c r="B17" s="3" t="s">
        <v>133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0.129151726</v>
      </c>
      <c r="I17" s="45">
        <v>0.000344307</v>
      </c>
      <c r="J17" s="45">
        <v>0</v>
      </c>
      <c r="K17" s="45">
        <v>0</v>
      </c>
      <c r="L17" s="54">
        <v>0.829462161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0.042969049</v>
      </c>
      <c r="S17" s="45">
        <v>0</v>
      </c>
      <c r="T17" s="45">
        <v>2.328314838</v>
      </c>
      <c r="U17" s="45">
        <v>0</v>
      </c>
      <c r="V17" s="54">
        <v>0.023283148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13.683288376</v>
      </c>
      <c r="AW17" s="45">
        <v>10.261545619</v>
      </c>
      <c r="AX17" s="45">
        <v>0</v>
      </c>
      <c r="AY17" s="45">
        <v>0</v>
      </c>
      <c r="AZ17" s="54">
        <v>47.409023473000005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3.321865484</v>
      </c>
      <c r="BG17" s="53">
        <v>1.854830473</v>
      </c>
      <c r="BH17" s="45">
        <v>0.802968419</v>
      </c>
      <c r="BI17" s="45">
        <v>0</v>
      </c>
      <c r="BJ17" s="56">
        <v>12.506757304</v>
      </c>
      <c r="BK17" s="61">
        <f t="shared" si="3"/>
        <v>93.193804377</v>
      </c>
      <c r="BM17" s="111"/>
    </row>
    <row r="18" spans="1:65" ht="12.75">
      <c r="A18" s="96"/>
      <c r="B18" s="3" t="s">
        <v>134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0.142039683</v>
      </c>
      <c r="I18" s="45">
        <v>0.17196145200000001</v>
      </c>
      <c r="J18" s="45">
        <v>0</v>
      </c>
      <c r="K18" s="45">
        <v>0</v>
      </c>
      <c r="L18" s="54">
        <v>0.368367319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0.077325333</v>
      </c>
      <c r="S18" s="45">
        <v>0</v>
      </c>
      <c r="T18" s="45">
        <v>2.2928193539999997</v>
      </c>
      <c r="U18" s="45">
        <v>0</v>
      </c>
      <c r="V18" s="54">
        <v>0.011464097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18.507285433000003</v>
      </c>
      <c r="AW18" s="45">
        <v>16.710037163</v>
      </c>
      <c r="AX18" s="45">
        <v>0</v>
      </c>
      <c r="AY18" s="45">
        <v>0</v>
      </c>
      <c r="AZ18" s="54">
        <v>99.857991958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7.1408247650000005</v>
      </c>
      <c r="BG18" s="53">
        <v>0.350284</v>
      </c>
      <c r="BH18" s="45">
        <v>0</v>
      </c>
      <c r="BI18" s="45">
        <v>0</v>
      </c>
      <c r="BJ18" s="56">
        <v>9.359887791</v>
      </c>
      <c r="BK18" s="61">
        <f t="shared" si="3"/>
        <v>154.99028834799998</v>
      </c>
      <c r="BM18" s="111"/>
    </row>
    <row r="19" spans="1:65" ht="12.75">
      <c r="A19" s="96"/>
      <c r="B19" s="3" t="s">
        <v>135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0.144493485</v>
      </c>
      <c r="I19" s="45">
        <v>3.4824367740000004</v>
      </c>
      <c r="J19" s="45">
        <v>0</v>
      </c>
      <c r="K19" s="45">
        <v>0</v>
      </c>
      <c r="L19" s="54">
        <v>0.36054695400000003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0.11334664200000003</v>
      </c>
      <c r="S19" s="45">
        <v>0</v>
      </c>
      <c r="T19" s="45">
        <v>2.321624516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17.193738506000003</v>
      </c>
      <c r="AW19" s="45">
        <v>8.458557814</v>
      </c>
      <c r="AX19" s="45">
        <v>0</v>
      </c>
      <c r="AY19" s="45">
        <v>0</v>
      </c>
      <c r="AZ19" s="54">
        <v>57.72953912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6.108380895</v>
      </c>
      <c r="BG19" s="53">
        <v>2.122151671</v>
      </c>
      <c r="BH19" s="45">
        <v>0</v>
      </c>
      <c r="BI19" s="45">
        <v>0</v>
      </c>
      <c r="BJ19" s="56">
        <v>13.25799967</v>
      </c>
      <c r="BK19" s="61">
        <f t="shared" si="3"/>
        <v>111.292816047</v>
      </c>
      <c r="BM19" s="111"/>
    </row>
    <row r="20" spans="1:65" ht="12.75">
      <c r="A20" s="96"/>
      <c r="B20" s="3" t="s">
        <v>138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0.115932816</v>
      </c>
      <c r="I20" s="45">
        <v>0</v>
      </c>
      <c r="J20" s="45">
        <v>0</v>
      </c>
      <c r="K20" s="45">
        <v>0</v>
      </c>
      <c r="L20" s="54">
        <v>0.36113626400000004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0.124808194</v>
      </c>
      <c r="S20" s="45">
        <v>0</v>
      </c>
      <c r="T20" s="45">
        <v>2.4992129039999997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5.461678947999999</v>
      </c>
      <c r="AW20" s="45">
        <v>1.682169584</v>
      </c>
      <c r="AX20" s="45">
        <v>0</v>
      </c>
      <c r="AY20" s="45">
        <v>0</v>
      </c>
      <c r="AZ20" s="54">
        <v>16.757256654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1.96376563</v>
      </c>
      <c r="BG20" s="53">
        <v>0.024706168</v>
      </c>
      <c r="BH20" s="45">
        <v>0</v>
      </c>
      <c r="BI20" s="45">
        <v>0</v>
      </c>
      <c r="BJ20" s="56">
        <v>0.5495269349999999</v>
      </c>
      <c r="BK20" s="61">
        <f t="shared" si="3"/>
        <v>29.540194097</v>
      </c>
      <c r="BM20" s="111"/>
    </row>
    <row r="21" spans="1:65" ht="12.75">
      <c r="A21" s="96"/>
      <c r="B21" s="3" t="s">
        <v>142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0.309533446</v>
      </c>
      <c r="I21" s="45">
        <v>0.31783628999999997</v>
      </c>
      <c r="J21" s="45">
        <v>0</v>
      </c>
      <c r="K21" s="45">
        <v>0</v>
      </c>
      <c r="L21" s="54">
        <v>0.476754435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0.027333922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8.186427306</v>
      </c>
      <c r="AW21" s="45">
        <v>3.3033726150000002</v>
      </c>
      <c r="AX21" s="45">
        <v>0</v>
      </c>
      <c r="AY21" s="45">
        <v>0</v>
      </c>
      <c r="AZ21" s="54">
        <v>37.605646895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2.6187533230000004</v>
      </c>
      <c r="BG21" s="53">
        <v>0.629554355</v>
      </c>
      <c r="BH21" s="45">
        <v>0</v>
      </c>
      <c r="BI21" s="45">
        <v>0</v>
      </c>
      <c r="BJ21" s="56">
        <v>5.622603657000001</v>
      </c>
      <c r="BK21" s="61">
        <f t="shared" si="3"/>
        <v>59.097816244</v>
      </c>
      <c r="BM21" s="111"/>
    </row>
    <row r="22" spans="1:65" ht="12.75">
      <c r="A22" s="96"/>
      <c r="B22" s="3" t="s">
        <v>143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0.296527842</v>
      </c>
      <c r="I22" s="45">
        <v>0.320064597</v>
      </c>
      <c r="J22" s="45">
        <v>0</v>
      </c>
      <c r="K22" s="45">
        <v>0</v>
      </c>
      <c r="L22" s="54">
        <v>0.38407751599999995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0.065728466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9.647412673</v>
      </c>
      <c r="AW22" s="45">
        <v>2.365092505</v>
      </c>
      <c r="AX22" s="45">
        <v>0</v>
      </c>
      <c r="AY22" s="45">
        <v>0</v>
      </c>
      <c r="AZ22" s="54">
        <v>40.953113412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2.8694928469999996</v>
      </c>
      <c r="BG22" s="53">
        <v>0.207824772</v>
      </c>
      <c r="BH22" s="45">
        <v>0</v>
      </c>
      <c r="BI22" s="45">
        <v>0</v>
      </c>
      <c r="BJ22" s="56">
        <v>7.201841366</v>
      </c>
      <c r="BK22" s="61">
        <f t="shared" si="3"/>
        <v>64.311175996</v>
      </c>
      <c r="BM22" s="111"/>
    </row>
    <row r="23" spans="1:65" ht="12.75">
      <c r="A23" s="96"/>
      <c r="B23" s="3" t="s">
        <v>146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0.09141716</v>
      </c>
      <c r="I23" s="45">
        <v>0.552545162</v>
      </c>
      <c r="J23" s="45">
        <v>0</v>
      </c>
      <c r="K23" s="45">
        <v>0</v>
      </c>
      <c r="L23" s="54">
        <v>0.25417077400000004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0.061341463</v>
      </c>
      <c r="S23" s="45">
        <v>0</v>
      </c>
      <c r="T23" s="45">
        <v>0</v>
      </c>
      <c r="U23" s="45">
        <v>0</v>
      </c>
      <c r="V23" s="54">
        <v>0.055254516000000004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7.298652288</v>
      </c>
      <c r="AW23" s="45">
        <v>4.3153017490000005</v>
      </c>
      <c r="AX23" s="45">
        <v>0</v>
      </c>
      <c r="AY23" s="45">
        <v>0</v>
      </c>
      <c r="AZ23" s="54">
        <v>32.003159573000005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1.360944271</v>
      </c>
      <c r="BG23" s="53">
        <v>0</v>
      </c>
      <c r="BH23" s="45">
        <v>0</v>
      </c>
      <c r="BI23" s="45">
        <v>0</v>
      </c>
      <c r="BJ23" s="56">
        <v>2.1646230870000003</v>
      </c>
      <c r="BK23" s="61">
        <f t="shared" si="3"/>
        <v>48.15741004300001</v>
      </c>
      <c r="BM23" s="111"/>
    </row>
    <row r="24" spans="1:65" ht="12.75">
      <c r="A24" s="96"/>
      <c r="B24" s="3" t="s">
        <v>145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0.43326043099999995</v>
      </c>
      <c r="I24" s="45">
        <v>0.604153075</v>
      </c>
      <c r="J24" s="45">
        <v>0</v>
      </c>
      <c r="K24" s="45">
        <v>0</v>
      </c>
      <c r="L24" s="54">
        <v>0.035538415999999996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0.13176211399999999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7.282074917</v>
      </c>
      <c r="AW24" s="45">
        <v>2.849671834</v>
      </c>
      <c r="AX24" s="45">
        <v>0</v>
      </c>
      <c r="AY24" s="45">
        <v>0</v>
      </c>
      <c r="AZ24" s="54">
        <v>37.153106255000004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2.1509401340000003</v>
      </c>
      <c r="BG24" s="53">
        <v>0.026620278000000004</v>
      </c>
      <c r="BH24" s="45">
        <v>0</v>
      </c>
      <c r="BI24" s="45">
        <v>0</v>
      </c>
      <c r="BJ24" s="56">
        <v>2.6806846400000004</v>
      </c>
      <c r="BK24" s="61">
        <f t="shared" si="3"/>
        <v>53.34781209400001</v>
      </c>
      <c r="BM24" s="111"/>
    </row>
    <row r="25" spans="1:65" ht="12.75">
      <c r="A25" s="96"/>
      <c r="B25" s="3" t="s">
        <v>139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0.34629018300000003</v>
      </c>
      <c r="I25" s="45">
        <v>5.695355384</v>
      </c>
      <c r="J25" s="45">
        <v>0</v>
      </c>
      <c r="K25" s="45">
        <v>0</v>
      </c>
      <c r="L25" s="54">
        <v>6.483748474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0.12043741999999999</v>
      </c>
      <c r="S25" s="45">
        <v>0.12043741899999999</v>
      </c>
      <c r="T25" s="45">
        <v>0.240874839</v>
      </c>
      <c r="U25" s="45">
        <v>0</v>
      </c>
      <c r="V25" s="54">
        <v>0.8069307099999999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3.977909232</v>
      </c>
      <c r="AW25" s="45">
        <v>25.414631659</v>
      </c>
      <c r="AX25" s="45">
        <v>0</v>
      </c>
      <c r="AY25" s="45">
        <v>0</v>
      </c>
      <c r="AZ25" s="54">
        <v>44.680599754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0.8635173230000001</v>
      </c>
      <c r="BG25" s="53">
        <v>0.730238084</v>
      </c>
      <c r="BH25" s="45">
        <v>0</v>
      </c>
      <c r="BI25" s="45">
        <v>0</v>
      </c>
      <c r="BJ25" s="56">
        <v>5.989541579</v>
      </c>
      <c r="BK25" s="61">
        <f t="shared" si="3"/>
        <v>95.47051206</v>
      </c>
      <c r="BM25" s="111"/>
    </row>
    <row r="26" spans="1:65" ht="12.75">
      <c r="A26" s="96"/>
      <c r="B26" s="3" t="s">
        <v>140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0.08257286</v>
      </c>
      <c r="I26" s="45">
        <v>1.265801716</v>
      </c>
      <c r="J26" s="45">
        <v>0</v>
      </c>
      <c r="K26" s="45">
        <v>0</v>
      </c>
      <c r="L26" s="54">
        <v>5.562884265999999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0.077959189</v>
      </c>
      <c r="S26" s="45">
        <v>0</v>
      </c>
      <c r="T26" s="45">
        <v>0</v>
      </c>
      <c r="U26" s="45">
        <v>0</v>
      </c>
      <c r="V26" s="54">
        <v>0.011829923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1.831380047</v>
      </c>
      <c r="AW26" s="45">
        <v>9.305048133</v>
      </c>
      <c r="AX26" s="45">
        <v>0</v>
      </c>
      <c r="AY26" s="45">
        <v>0</v>
      </c>
      <c r="AZ26" s="54">
        <v>31.978662698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0.35793811400000003</v>
      </c>
      <c r="BG26" s="53">
        <v>0.636041265</v>
      </c>
      <c r="BH26" s="45">
        <v>0</v>
      </c>
      <c r="BI26" s="45">
        <v>0</v>
      </c>
      <c r="BJ26" s="56">
        <v>2.988846684</v>
      </c>
      <c r="BK26" s="61">
        <f t="shared" si="3"/>
        <v>54.098964895</v>
      </c>
      <c r="BM26" s="111"/>
    </row>
    <row r="27" spans="1:65" ht="12.75">
      <c r="A27" s="96"/>
      <c r="B27" s="3" t="s">
        <v>144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0.143908068</v>
      </c>
      <c r="I27" s="45">
        <v>30.114910093000002</v>
      </c>
      <c r="J27" s="45">
        <v>0</v>
      </c>
      <c r="K27" s="45">
        <v>0</v>
      </c>
      <c r="L27" s="54">
        <v>19.403663206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0.011573755</v>
      </c>
      <c r="S27" s="45">
        <v>7.5229406459999995</v>
      </c>
      <c r="T27" s="45">
        <v>0</v>
      </c>
      <c r="U27" s="45">
        <v>0</v>
      </c>
      <c r="V27" s="54">
        <v>1.7360632260000002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0.38950718900000003</v>
      </c>
      <c r="AW27" s="45">
        <v>83.38852220700001</v>
      </c>
      <c r="AX27" s="45">
        <v>0</v>
      </c>
      <c r="AY27" s="45">
        <v>0</v>
      </c>
      <c r="AZ27" s="54">
        <v>132.693479852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0.001148311</v>
      </c>
      <c r="BG27" s="53">
        <v>0</v>
      </c>
      <c r="BH27" s="45">
        <v>0</v>
      </c>
      <c r="BI27" s="45">
        <v>0</v>
      </c>
      <c r="BJ27" s="56">
        <v>0.235392331</v>
      </c>
      <c r="BK27" s="61">
        <f t="shared" si="3"/>
        <v>275.641108884</v>
      </c>
      <c r="BM27" s="111"/>
    </row>
    <row r="28" spans="1:65" ht="12.75">
      <c r="A28" s="96"/>
      <c r="B28" s="3" t="s">
        <v>147</v>
      </c>
      <c r="C28" s="55">
        <v>0</v>
      </c>
      <c r="D28" s="53">
        <v>58.12990804500001</v>
      </c>
      <c r="E28" s="45">
        <v>0</v>
      </c>
      <c r="F28" s="45">
        <v>0</v>
      </c>
      <c r="G28" s="54">
        <v>0</v>
      </c>
      <c r="H28" s="73">
        <v>0.16582877199999999</v>
      </c>
      <c r="I28" s="45">
        <v>76.09733416799999</v>
      </c>
      <c r="J28" s="45">
        <v>0</v>
      </c>
      <c r="K28" s="45">
        <v>0</v>
      </c>
      <c r="L28" s="54">
        <v>3.961568994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0.027715283</v>
      </c>
      <c r="S28" s="45">
        <v>1.0569074189999998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0.174029225</v>
      </c>
      <c r="AW28" s="45">
        <v>16.896041296</v>
      </c>
      <c r="AX28" s="45">
        <v>0</v>
      </c>
      <c r="AY28" s="45">
        <v>0</v>
      </c>
      <c r="AZ28" s="54">
        <v>0.44457571399999996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0.076032187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157.029941103</v>
      </c>
      <c r="BM28" s="111"/>
    </row>
    <row r="29" spans="1:65" ht="12.75">
      <c r="A29" s="96"/>
      <c r="B29" s="3" t="s">
        <v>148</v>
      </c>
      <c r="C29" s="55">
        <v>0</v>
      </c>
      <c r="D29" s="53">
        <v>44.361741269999996</v>
      </c>
      <c r="E29" s="45">
        <v>0</v>
      </c>
      <c r="F29" s="45">
        <v>0</v>
      </c>
      <c r="G29" s="54">
        <v>0</v>
      </c>
      <c r="H29" s="73">
        <v>0.003802435</v>
      </c>
      <c r="I29" s="45">
        <v>40.13681353</v>
      </c>
      <c r="J29" s="45">
        <v>0</v>
      </c>
      <c r="K29" s="45">
        <v>0</v>
      </c>
      <c r="L29" s="54">
        <v>3.4332819060000004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0.00528116</v>
      </c>
      <c r="S29" s="45">
        <v>5.281159675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0.135227303</v>
      </c>
      <c r="AW29" s="45">
        <v>3.583845006</v>
      </c>
      <c r="AX29" s="45">
        <v>0</v>
      </c>
      <c r="AY29" s="45">
        <v>0</v>
      </c>
      <c r="AZ29" s="54">
        <v>10.334669375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0.020554466</v>
      </c>
      <c r="BG29" s="53">
        <v>0.052703757999999996</v>
      </c>
      <c r="BH29" s="45">
        <v>0</v>
      </c>
      <c r="BI29" s="45">
        <v>0</v>
      </c>
      <c r="BJ29" s="56">
        <v>0.052703757999999996</v>
      </c>
      <c r="BK29" s="61">
        <f t="shared" si="3"/>
        <v>107.401783642</v>
      </c>
      <c r="BM29" s="111"/>
    </row>
    <row r="30" spans="1:65" ht="12.75">
      <c r="A30" s="96"/>
      <c r="B30" s="3" t="s">
        <v>149</v>
      </c>
      <c r="C30" s="55">
        <v>0</v>
      </c>
      <c r="D30" s="53">
        <v>15.77890161</v>
      </c>
      <c r="E30" s="45">
        <v>0</v>
      </c>
      <c r="F30" s="45">
        <v>0</v>
      </c>
      <c r="G30" s="54">
        <v>0</v>
      </c>
      <c r="H30" s="73">
        <v>0.289910913</v>
      </c>
      <c r="I30" s="45">
        <v>17.146406416</v>
      </c>
      <c r="J30" s="45">
        <v>0</v>
      </c>
      <c r="K30" s="45">
        <v>0</v>
      </c>
      <c r="L30" s="54">
        <v>12.838133007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0.06459461600000001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0.452266208</v>
      </c>
      <c r="AW30" s="45">
        <v>10.183338487</v>
      </c>
      <c r="AX30" s="45">
        <v>0</v>
      </c>
      <c r="AY30" s="45">
        <v>0</v>
      </c>
      <c r="AZ30" s="54">
        <v>16.146365561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0.06377709399999999</v>
      </c>
      <c r="BG30" s="53">
        <v>0</v>
      </c>
      <c r="BH30" s="45">
        <v>0</v>
      </c>
      <c r="BI30" s="45">
        <v>0</v>
      </c>
      <c r="BJ30" s="56">
        <v>2.236135153</v>
      </c>
      <c r="BK30" s="61">
        <f t="shared" si="3"/>
        <v>75.19982906500002</v>
      </c>
      <c r="BM30" s="111"/>
    </row>
    <row r="31" spans="1:65" ht="12.75">
      <c r="A31" s="96"/>
      <c r="B31" s="3" t="s">
        <v>150</v>
      </c>
      <c r="C31" s="55">
        <v>0</v>
      </c>
      <c r="D31" s="53">
        <v>10.482425809999999</v>
      </c>
      <c r="E31" s="45">
        <v>0</v>
      </c>
      <c r="F31" s="45">
        <v>0</v>
      </c>
      <c r="G31" s="54">
        <v>0</v>
      </c>
      <c r="H31" s="73">
        <v>0.205618901</v>
      </c>
      <c r="I31" s="45">
        <v>36.378916402</v>
      </c>
      <c r="J31" s="45">
        <v>0</v>
      </c>
      <c r="K31" s="45">
        <v>0</v>
      </c>
      <c r="L31" s="54">
        <v>0.6755185389999999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0.050315644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0.712029975</v>
      </c>
      <c r="AW31" s="45">
        <v>2.145172902</v>
      </c>
      <c r="AX31" s="45">
        <v>0</v>
      </c>
      <c r="AY31" s="45">
        <v>0</v>
      </c>
      <c r="AZ31" s="54">
        <v>6.23668734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0.15795341999999998</v>
      </c>
      <c r="BG31" s="53">
        <v>0</v>
      </c>
      <c r="BH31" s="45">
        <v>0</v>
      </c>
      <c r="BI31" s="45">
        <v>0</v>
      </c>
      <c r="BJ31" s="56">
        <v>0.209285161</v>
      </c>
      <c r="BK31" s="61">
        <f t="shared" si="3"/>
        <v>57.253924094</v>
      </c>
      <c r="BM31" s="111"/>
    </row>
    <row r="32" spans="1:65" ht="12.75">
      <c r="A32" s="96"/>
      <c r="B32" s="3" t="s">
        <v>151</v>
      </c>
      <c r="C32" s="55">
        <v>0</v>
      </c>
      <c r="D32" s="53">
        <v>10.47147419</v>
      </c>
      <c r="E32" s="45">
        <v>0</v>
      </c>
      <c r="F32" s="45">
        <v>0</v>
      </c>
      <c r="G32" s="54">
        <v>0</v>
      </c>
      <c r="H32" s="73">
        <v>0.311430345</v>
      </c>
      <c r="I32" s="45">
        <v>0</v>
      </c>
      <c r="J32" s="45">
        <v>0</v>
      </c>
      <c r="K32" s="45">
        <v>0</v>
      </c>
      <c r="L32" s="54">
        <v>7.1282449450000005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0.036126585999999995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0.356052638</v>
      </c>
      <c r="AW32" s="45">
        <v>2.947753278</v>
      </c>
      <c r="AX32" s="45">
        <v>0</v>
      </c>
      <c r="AY32" s="45">
        <v>0</v>
      </c>
      <c r="AZ32" s="54">
        <v>5.288451836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0.015156887</v>
      </c>
      <c r="BG32" s="53">
        <v>0</v>
      </c>
      <c r="BH32" s="45">
        <v>0</v>
      </c>
      <c r="BI32" s="45">
        <v>0</v>
      </c>
      <c r="BJ32" s="56">
        <v>0</v>
      </c>
      <c r="BK32" s="61">
        <f t="shared" si="3"/>
        <v>26.554690705000002</v>
      </c>
      <c r="BM32" s="111"/>
    </row>
    <row r="33" spans="1:65" ht="12.75">
      <c r="A33" s="96"/>
      <c r="B33" s="3" t="s">
        <v>157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0.7333652909999999</v>
      </c>
      <c r="I33" s="45">
        <v>54.06972</v>
      </c>
      <c r="J33" s="45">
        <v>0</v>
      </c>
      <c r="K33" s="45">
        <v>0</v>
      </c>
      <c r="L33" s="54">
        <v>4.772524883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0.20551822</v>
      </c>
      <c r="S33" s="45">
        <v>21.802306451</v>
      </c>
      <c r="T33" s="45">
        <v>0</v>
      </c>
      <c r="U33" s="45">
        <v>0</v>
      </c>
      <c r="V33" s="54">
        <v>1.527033544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0.723189581</v>
      </c>
      <c r="AW33" s="45">
        <v>16.09582408</v>
      </c>
      <c r="AX33" s="45">
        <v>0</v>
      </c>
      <c r="AY33" s="45">
        <v>0</v>
      </c>
      <c r="AZ33" s="54">
        <v>4.366749323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0.10287292099999999</v>
      </c>
      <c r="BG33" s="53">
        <v>0.348810452</v>
      </c>
      <c r="BH33" s="45">
        <v>0</v>
      </c>
      <c r="BI33" s="45">
        <v>0</v>
      </c>
      <c r="BJ33" s="56">
        <v>3.523711629</v>
      </c>
      <c r="BK33" s="61">
        <f t="shared" si="3"/>
        <v>108.271626375</v>
      </c>
      <c r="BM33" s="111"/>
    </row>
    <row r="34" spans="1:65" ht="12.75">
      <c r="A34" s="96"/>
      <c r="B34" s="3" t="s">
        <v>158</v>
      </c>
      <c r="C34" s="55">
        <v>0</v>
      </c>
      <c r="D34" s="53">
        <v>1.550363226</v>
      </c>
      <c r="E34" s="45">
        <v>0</v>
      </c>
      <c r="F34" s="45">
        <v>0</v>
      </c>
      <c r="G34" s="54">
        <v>0</v>
      </c>
      <c r="H34" s="73">
        <v>0.118876686</v>
      </c>
      <c r="I34" s="45">
        <v>0.516787742</v>
      </c>
      <c r="J34" s="45">
        <v>0</v>
      </c>
      <c r="K34" s="45">
        <v>0</v>
      </c>
      <c r="L34" s="54">
        <v>5.426271292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0.037834548</v>
      </c>
      <c r="S34" s="45">
        <v>0</v>
      </c>
      <c r="T34" s="45">
        <v>0</v>
      </c>
      <c r="U34" s="45">
        <v>0</v>
      </c>
      <c r="V34" s="54">
        <v>0.155036323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0.33661397700000006</v>
      </c>
      <c r="AW34" s="45">
        <v>1.550287742</v>
      </c>
      <c r="AX34" s="45">
        <v>0</v>
      </c>
      <c r="AY34" s="45">
        <v>0</v>
      </c>
      <c r="AZ34" s="54">
        <v>4.3097947549999995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0.047542156999999995</v>
      </c>
      <c r="BG34" s="53">
        <v>0</v>
      </c>
      <c r="BH34" s="45">
        <v>0</v>
      </c>
      <c r="BI34" s="45">
        <v>0</v>
      </c>
      <c r="BJ34" s="56">
        <v>0.051676258</v>
      </c>
      <c r="BK34" s="61">
        <f t="shared" si="3"/>
        <v>14.101084706</v>
      </c>
      <c r="BM34" s="111"/>
    </row>
    <row r="35" spans="1:65" ht="12.75">
      <c r="A35" s="96"/>
      <c r="B35" s="3" t="s">
        <v>159</v>
      </c>
      <c r="C35" s="55">
        <v>0</v>
      </c>
      <c r="D35" s="53">
        <v>5.808541935</v>
      </c>
      <c r="E35" s="45">
        <v>0</v>
      </c>
      <c r="F35" s="45">
        <v>0</v>
      </c>
      <c r="G35" s="54">
        <v>0</v>
      </c>
      <c r="H35" s="73">
        <v>0.022911796</v>
      </c>
      <c r="I35" s="45">
        <v>7.526902259000001</v>
      </c>
      <c r="J35" s="45">
        <v>0</v>
      </c>
      <c r="K35" s="45">
        <v>0</v>
      </c>
      <c r="L35" s="54">
        <v>1.590198822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0.0032140619999999997</v>
      </c>
      <c r="S35" s="45">
        <v>2.904270967</v>
      </c>
      <c r="T35" s="45">
        <v>0</v>
      </c>
      <c r="U35" s="45">
        <v>0</v>
      </c>
      <c r="V35" s="54">
        <v>0.158630357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0.053921357</v>
      </c>
      <c r="AW35" s="45">
        <v>2.4202016129999997</v>
      </c>
      <c r="AX35" s="45">
        <v>0</v>
      </c>
      <c r="AY35" s="45">
        <v>0</v>
      </c>
      <c r="AZ35" s="54">
        <v>1.477533083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0.0072983580000000004</v>
      </c>
      <c r="BG35" s="53">
        <v>0</v>
      </c>
      <c r="BH35" s="45">
        <v>0</v>
      </c>
      <c r="BI35" s="45">
        <v>0</v>
      </c>
      <c r="BJ35" s="56">
        <v>0.004840403</v>
      </c>
      <c r="BK35" s="61">
        <f t="shared" si="3"/>
        <v>21.978465011999997</v>
      </c>
      <c r="BM35" s="111"/>
    </row>
    <row r="36" spans="1:63" ht="12.75">
      <c r="A36" s="96"/>
      <c r="B36" s="3"/>
      <c r="C36" s="55"/>
      <c r="D36" s="53"/>
      <c r="E36" s="45"/>
      <c r="F36" s="45"/>
      <c r="G36" s="54"/>
      <c r="H36" s="73"/>
      <c r="I36" s="45"/>
      <c r="J36" s="45"/>
      <c r="K36" s="45"/>
      <c r="L36" s="54"/>
      <c r="M36" s="73"/>
      <c r="N36" s="53"/>
      <c r="O36" s="45"/>
      <c r="P36" s="45"/>
      <c r="Q36" s="54"/>
      <c r="R36" s="73"/>
      <c r="S36" s="45"/>
      <c r="T36" s="45"/>
      <c r="U36" s="45"/>
      <c r="V36" s="54"/>
      <c r="W36" s="73"/>
      <c r="X36" s="45"/>
      <c r="Y36" s="45"/>
      <c r="Z36" s="45"/>
      <c r="AA36" s="54"/>
      <c r="AB36" s="73"/>
      <c r="AC36" s="45"/>
      <c r="AD36" s="45"/>
      <c r="AE36" s="45"/>
      <c r="AF36" s="54"/>
      <c r="AG36" s="73"/>
      <c r="AH36" s="45"/>
      <c r="AI36" s="45"/>
      <c r="AJ36" s="45"/>
      <c r="AK36" s="54"/>
      <c r="AL36" s="73"/>
      <c r="AM36" s="45"/>
      <c r="AN36" s="45"/>
      <c r="AO36" s="45"/>
      <c r="AP36" s="54"/>
      <c r="AQ36" s="73"/>
      <c r="AR36" s="53"/>
      <c r="AS36" s="45"/>
      <c r="AT36" s="45"/>
      <c r="AU36" s="54"/>
      <c r="AV36" s="73"/>
      <c r="AW36" s="45"/>
      <c r="AX36" s="45"/>
      <c r="AY36" s="45"/>
      <c r="AZ36" s="54"/>
      <c r="BA36" s="73"/>
      <c r="BB36" s="53"/>
      <c r="BC36" s="45"/>
      <c r="BD36" s="45"/>
      <c r="BE36" s="54"/>
      <c r="BF36" s="73"/>
      <c r="BG36" s="53"/>
      <c r="BH36" s="45"/>
      <c r="BI36" s="45"/>
      <c r="BJ36" s="56"/>
      <c r="BK36" s="61"/>
    </row>
    <row r="37" spans="1:63" ht="12.75">
      <c r="A37" s="36"/>
      <c r="B37" s="37" t="s">
        <v>137</v>
      </c>
      <c r="C37" s="94">
        <f aca="true" t="shared" si="4" ref="C37:AH37">SUM(C16:C36)</f>
        <v>0</v>
      </c>
      <c r="D37" s="94">
        <f t="shared" si="4"/>
        <v>146.583356086</v>
      </c>
      <c r="E37" s="94">
        <f t="shared" si="4"/>
        <v>0</v>
      </c>
      <c r="F37" s="94">
        <f t="shared" si="4"/>
        <v>0</v>
      </c>
      <c r="G37" s="94">
        <f t="shared" si="4"/>
        <v>0</v>
      </c>
      <c r="H37" s="94">
        <f t="shared" si="4"/>
        <v>4.123830610999999</v>
      </c>
      <c r="I37" s="94">
        <f t="shared" si="4"/>
        <v>274.47591637000005</v>
      </c>
      <c r="J37" s="94">
        <f t="shared" si="4"/>
        <v>0</v>
      </c>
      <c r="K37" s="94">
        <f t="shared" si="4"/>
        <v>0</v>
      </c>
      <c r="L37" s="94">
        <f t="shared" si="4"/>
        <v>74.403299862</v>
      </c>
      <c r="M37" s="94">
        <f t="shared" si="4"/>
        <v>0</v>
      </c>
      <c r="N37" s="94">
        <f t="shared" si="4"/>
        <v>0</v>
      </c>
      <c r="O37" s="94">
        <f t="shared" si="4"/>
        <v>0</v>
      </c>
      <c r="P37" s="94">
        <f t="shared" si="4"/>
        <v>0</v>
      </c>
      <c r="Q37" s="94">
        <f t="shared" si="4"/>
        <v>0</v>
      </c>
      <c r="R37" s="94">
        <f t="shared" si="4"/>
        <v>1.2946646260000003</v>
      </c>
      <c r="S37" s="94">
        <f t="shared" si="4"/>
        <v>38.688022577</v>
      </c>
      <c r="T37" s="94">
        <f t="shared" si="4"/>
        <v>9.682846451</v>
      </c>
      <c r="U37" s="94">
        <f t="shared" si="4"/>
        <v>0</v>
      </c>
      <c r="V37" s="94">
        <f t="shared" si="4"/>
        <v>4.50010886</v>
      </c>
      <c r="W37" s="94">
        <f t="shared" si="4"/>
        <v>0</v>
      </c>
      <c r="X37" s="94">
        <f t="shared" si="4"/>
        <v>0</v>
      </c>
      <c r="Y37" s="94">
        <f t="shared" si="4"/>
        <v>0</v>
      </c>
      <c r="Z37" s="94">
        <f t="shared" si="4"/>
        <v>0</v>
      </c>
      <c r="AA37" s="94">
        <f t="shared" si="4"/>
        <v>0</v>
      </c>
      <c r="AB37" s="94">
        <f t="shared" si="4"/>
        <v>0</v>
      </c>
      <c r="AC37" s="94">
        <f t="shared" si="4"/>
        <v>0</v>
      </c>
      <c r="AD37" s="94">
        <f t="shared" si="4"/>
        <v>0</v>
      </c>
      <c r="AE37" s="94">
        <f t="shared" si="4"/>
        <v>0</v>
      </c>
      <c r="AF37" s="94">
        <f t="shared" si="4"/>
        <v>0</v>
      </c>
      <c r="AG37" s="94">
        <f t="shared" si="4"/>
        <v>0</v>
      </c>
      <c r="AH37" s="94">
        <f t="shared" si="4"/>
        <v>0</v>
      </c>
      <c r="AI37" s="94">
        <f aca="true" t="shared" si="5" ref="AI37:BK37">SUM(AI16:AI36)</f>
        <v>0</v>
      </c>
      <c r="AJ37" s="94">
        <f t="shared" si="5"/>
        <v>0</v>
      </c>
      <c r="AK37" s="94">
        <f t="shared" si="5"/>
        <v>0</v>
      </c>
      <c r="AL37" s="94">
        <f t="shared" si="5"/>
        <v>0</v>
      </c>
      <c r="AM37" s="94">
        <f t="shared" si="5"/>
        <v>0</v>
      </c>
      <c r="AN37" s="94">
        <f t="shared" si="5"/>
        <v>0</v>
      </c>
      <c r="AO37" s="94">
        <f t="shared" si="5"/>
        <v>0</v>
      </c>
      <c r="AP37" s="94">
        <f t="shared" si="5"/>
        <v>0</v>
      </c>
      <c r="AQ37" s="94">
        <f t="shared" si="5"/>
        <v>0</v>
      </c>
      <c r="AR37" s="94">
        <f t="shared" si="5"/>
        <v>0</v>
      </c>
      <c r="AS37" s="94">
        <f t="shared" si="5"/>
        <v>0</v>
      </c>
      <c r="AT37" s="94">
        <f t="shared" si="5"/>
        <v>0</v>
      </c>
      <c r="AU37" s="94">
        <f t="shared" si="5"/>
        <v>0</v>
      </c>
      <c r="AV37" s="94">
        <f t="shared" si="5"/>
        <v>100.55284747399998</v>
      </c>
      <c r="AW37" s="94">
        <f t="shared" si="5"/>
        <v>227.85298356299995</v>
      </c>
      <c r="AX37" s="94">
        <f t="shared" si="5"/>
        <v>0</v>
      </c>
      <c r="AY37" s="94">
        <f t="shared" si="5"/>
        <v>0</v>
      </c>
      <c r="AZ37" s="94">
        <f t="shared" si="5"/>
        <v>643.1322462000002</v>
      </c>
      <c r="BA37" s="94">
        <f t="shared" si="5"/>
        <v>0</v>
      </c>
      <c r="BB37" s="94">
        <f t="shared" si="5"/>
        <v>0</v>
      </c>
      <c r="BC37" s="94">
        <f t="shared" si="5"/>
        <v>0</v>
      </c>
      <c r="BD37" s="94">
        <f t="shared" si="5"/>
        <v>0</v>
      </c>
      <c r="BE37" s="94">
        <f t="shared" si="5"/>
        <v>0</v>
      </c>
      <c r="BF37" s="94">
        <f t="shared" si="5"/>
        <v>30.733557139</v>
      </c>
      <c r="BG37" s="94">
        <f t="shared" si="5"/>
        <v>7.416472779</v>
      </c>
      <c r="BH37" s="94">
        <f t="shared" si="5"/>
        <v>0.802968419</v>
      </c>
      <c r="BI37" s="94">
        <f t="shared" si="5"/>
        <v>0</v>
      </c>
      <c r="BJ37" s="94">
        <f t="shared" si="5"/>
        <v>70.81434397100003</v>
      </c>
      <c r="BK37" s="107">
        <f t="shared" si="5"/>
        <v>1635.0574649880002</v>
      </c>
    </row>
    <row r="38" spans="1:63" ht="12.75">
      <c r="A38" s="11" t="s">
        <v>72</v>
      </c>
      <c r="B38" s="18" t="s">
        <v>15</v>
      </c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38"/>
    </row>
    <row r="39" spans="1:63" ht="12.75">
      <c r="A39" s="11"/>
      <c r="B39" s="19" t="s">
        <v>33</v>
      </c>
      <c r="C39" s="57"/>
      <c r="D39" s="58"/>
      <c r="E39" s="59"/>
      <c r="F39" s="59"/>
      <c r="G39" s="60"/>
      <c r="H39" s="57"/>
      <c r="I39" s="59"/>
      <c r="J39" s="59"/>
      <c r="K39" s="59"/>
      <c r="L39" s="60"/>
      <c r="M39" s="57"/>
      <c r="N39" s="58"/>
      <c r="O39" s="59"/>
      <c r="P39" s="59"/>
      <c r="Q39" s="60"/>
      <c r="R39" s="57"/>
      <c r="S39" s="59"/>
      <c r="T39" s="59"/>
      <c r="U39" s="59"/>
      <c r="V39" s="60"/>
      <c r="W39" s="57"/>
      <c r="X39" s="59"/>
      <c r="Y39" s="59"/>
      <c r="Z39" s="59"/>
      <c r="AA39" s="60"/>
      <c r="AB39" s="57"/>
      <c r="AC39" s="59"/>
      <c r="AD39" s="59"/>
      <c r="AE39" s="59"/>
      <c r="AF39" s="60"/>
      <c r="AG39" s="57"/>
      <c r="AH39" s="59"/>
      <c r="AI39" s="59"/>
      <c r="AJ39" s="59"/>
      <c r="AK39" s="60"/>
      <c r="AL39" s="57"/>
      <c r="AM39" s="59"/>
      <c r="AN39" s="59"/>
      <c r="AO39" s="59"/>
      <c r="AP39" s="60"/>
      <c r="AQ39" s="57"/>
      <c r="AR39" s="58"/>
      <c r="AS39" s="59"/>
      <c r="AT39" s="59"/>
      <c r="AU39" s="60"/>
      <c r="AV39" s="57"/>
      <c r="AW39" s="59"/>
      <c r="AX39" s="59"/>
      <c r="AY39" s="59"/>
      <c r="AZ39" s="60"/>
      <c r="BA39" s="57"/>
      <c r="BB39" s="58"/>
      <c r="BC39" s="59"/>
      <c r="BD39" s="59"/>
      <c r="BE39" s="60"/>
      <c r="BF39" s="57"/>
      <c r="BG39" s="58"/>
      <c r="BH39" s="59"/>
      <c r="BI39" s="59"/>
      <c r="BJ39" s="60"/>
      <c r="BK39" s="61"/>
    </row>
    <row r="40" spans="1:63" ht="12.75">
      <c r="A40" s="36"/>
      <c r="B40" s="37" t="s">
        <v>85</v>
      </c>
      <c r="C40" s="62"/>
      <c r="D40" s="63"/>
      <c r="E40" s="63"/>
      <c r="F40" s="63"/>
      <c r="G40" s="64"/>
      <c r="H40" s="62"/>
      <c r="I40" s="63"/>
      <c r="J40" s="63"/>
      <c r="K40" s="63"/>
      <c r="L40" s="64"/>
      <c r="M40" s="62"/>
      <c r="N40" s="63"/>
      <c r="O40" s="63"/>
      <c r="P40" s="63"/>
      <c r="Q40" s="64"/>
      <c r="R40" s="62"/>
      <c r="S40" s="63"/>
      <c r="T40" s="63"/>
      <c r="U40" s="63"/>
      <c r="V40" s="64"/>
      <c r="W40" s="62"/>
      <c r="X40" s="63"/>
      <c r="Y40" s="63"/>
      <c r="Z40" s="63"/>
      <c r="AA40" s="64"/>
      <c r="AB40" s="62"/>
      <c r="AC40" s="63"/>
      <c r="AD40" s="63"/>
      <c r="AE40" s="63"/>
      <c r="AF40" s="64"/>
      <c r="AG40" s="62"/>
      <c r="AH40" s="63"/>
      <c r="AI40" s="63"/>
      <c r="AJ40" s="63"/>
      <c r="AK40" s="64"/>
      <c r="AL40" s="62"/>
      <c r="AM40" s="63"/>
      <c r="AN40" s="63"/>
      <c r="AO40" s="63"/>
      <c r="AP40" s="64"/>
      <c r="AQ40" s="62"/>
      <c r="AR40" s="63"/>
      <c r="AS40" s="63"/>
      <c r="AT40" s="63"/>
      <c r="AU40" s="64"/>
      <c r="AV40" s="62"/>
      <c r="AW40" s="63"/>
      <c r="AX40" s="63"/>
      <c r="AY40" s="63"/>
      <c r="AZ40" s="64"/>
      <c r="BA40" s="62"/>
      <c r="BB40" s="63"/>
      <c r="BC40" s="63"/>
      <c r="BD40" s="63"/>
      <c r="BE40" s="64"/>
      <c r="BF40" s="62"/>
      <c r="BG40" s="63"/>
      <c r="BH40" s="63"/>
      <c r="BI40" s="63"/>
      <c r="BJ40" s="64"/>
      <c r="BK40" s="65"/>
    </row>
    <row r="41" spans="1:63" ht="12.75">
      <c r="A41" s="11" t="s">
        <v>74</v>
      </c>
      <c r="B41" s="24" t="s">
        <v>89</v>
      </c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7"/>
    </row>
    <row r="42" spans="1:63" ht="12.75">
      <c r="A42" s="11"/>
      <c r="B42" s="19" t="s">
        <v>33</v>
      </c>
      <c r="C42" s="57"/>
      <c r="D42" s="58"/>
      <c r="E42" s="59"/>
      <c r="F42" s="59"/>
      <c r="G42" s="60"/>
      <c r="H42" s="57"/>
      <c r="I42" s="59"/>
      <c r="J42" s="59"/>
      <c r="K42" s="59"/>
      <c r="L42" s="60"/>
      <c r="M42" s="57"/>
      <c r="N42" s="58"/>
      <c r="O42" s="59"/>
      <c r="P42" s="59"/>
      <c r="Q42" s="60"/>
      <c r="R42" s="57"/>
      <c r="S42" s="59"/>
      <c r="T42" s="59"/>
      <c r="U42" s="59"/>
      <c r="V42" s="60"/>
      <c r="W42" s="57"/>
      <c r="X42" s="59"/>
      <c r="Y42" s="59"/>
      <c r="Z42" s="59"/>
      <c r="AA42" s="60"/>
      <c r="AB42" s="57"/>
      <c r="AC42" s="59"/>
      <c r="AD42" s="59"/>
      <c r="AE42" s="59"/>
      <c r="AF42" s="60"/>
      <c r="AG42" s="57"/>
      <c r="AH42" s="59"/>
      <c r="AI42" s="59"/>
      <c r="AJ42" s="59"/>
      <c r="AK42" s="60"/>
      <c r="AL42" s="57"/>
      <c r="AM42" s="59"/>
      <c r="AN42" s="59"/>
      <c r="AO42" s="59"/>
      <c r="AP42" s="60"/>
      <c r="AQ42" s="57"/>
      <c r="AR42" s="58"/>
      <c r="AS42" s="59"/>
      <c r="AT42" s="59"/>
      <c r="AU42" s="60"/>
      <c r="AV42" s="57"/>
      <c r="AW42" s="59"/>
      <c r="AX42" s="59"/>
      <c r="AY42" s="59"/>
      <c r="AZ42" s="60"/>
      <c r="BA42" s="57"/>
      <c r="BB42" s="58"/>
      <c r="BC42" s="59"/>
      <c r="BD42" s="59"/>
      <c r="BE42" s="60"/>
      <c r="BF42" s="57"/>
      <c r="BG42" s="58"/>
      <c r="BH42" s="59"/>
      <c r="BI42" s="59"/>
      <c r="BJ42" s="60"/>
      <c r="BK42" s="61"/>
    </row>
    <row r="43" spans="1:63" ht="12.75">
      <c r="A43" s="36"/>
      <c r="B43" s="37" t="s">
        <v>84</v>
      </c>
      <c r="C43" s="62"/>
      <c r="D43" s="63"/>
      <c r="E43" s="63"/>
      <c r="F43" s="63"/>
      <c r="G43" s="64"/>
      <c r="H43" s="62"/>
      <c r="I43" s="63"/>
      <c r="J43" s="63"/>
      <c r="K43" s="63"/>
      <c r="L43" s="64"/>
      <c r="M43" s="62"/>
      <c r="N43" s="63"/>
      <c r="O43" s="63"/>
      <c r="P43" s="63"/>
      <c r="Q43" s="64"/>
      <c r="R43" s="62"/>
      <c r="S43" s="63"/>
      <c r="T43" s="63"/>
      <c r="U43" s="63"/>
      <c r="V43" s="64"/>
      <c r="W43" s="62"/>
      <c r="X43" s="63"/>
      <c r="Y43" s="63"/>
      <c r="Z43" s="63"/>
      <c r="AA43" s="64"/>
      <c r="AB43" s="62"/>
      <c r="AC43" s="63"/>
      <c r="AD43" s="63"/>
      <c r="AE43" s="63"/>
      <c r="AF43" s="64"/>
      <c r="AG43" s="62"/>
      <c r="AH43" s="63"/>
      <c r="AI43" s="63"/>
      <c r="AJ43" s="63"/>
      <c r="AK43" s="64"/>
      <c r="AL43" s="62"/>
      <c r="AM43" s="63"/>
      <c r="AN43" s="63"/>
      <c r="AO43" s="63"/>
      <c r="AP43" s="64"/>
      <c r="AQ43" s="62"/>
      <c r="AR43" s="63"/>
      <c r="AS43" s="63"/>
      <c r="AT43" s="63"/>
      <c r="AU43" s="64"/>
      <c r="AV43" s="62"/>
      <c r="AW43" s="63"/>
      <c r="AX43" s="63"/>
      <c r="AY43" s="63"/>
      <c r="AZ43" s="64"/>
      <c r="BA43" s="62"/>
      <c r="BB43" s="63"/>
      <c r="BC43" s="63"/>
      <c r="BD43" s="63"/>
      <c r="BE43" s="64"/>
      <c r="BF43" s="62"/>
      <c r="BG43" s="63"/>
      <c r="BH43" s="63"/>
      <c r="BI43" s="63"/>
      <c r="BJ43" s="64"/>
      <c r="BK43" s="65"/>
    </row>
    <row r="44" spans="1:63" ht="12.75">
      <c r="A44" s="11" t="s">
        <v>75</v>
      </c>
      <c r="B44" s="18" t="s">
        <v>16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7"/>
    </row>
    <row r="45" spans="1:65" ht="12.75">
      <c r="A45" s="11"/>
      <c r="B45" s="24" t="s">
        <v>94</v>
      </c>
      <c r="C45" s="73">
        <v>0</v>
      </c>
      <c r="D45" s="53">
        <v>448.47792922299993</v>
      </c>
      <c r="E45" s="45">
        <v>0</v>
      </c>
      <c r="F45" s="45">
        <v>0</v>
      </c>
      <c r="G45" s="54">
        <v>0</v>
      </c>
      <c r="H45" s="73">
        <v>3.8947774300000004</v>
      </c>
      <c r="I45" s="45">
        <v>655.4555931799999</v>
      </c>
      <c r="J45" s="45">
        <v>0.20598186999999998</v>
      </c>
      <c r="K45" s="45">
        <v>0</v>
      </c>
      <c r="L45" s="54">
        <v>176.64831359499996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2.143038519</v>
      </c>
      <c r="S45" s="45">
        <v>0.285939912</v>
      </c>
      <c r="T45" s="45">
        <v>0</v>
      </c>
      <c r="U45" s="45">
        <v>0</v>
      </c>
      <c r="V45" s="54">
        <v>16.622748409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10.289369313000002</v>
      </c>
      <c r="AW45" s="45">
        <v>269.690603657</v>
      </c>
      <c r="AX45" s="45">
        <v>0</v>
      </c>
      <c r="AY45" s="45">
        <v>0</v>
      </c>
      <c r="AZ45" s="54">
        <v>222.585194339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3.691036383999999</v>
      </c>
      <c r="BG45" s="53">
        <v>2.2985982430000003</v>
      </c>
      <c r="BH45" s="45">
        <v>1.414144741</v>
      </c>
      <c r="BI45" s="45">
        <v>0</v>
      </c>
      <c r="BJ45" s="54">
        <v>10.587431774</v>
      </c>
      <c r="BK45" s="49">
        <f aca="true" t="shared" si="6" ref="BK45:BK52">SUM(C45:BJ45)</f>
        <v>1824.2907005889995</v>
      </c>
      <c r="BM45" s="111"/>
    </row>
    <row r="46" spans="1:65" ht="12.75">
      <c r="A46" s="11"/>
      <c r="B46" s="24" t="s">
        <v>95</v>
      </c>
      <c r="C46" s="73">
        <v>0</v>
      </c>
      <c r="D46" s="53">
        <v>31.409339984</v>
      </c>
      <c r="E46" s="45">
        <v>0</v>
      </c>
      <c r="F46" s="45">
        <v>0</v>
      </c>
      <c r="G46" s="54">
        <v>0</v>
      </c>
      <c r="H46" s="73">
        <v>3.56231854</v>
      </c>
      <c r="I46" s="45">
        <v>224.02888852200002</v>
      </c>
      <c r="J46" s="45">
        <v>1.0846103089999999</v>
      </c>
      <c r="K46" s="45">
        <v>0</v>
      </c>
      <c r="L46" s="54">
        <v>89.386983422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0.568625419</v>
      </c>
      <c r="S46" s="45">
        <v>4.6076377079999995</v>
      </c>
      <c r="T46" s="45">
        <v>0.130448104</v>
      </c>
      <c r="U46" s="45">
        <v>0</v>
      </c>
      <c r="V46" s="54">
        <v>9.170976320000001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18.27659963</v>
      </c>
      <c r="AW46" s="45">
        <v>220.296254654</v>
      </c>
      <c r="AX46" s="45">
        <v>0</v>
      </c>
      <c r="AY46" s="45">
        <v>0</v>
      </c>
      <c r="AZ46" s="54">
        <v>180.453470901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6.306203727</v>
      </c>
      <c r="BG46" s="53">
        <v>22.329603328999998</v>
      </c>
      <c r="BH46" s="45">
        <v>3.80848236</v>
      </c>
      <c r="BI46" s="45">
        <v>0</v>
      </c>
      <c r="BJ46" s="54">
        <v>18.076598281</v>
      </c>
      <c r="BK46" s="49">
        <f t="shared" si="6"/>
        <v>833.49704121</v>
      </c>
      <c r="BM46" s="111"/>
    </row>
    <row r="47" spans="1:65" ht="12.75">
      <c r="A47" s="11"/>
      <c r="B47" s="24" t="s">
        <v>100</v>
      </c>
      <c r="C47" s="73">
        <v>0</v>
      </c>
      <c r="D47" s="53">
        <v>1.7835873920000003</v>
      </c>
      <c r="E47" s="45">
        <v>0</v>
      </c>
      <c r="F47" s="45">
        <v>0</v>
      </c>
      <c r="G47" s="54">
        <v>0</v>
      </c>
      <c r="H47" s="73">
        <v>23.451190698</v>
      </c>
      <c r="I47" s="45">
        <v>447.436529793</v>
      </c>
      <c r="J47" s="45">
        <v>0</v>
      </c>
      <c r="K47" s="45">
        <v>0</v>
      </c>
      <c r="L47" s="54">
        <v>367.086620693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8.069661175</v>
      </c>
      <c r="S47" s="45">
        <v>19.294970645</v>
      </c>
      <c r="T47" s="45">
        <v>6.91758847</v>
      </c>
      <c r="U47" s="45">
        <v>0</v>
      </c>
      <c r="V47" s="54">
        <v>33.097191267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0.01276209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0.052007323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291.72716945900004</v>
      </c>
      <c r="AW47" s="45">
        <v>1760.2636866279995</v>
      </c>
      <c r="AX47" s="45">
        <v>17.200450042</v>
      </c>
      <c r="AY47" s="45">
        <v>0</v>
      </c>
      <c r="AZ47" s="54">
        <v>3262.1945837139992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148.243069716</v>
      </c>
      <c r="BG47" s="53">
        <v>277.52420635699997</v>
      </c>
      <c r="BH47" s="45">
        <v>43.049608228</v>
      </c>
      <c r="BI47" s="45">
        <v>0</v>
      </c>
      <c r="BJ47" s="54">
        <v>597.3448473130001</v>
      </c>
      <c r="BK47" s="49">
        <f t="shared" si="6"/>
        <v>7304.7497310029985</v>
      </c>
      <c r="BM47" s="111"/>
    </row>
    <row r="48" spans="1:65" ht="12.75">
      <c r="A48" s="11"/>
      <c r="B48" s="24" t="s">
        <v>99</v>
      </c>
      <c r="C48" s="73">
        <v>0</v>
      </c>
      <c r="D48" s="53">
        <v>0.67578565</v>
      </c>
      <c r="E48" s="45">
        <v>0</v>
      </c>
      <c r="F48" s="45">
        <v>0</v>
      </c>
      <c r="G48" s="54">
        <v>0</v>
      </c>
      <c r="H48" s="73">
        <v>3.040212004</v>
      </c>
      <c r="I48" s="45">
        <v>1.2229905170000002</v>
      </c>
      <c r="J48" s="45">
        <v>0</v>
      </c>
      <c r="K48" s="45">
        <v>0</v>
      </c>
      <c r="L48" s="54">
        <v>2.247971041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1.4986552850000001</v>
      </c>
      <c r="S48" s="45">
        <v>0</v>
      </c>
      <c r="T48" s="45">
        <v>0</v>
      </c>
      <c r="U48" s="45">
        <v>0</v>
      </c>
      <c r="V48" s="54">
        <v>0.436079962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0.0066246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69.942252986</v>
      </c>
      <c r="AW48" s="45">
        <v>52.120423953</v>
      </c>
      <c r="AX48" s="45">
        <v>0</v>
      </c>
      <c r="AY48" s="45">
        <v>0</v>
      </c>
      <c r="AZ48" s="54">
        <v>208.84735024600002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26.406158132</v>
      </c>
      <c r="BG48" s="53">
        <v>11.654349078</v>
      </c>
      <c r="BH48" s="45">
        <v>0</v>
      </c>
      <c r="BI48" s="45">
        <v>0</v>
      </c>
      <c r="BJ48" s="54">
        <v>75.900292775</v>
      </c>
      <c r="BK48" s="49">
        <f t="shared" si="6"/>
        <v>453.9991462290001</v>
      </c>
      <c r="BM48" s="111"/>
    </row>
    <row r="49" spans="1:65" ht="12.75">
      <c r="A49" s="11"/>
      <c r="B49" s="24" t="s">
        <v>98</v>
      </c>
      <c r="C49" s="73">
        <v>0</v>
      </c>
      <c r="D49" s="53">
        <v>159.28695639400001</v>
      </c>
      <c r="E49" s="45">
        <v>0</v>
      </c>
      <c r="F49" s="45">
        <v>0</v>
      </c>
      <c r="G49" s="54">
        <v>0</v>
      </c>
      <c r="H49" s="73">
        <v>23.746193461</v>
      </c>
      <c r="I49" s="45">
        <v>1037.276364861</v>
      </c>
      <c r="J49" s="45">
        <v>51.350089882999995</v>
      </c>
      <c r="K49" s="45">
        <v>9.059369071999999</v>
      </c>
      <c r="L49" s="54">
        <v>120.468900447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14.547696918000002</v>
      </c>
      <c r="S49" s="45">
        <v>4.043951081</v>
      </c>
      <c r="T49" s="45">
        <v>26.453426058</v>
      </c>
      <c r="U49" s="45">
        <v>0</v>
      </c>
      <c r="V49" s="54">
        <v>23.708801084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0.061933758000000005</v>
      </c>
      <c r="AC49" s="45">
        <v>0.0019332599999999998</v>
      </c>
      <c r="AD49" s="45">
        <v>0</v>
      </c>
      <c r="AE49" s="45">
        <v>0</v>
      </c>
      <c r="AF49" s="54">
        <v>0.049735121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0.039312856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0.156369906</v>
      </c>
      <c r="AS49" s="45">
        <v>0</v>
      </c>
      <c r="AT49" s="45">
        <v>0</v>
      </c>
      <c r="AU49" s="54">
        <v>0</v>
      </c>
      <c r="AV49" s="73">
        <v>291.0997009729999</v>
      </c>
      <c r="AW49" s="45">
        <v>704.00916229</v>
      </c>
      <c r="AX49" s="45">
        <v>7.541717634</v>
      </c>
      <c r="AY49" s="45">
        <v>0</v>
      </c>
      <c r="AZ49" s="54">
        <v>960.7063443110002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148.775125825</v>
      </c>
      <c r="BG49" s="53">
        <v>64.084110864</v>
      </c>
      <c r="BH49" s="45">
        <v>18.651016917</v>
      </c>
      <c r="BI49" s="45">
        <v>0</v>
      </c>
      <c r="BJ49" s="54">
        <v>179.647248284</v>
      </c>
      <c r="BK49" s="49">
        <f t="shared" si="6"/>
        <v>3844.765461258</v>
      </c>
      <c r="BM49" s="111"/>
    </row>
    <row r="50" spans="1:65" ht="12.75">
      <c r="A50" s="11"/>
      <c r="B50" s="24" t="s">
        <v>96</v>
      </c>
      <c r="C50" s="73">
        <v>0</v>
      </c>
      <c r="D50" s="53">
        <v>236.615971404</v>
      </c>
      <c r="E50" s="45">
        <v>0</v>
      </c>
      <c r="F50" s="45">
        <v>0</v>
      </c>
      <c r="G50" s="54">
        <v>0</v>
      </c>
      <c r="H50" s="73">
        <v>9.469489556</v>
      </c>
      <c r="I50" s="45">
        <v>2381.598910079</v>
      </c>
      <c r="J50" s="45">
        <v>51.884629683</v>
      </c>
      <c r="K50" s="45">
        <v>0</v>
      </c>
      <c r="L50" s="54">
        <v>430.547635629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3.104845305</v>
      </c>
      <c r="S50" s="45">
        <v>25.868440030000002</v>
      </c>
      <c r="T50" s="45">
        <v>0.130305927</v>
      </c>
      <c r="U50" s="45">
        <v>0</v>
      </c>
      <c r="V50" s="54">
        <v>10.094627268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0.000100035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2.6E-08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35.654873902</v>
      </c>
      <c r="AW50" s="45">
        <v>471.789019235</v>
      </c>
      <c r="AX50" s="45">
        <v>2.000079606</v>
      </c>
      <c r="AY50" s="45">
        <v>0</v>
      </c>
      <c r="AZ50" s="54">
        <v>369.60927027099996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15.135491879</v>
      </c>
      <c r="BG50" s="53">
        <v>21.687172912999998</v>
      </c>
      <c r="BH50" s="45">
        <v>5.473868329999999</v>
      </c>
      <c r="BI50" s="45">
        <v>0</v>
      </c>
      <c r="BJ50" s="54">
        <v>58.545671852</v>
      </c>
      <c r="BK50" s="49">
        <f t="shared" si="6"/>
        <v>4129.210402929999</v>
      </c>
      <c r="BM50" s="111"/>
    </row>
    <row r="51" spans="1:65" ht="12.75">
      <c r="A51" s="11"/>
      <c r="B51" s="24" t="s">
        <v>97</v>
      </c>
      <c r="C51" s="73">
        <v>0</v>
      </c>
      <c r="D51" s="53">
        <v>262.79298535</v>
      </c>
      <c r="E51" s="45">
        <v>0</v>
      </c>
      <c r="F51" s="45">
        <v>0</v>
      </c>
      <c r="G51" s="54">
        <v>0</v>
      </c>
      <c r="H51" s="73">
        <v>5.783457196</v>
      </c>
      <c r="I51" s="45">
        <v>561.5201260250001</v>
      </c>
      <c r="J51" s="45">
        <v>0</v>
      </c>
      <c r="K51" s="45">
        <v>0</v>
      </c>
      <c r="L51" s="54">
        <v>152.96071775200002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2.032442399</v>
      </c>
      <c r="S51" s="45">
        <v>1.3177158949999999</v>
      </c>
      <c r="T51" s="45">
        <v>0</v>
      </c>
      <c r="U51" s="45">
        <v>0</v>
      </c>
      <c r="V51" s="54">
        <v>48.647910074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0.077585052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14.857085269</v>
      </c>
      <c r="AW51" s="45">
        <v>265.233855085</v>
      </c>
      <c r="AX51" s="45">
        <v>6.901904001</v>
      </c>
      <c r="AY51" s="45">
        <v>0</v>
      </c>
      <c r="AZ51" s="54">
        <v>428.46526900300006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3.9337554409999997</v>
      </c>
      <c r="BG51" s="53">
        <v>10.052826975</v>
      </c>
      <c r="BH51" s="45">
        <v>1.290916866</v>
      </c>
      <c r="BI51" s="45">
        <v>0</v>
      </c>
      <c r="BJ51" s="54">
        <v>34.629211317999996</v>
      </c>
      <c r="BK51" s="49">
        <f t="shared" si="6"/>
        <v>1800.497763701</v>
      </c>
      <c r="BM51" s="111"/>
    </row>
    <row r="52" spans="1:65" ht="12.75">
      <c r="A52" s="11"/>
      <c r="B52" s="24" t="s">
        <v>136</v>
      </c>
      <c r="C52" s="73">
        <v>0</v>
      </c>
      <c r="D52" s="53">
        <v>497.514827179</v>
      </c>
      <c r="E52" s="45">
        <v>0</v>
      </c>
      <c r="F52" s="45">
        <v>0</v>
      </c>
      <c r="G52" s="54">
        <v>0</v>
      </c>
      <c r="H52" s="73">
        <v>15.597353313</v>
      </c>
      <c r="I52" s="45">
        <v>1944.854327099</v>
      </c>
      <c r="J52" s="45">
        <v>82.57517912200001</v>
      </c>
      <c r="K52" s="45">
        <v>0</v>
      </c>
      <c r="L52" s="54">
        <v>595.4079733409999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6.646727269</v>
      </c>
      <c r="S52" s="45">
        <v>122.63057843499999</v>
      </c>
      <c r="T52" s="45">
        <v>8.827223355</v>
      </c>
      <c r="U52" s="45">
        <v>0</v>
      </c>
      <c r="V52" s="54">
        <v>39.109335578999996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0.047987701</v>
      </c>
      <c r="AM52" s="45">
        <v>0</v>
      </c>
      <c r="AN52" s="45">
        <v>0</v>
      </c>
      <c r="AO52" s="45">
        <v>0</v>
      </c>
      <c r="AP52" s="54">
        <v>0.121187347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29.296843111</v>
      </c>
      <c r="AW52" s="45">
        <v>1014.2812963010001</v>
      </c>
      <c r="AX52" s="45">
        <v>5.752654122999999</v>
      </c>
      <c r="AY52" s="45">
        <v>0</v>
      </c>
      <c r="AZ52" s="54">
        <v>494.497760217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14.839064486</v>
      </c>
      <c r="BG52" s="53">
        <v>131.072478898</v>
      </c>
      <c r="BH52" s="45">
        <v>0.355684781</v>
      </c>
      <c r="BI52" s="45">
        <v>0</v>
      </c>
      <c r="BJ52" s="54">
        <v>37.944075694</v>
      </c>
      <c r="BK52" s="49">
        <f t="shared" si="6"/>
        <v>5041.372557351</v>
      </c>
      <c r="BL52" s="111"/>
      <c r="BM52" s="111"/>
    </row>
    <row r="53" spans="1:66" ht="12.75">
      <c r="A53" s="36"/>
      <c r="B53" s="37" t="s">
        <v>83</v>
      </c>
      <c r="C53" s="82">
        <f>SUM(C45:C52)</f>
        <v>0</v>
      </c>
      <c r="D53" s="82">
        <f>SUM(D45:D52)</f>
        <v>1638.5573825759998</v>
      </c>
      <c r="E53" s="82">
        <f aca="true" t="shared" si="7" ref="E53:BJ53">SUM(E45:E52)</f>
        <v>0</v>
      </c>
      <c r="F53" s="82">
        <f t="shared" si="7"/>
        <v>0</v>
      </c>
      <c r="G53" s="82">
        <f t="shared" si="7"/>
        <v>0</v>
      </c>
      <c r="H53" s="82">
        <f t="shared" si="7"/>
        <v>88.544992198</v>
      </c>
      <c r="I53" s="82">
        <f t="shared" si="7"/>
        <v>7253.393730076</v>
      </c>
      <c r="J53" s="82">
        <f t="shared" si="7"/>
        <v>187.10049086700002</v>
      </c>
      <c r="K53" s="82">
        <f t="shared" si="7"/>
        <v>9.059369071999999</v>
      </c>
      <c r="L53" s="82">
        <f t="shared" si="7"/>
        <v>1934.7551159199998</v>
      </c>
      <c r="M53" s="82">
        <f t="shared" si="7"/>
        <v>0</v>
      </c>
      <c r="N53" s="82">
        <f t="shared" si="7"/>
        <v>0</v>
      </c>
      <c r="O53" s="82">
        <f t="shared" si="7"/>
        <v>0</v>
      </c>
      <c r="P53" s="82">
        <f t="shared" si="7"/>
        <v>0</v>
      </c>
      <c r="Q53" s="82">
        <f t="shared" si="7"/>
        <v>0</v>
      </c>
      <c r="R53" s="82">
        <f t="shared" si="7"/>
        <v>38.611692289000004</v>
      </c>
      <c r="S53" s="82">
        <f t="shared" si="7"/>
        <v>178.049233706</v>
      </c>
      <c r="T53" s="82">
        <f t="shared" si="7"/>
        <v>42.458991914</v>
      </c>
      <c r="U53" s="82">
        <f t="shared" si="7"/>
        <v>0</v>
      </c>
      <c r="V53" s="82">
        <f t="shared" si="7"/>
        <v>180.887669963</v>
      </c>
      <c r="W53" s="82">
        <f t="shared" si="7"/>
        <v>0</v>
      </c>
      <c r="X53" s="82">
        <f t="shared" si="7"/>
        <v>0</v>
      </c>
      <c r="Y53" s="82">
        <f t="shared" si="7"/>
        <v>0</v>
      </c>
      <c r="Z53" s="82">
        <f t="shared" si="7"/>
        <v>0</v>
      </c>
      <c r="AA53" s="82">
        <f t="shared" si="7"/>
        <v>0</v>
      </c>
      <c r="AB53" s="82">
        <f t="shared" si="7"/>
        <v>0.152380935</v>
      </c>
      <c r="AC53" s="82">
        <f t="shared" si="7"/>
        <v>0.0019332599999999998</v>
      </c>
      <c r="AD53" s="82">
        <f t="shared" si="7"/>
        <v>0</v>
      </c>
      <c r="AE53" s="82">
        <f t="shared" si="7"/>
        <v>0</v>
      </c>
      <c r="AF53" s="82">
        <f t="shared" si="7"/>
        <v>0.049735121</v>
      </c>
      <c r="AG53" s="82">
        <f t="shared" si="7"/>
        <v>0</v>
      </c>
      <c r="AH53" s="82">
        <f t="shared" si="7"/>
        <v>0</v>
      </c>
      <c r="AI53" s="82">
        <f t="shared" si="7"/>
        <v>0</v>
      </c>
      <c r="AJ53" s="82">
        <f t="shared" si="7"/>
        <v>0</v>
      </c>
      <c r="AK53" s="82">
        <f t="shared" si="7"/>
        <v>0</v>
      </c>
      <c r="AL53" s="82">
        <f t="shared" si="7"/>
        <v>0.14593250600000002</v>
      </c>
      <c r="AM53" s="82">
        <f t="shared" si="7"/>
        <v>0</v>
      </c>
      <c r="AN53" s="82">
        <f t="shared" si="7"/>
        <v>0</v>
      </c>
      <c r="AO53" s="82">
        <f t="shared" si="7"/>
        <v>0</v>
      </c>
      <c r="AP53" s="82">
        <f t="shared" si="7"/>
        <v>0.121187347</v>
      </c>
      <c r="AQ53" s="82">
        <f t="shared" si="7"/>
        <v>0</v>
      </c>
      <c r="AR53" s="82">
        <f t="shared" si="7"/>
        <v>0.156369906</v>
      </c>
      <c r="AS53" s="82">
        <f t="shared" si="7"/>
        <v>0</v>
      </c>
      <c r="AT53" s="82">
        <f t="shared" si="7"/>
        <v>0</v>
      </c>
      <c r="AU53" s="82">
        <f t="shared" si="7"/>
        <v>0</v>
      </c>
      <c r="AV53" s="82">
        <f t="shared" si="7"/>
        <v>761.143894643</v>
      </c>
      <c r="AW53" s="82">
        <f t="shared" si="7"/>
        <v>4757.6843018029995</v>
      </c>
      <c r="AX53" s="82">
        <f t="shared" si="7"/>
        <v>39.396805406</v>
      </c>
      <c r="AY53" s="82">
        <f t="shared" si="7"/>
        <v>0</v>
      </c>
      <c r="AZ53" s="82">
        <f t="shared" si="7"/>
        <v>6127.359243002</v>
      </c>
      <c r="BA53" s="82">
        <f t="shared" si="7"/>
        <v>0</v>
      </c>
      <c r="BB53" s="82">
        <f t="shared" si="7"/>
        <v>0</v>
      </c>
      <c r="BC53" s="82">
        <f t="shared" si="7"/>
        <v>0</v>
      </c>
      <c r="BD53" s="82">
        <f t="shared" si="7"/>
        <v>0</v>
      </c>
      <c r="BE53" s="82">
        <f t="shared" si="7"/>
        <v>0</v>
      </c>
      <c r="BF53" s="82">
        <f t="shared" si="7"/>
        <v>367.32990559000007</v>
      </c>
      <c r="BG53" s="82">
        <f t="shared" si="7"/>
        <v>540.703346657</v>
      </c>
      <c r="BH53" s="82">
        <f t="shared" si="7"/>
        <v>74.043722223</v>
      </c>
      <c r="BI53" s="82">
        <f t="shared" si="7"/>
        <v>0</v>
      </c>
      <c r="BJ53" s="82">
        <f t="shared" si="7"/>
        <v>1012.6753772910001</v>
      </c>
      <c r="BK53" s="66">
        <f>SUM(BK45:BK52)</f>
        <v>25232.382804271</v>
      </c>
      <c r="BL53" s="106"/>
      <c r="BM53" s="111"/>
      <c r="BN53" s="27"/>
    </row>
    <row r="54" spans="1:63" ht="12.75">
      <c r="A54" s="36"/>
      <c r="B54" s="38" t="s">
        <v>73</v>
      </c>
      <c r="C54" s="66">
        <f aca="true" t="shared" si="8" ref="C54:AH54">+C53+C37+C14+C10</f>
        <v>0</v>
      </c>
      <c r="D54" s="74">
        <f t="shared" si="8"/>
        <v>2811.577654379</v>
      </c>
      <c r="E54" s="74">
        <f t="shared" si="8"/>
        <v>0</v>
      </c>
      <c r="F54" s="74">
        <f t="shared" si="8"/>
        <v>0</v>
      </c>
      <c r="G54" s="75">
        <f t="shared" si="8"/>
        <v>0</v>
      </c>
      <c r="H54" s="66">
        <f t="shared" si="8"/>
        <v>150.779380017</v>
      </c>
      <c r="I54" s="74">
        <f t="shared" si="8"/>
        <v>16213.129712607</v>
      </c>
      <c r="J54" s="74">
        <f t="shared" si="8"/>
        <v>2625.9698675649997</v>
      </c>
      <c r="K54" s="74">
        <f t="shared" si="8"/>
        <v>9.059369071999999</v>
      </c>
      <c r="L54" s="75">
        <f t="shared" si="8"/>
        <v>2612.0010163360002</v>
      </c>
      <c r="M54" s="66">
        <f t="shared" si="8"/>
        <v>0</v>
      </c>
      <c r="N54" s="74">
        <f t="shared" si="8"/>
        <v>0</v>
      </c>
      <c r="O54" s="74">
        <f t="shared" si="8"/>
        <v>0</v>
      </c>
      <c r="P54" s="74">
        <f t="shared" si="8"/>
        <v>0</v>
      </c>
      <c r="Q54" s="75">
        <f t="shared" si="8"/>
        <v>0</v>
      </c>
      <c r="R54" s="66">
        <f t="shared" si="8"/>
        <v>63.526819221000004</v>
      </c>
      <c r="S54" s="74">
        <f t="shared" si="8"/>
        <v>281.870941309</v>
      </c>
      <c r="T54" s="74">
        <f t="shared" si="8"/>
        <v>200.31945039099998</v>
      </c>
      <c r="U54" s="74">
        <f t="shared" si="8"/>
        <v>0</v>
      </c>
      <c r="V54" s="75">
        <f t="shared" si="8"/>
        <v>212.499561314</v>
      </c>
      <c r="W54" s="66">
        <f t="shared" si="8"/>
        <v>0</v>
      </c>
      <c r="X54" s="66">
        <f t="shared" si="8"/>
        <v>0</v>
      </c>
      <c r="Y54" s="66">
        <f t="shared" si="8"/>
        <v>0</v>
      </c>
      <c r="Z54" s="66">
        <f t="shared" si="8"/>
        <v>0</v>
      </c>
      <c r="AA54" s="66">
        <f t="shared" si="8"/>
        <v>0</v>
      </c>
      <c r="AB54" s="66">
        <f t="shared" si="8"/>
        <v>0.262005478</v>
      </c>
      <c r="AC54" s="74">
        <f t="shared" si="8"/>
        <v>0.0019332599999999998</v>
      </c>
      <c r="AD54" s="74">
        <f t="shared" si="8"/>
        <v>0</v>
      </c>
      <c r="AE54" s="74">
        <f t="shared" si="8"/>
        <v>0</v>
      </c>
      <c r="AF54" s="75">
        <f t="shared" si="8"/>
        <v>0.049735121</v>
      </c>
      <c r="AG54" s="66">
        <f t="shared" si="8"/>
        <v>0</v>
      </c>
      <c r="AH54" s="74">
        <f t="shared" si="8"/>
        <v>0</v>
      </c>
      <c r="AI54" s="74">
        <f aca="true" t="shared" si="9" ref="AI54:BK54">+AI53+AI37+AI14+AI10</f>
        <v>0</v>
      </c>
      <c r="AJ54" s="74">
        <f t="shared" si="9"/>
        <v>0</v>
      </c>
      <c r="AK54" s="75">
        <f t="shared" si="9"/>
        <v>0</v>
      </c>
      <c r="AL54" s="66">
        <f t="shared" si="9"/>
        <v>0.216621758</v>
      </c>
      <c r="AM54" s="74">
        <f t="shared" si="9"/>
        <v>0</v>
      </c>
      <c r="AN54" s="74">
        <f t="shared" si="9"/>
        <v>0</v>
      </c>
      <c r="AO54" s="74">
        <f t="shared" si="9"/>
        <v>0</v>
      </c>
      <c r="AP54" s="75">
        <f t="shared" si="9"/>
        <v>0.536735576</v>
      </c>
      <c r="AQ54" s="66">
        <f t="shared" si="9"/>
        <v>0</v>
      </c>
      <c r="AR54" s="74">
        <f t="shared" si="9"/>
        <v>0.156369906</v>
      </c>
      <c r="AS54" s="74">
        <f t="shared" si="9"/>
        <v>0</v>
      </c>
      <c r="AT54" s="74">
        <f t="shared" si="9"/>
        <v>0</v>
      </c>
      <c r="AU54" s="75">
        <f t="shared" si="9"/>
        <v>0</v>
      </c>
      <c r="AV54" s="66">
        <f t="shared" si="9"/>
        <v>922.805376578</v>
      </c>
      <c r="AW54" s="74">
        <f t="shared" si="9"/>
        <v>8138.628312946999</v>
      </c>
      <c r="AX54" s="74">
        <f t="shared" si="9"/>
        <v>75.032485048</v>
      </c>
      <c r="AY54" s="74">
        <f t="shared" si="9"/>
        <v>0</v>
      </c>
      <c r="AZ54" s="75">
        <f t="shared" si="9"/>
        <v>7161.452397341</v>
      </c>
      <c r="BA54" s="66">
        <f t="shared" si="9"/>
        <v>0</v>
      </c>
      <c r="BB54" s="74">
        <f t="shared" si="9"/>
        <v>0</v>
      </c>
      <c r="BC54" s="74">
        <f t="shared" si="9"/>
        <v>0</v>
      </c>
      <c r="BD54" s="74">
        <f t="shared" si="9"/>
        <v>0</v>
      </c>
      <c r="BE54" s="75">
        <f t="shared" si="9"/>
        <v>0</v>
      </c>
      <c r="BF54" s="66">
        <f t="shared" si="9"/>
        <v>421.7359304010001</v>
      </c>
      <c r="BG54" s="74">
        <f t="shared" si="9"/>
        <v>665.237556955</v>
      </c>
      <c r="BH54" s="74">
        <f t="shared" si="9"/>
        <v>80.80174403699999</v>
      </c>
      <c r="BI54" s="74">
        <f t="shared" si="9"/>
        <v>0</v>
      </c>
      <c r="BJ54" s="75">
        <f t="shared" si="9"/>
        <v>1126.909997815</v>
      </c>
      <c r="BK54" s="66">
        <f t="shared" si="9"/>
        <v>43774.560974432</v>
      </c>
    </row>
    <row r="55" spans="1:63" ht="3.75" customHeight="1">
      <c r="A55" s="11"/>
      <c r="B55" s="20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7"/>
    </row>
    <row r="56" spans="1:63" ht="3.75" customHeight="1">
      <c r="A56" s="11"/>
      <c r="B56" s="20"/>
      <c r="C56" s="25"/>
      <c r="D56" s="33"/>
      <c r="E56" s="26"/>
      <c r="F56" s="26"/>
      <c r="G56" s="26"/>
      <c r="H56" s="26"/>
      <c r="I56" s="26"/>
      <c r="J56" s="26"/>
      <c r="K56" s="26"/>
      <c r="L56" s="26"/>
      <c r="M56" s="26"/>
      <c r="N56" s="33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33"/>
      <c r="AS56" s="26"/>
      <c r="AT56" s="26"/>
      <c r="AU56" s="26"/>
      <c r="AV56" s="26"/>
      <c r="AW56" s="26"/>
      <c r="AX56" s="26"/>
      <c r="AY56" s="26"/>
      <c r="AZ56" s="26"/>
      <c r="BA56" s="26"/>
      <c r="BB56" s="33"/>
      <c r="BC56" s="26"/>
      <c r="BD56" s="26"/>
      <c r="BE56" s="26"/>
      <c r="BF56" s="26"/>
      <c r="BG56" s="33"/>
      <c r="BH56" s="26"/>
      <c r="BI56" s="26"/>
      <c r="BJ56" s="26"/>
      <c r="BK56" s="29"/>
    </row>
    <row r="57" spans="1:63" ht="12.75">
      <c r="A57" s="11" t="s">
        <v>1</v>
      </c>
      <c r="B57" s="17" t="s">
        <v>7</v>
      </c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7"/>
    </row>
    <row r="58" spans="1:256" s="4" customFormat="1" ht="12.75">
      <c r="A58" s="11" t="s">
        <v>69</v>
      </c>
      <c r="B58" s="24" t="s">
        <v>2</v>
      </c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4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4" customFormat="1" ht="12.75">
      <c r="A59" s="11"/>
      <c r="B59" s="24" t="s">
        <v>101</v>
      </c>
      <c r="C59" s="77">
        <v>0</v>
      </c>
      <c r="D59" s="53">
        <v>0.8499951939999999</v>
      </c>
      <c r="E59" s="78">
        <v>0</v>
      </c>
      <c r="F59" s="78">
        <v>0</v>
      </c>
      <c r="G59" s="79">
        <v>0</v>
      </c>
      <c r="H59" s="77">
        <v>237.053777755</v>
      </c>
      <c r="I59" s="78">
        <v>0.020832601</v>
      </c>
      <c r="J59" s="78">
        <v>0</v>
      </c>
      <c r="K59" s="78">
        <v>0</v>
      </c>
      <c r="L59" s="79">
        <v>12.813133285</v>
      </c>
      <c r="M59" s="67">
        <v>0</v>
      </c>
      <c r="N59" s="68">
        <v>0</v>
      </c>
      <c r="O59" s="67">
        <v>0</v>
      </c>
      <c r="P59" s="67">
        <v>0</v>
      </c>
      <c r="Q59" s="67">
        <v>0</v>
      </c>
      <c r="R59" s="77">
        <v>160.38052719899997</v>
      </c>
      <c r="S59" s="78">
        <v>0.0033796029999999997</v>
      </c>
      <c r="T59" s="78">
        <v>0</v>
      </c>
      <c r="U59" s="78">
        <v>0</v>
      </c>
      <c r="V59" s="79">
        <v>3.5014773119999996</v>
      </c>
      <c r="W59" s="77">
        <v>0</v>
      </c>
      <c r="X59" s="78">
        <v>0</v>
      </c>
      <c r="Y59" s="78">
        <v>0</v>
      </c>
      <c r="Z59" s="78">
        <v>0</v>
      </c>
      <c r="AA59" s="79">
        <v>0</v>
      </c>
      <c r="AB59" s="77">
        <v>1.432993566</v>
      </c>
      <c r="AC59" s="78">
        <v>0</v>
      </c>
      <c r="AD59" s="78">
        <v>0</v>
      </c>
      <c r="AE59" s="78">
        <v>0</v>
      </c>
      <c r="AF59" s="79">
        <v>0.012513680000000001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77">
        <v>0.884149238</v>
      </c>
      <c r="AM59" s="78">
        <v>0</v>
      </c>
      <c r="AN59" s="78">
        <v>0</v>
      </c>
      <c r="AO59" s="78">
        <v>0</v>
      </c>
      <c r="AP59" s="79">
        <v>0</v>
      </c>
      <c r="AQ59" s="77">
        <v>0</v>
      </c>
      <c r="AR59" s="80">
        <v>0</v>
      </c>
      <c r="AS59" s="78">
        <v>0</v>
      </c>
      <c r="AT59" s="78">
        <v>0</v>
      </c>
      <c r="AU59" s="79">
        <v>0</v>
      </c>
      <c r="AV59" s="77">
        <v>1903.7048174360002</v>
      </c>
      <c r="AW59" s="78">
        <v>10.775538182</v>
      </c>
      <c r="AX59" s="78">
        <v>0</v>
      </c>
      <c r="AY59" s="78">
        <v>0</v>
      </c>
      <c r="AZ59" s="79">
        <v>316.832539954</v>
      </c>
      <c r="BA59" s="77">
        <v>0</v>
      </c>
      <c r="BB59" s="80">
        <v>0</v>
      </c>
      <c r="BC59" s="78">
        <v>0</v>
      </c>
      <c r="BD59" s="78">
        <v>0</v>
      </c>
      <c r="BE59" s="79">
        <v>0</v>
      </c>
      <c r="BF59" s="77">
        <v>1181.531554801</v>
      </c>
      <c r="BG59" s="80">
        <v>19.268500791</v>
      </c>
      <c r="BH59" s="78">
        <v>1.1702713980000001</v>
      </c>
      <c r="BI59" s="78">
        <v>0</v>
      </c>
      <c r="BJ59" s="79">
        <v>119.668131961</v>
      </c>
      <c r="BK59" s="98">
        <f>SUM(C59:BJ59)</f>
        <v>3969.9041339560004</v>
      </c>
      <c r="BL59" s="2"/>
      <c r="BM59" s="27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4" customFormat="1" ht="12.75">
      <c r="A60" s="36"/>
      <c r="B60" s="37" t="s">
        <v>78</v>
      </c>
      <c r="C60" s="50">
        <f>SUM(C59)</f>
        <v>0</v>
      </c>
      <c r="D60" s="71">
        <f>SUM(D59)</f>
        <v>0.8499951939999999</v>
      </c>
      <c r="E60" s="71">
        <f aca="true" t="shared" si="10" ref="E60:BJ60">SUM(E59)</f>
        <v>0</v>
      </c>
      <c r="F60" s="71">
        <f t="shared" si="10"/>
        <v>0</v>
      </c>
      <c r="G60" s="69">
        <f t="shared" si="10"/>
        <v>0</v>
      </c>
      <c r="H60" s="50">
        <f t="shared" si="10"/>
        <v>237.053777755</v>
      </c>
      <c r="I60" s="71">
        <f t="shared" si="10"/>
        <v>0.020832601</v>
      </c>
      <c r="J60" s="71">
        <f t="shared" si="10"/>
        <v>0</v>
      </c>
      <c r="K60" s="71">
        <f t="shared" si="10"/>
        <v>0</v>
      </c>
      <c r="L60" s="69">
        <f t="shared" si="10"/>
        <v>12.813133285</v>
      </c>
      <c r="M60" s="51">
        <f t="shared" si="10"/>
        <v>0</v>
      </c>
      <c r="N60" s="51">
        <f t="shared" si="10"/>
        <v>0</v>
      </c>
      <c r="O60" s="51">
        <f t="shared" si="10"/>
        <v>0</v>
      </c>
      <c r="P60" s="51">
        <f t="shared" si="10"/>
        <v>0</v>
      </c>
      <c r="Q60" s="76">
        <f t="shared" si="10"/>
        <v>0</v>
      </c>
      <c r="R60" s="50">
        <f t="shared" si="10"/>
        <v>160.38052719899997</v>
      </c>
      <c r="S60" s="71">
        <f t="shared" si="10"/>
        <v>0.0033796029999999997</v>
      </c>
      <c r="T60" s="71">
        <f t="shared" si="10"/>
        <v>0</v>
      </c>
      <c r="U60" s="71">
        <f t="shared" si="10"/>
        <v>0</v>
      </c>
      <c r="V60" s="69">
        <f t="shared" si="10"/>
        <v>3.5014773119999996</v>
      </c>
      <c r="W60" s="50">
        <f t="shared" si="10"/>
        <v>0</v>
      </c>
      <c r="X60" s="71">
        <f t="shared" si="10"/>
        <v>0</v>
      </c>
      <c r="Y60" s="71">
        <f t="shared" si="10"/>
        <v>0</v>
      </c>
      <c r="Z60" s="71">
        <f t="shared" si="10"/>
        <v>0</v>
      </c>
      <c r="AA60" s="69">
        <f t="shared" si="10"/>
        <v>0</v>
      </c>
      <c r="AB60" s="50">
        <f t="shared" si="10"/>
        <v>1.432993566</v>
      </c>
      <c r="AC60" s="71">
        <f t="shared" si="10"/>
        <v>0</v>
      </c>
      <c r="AD60" s="71">
        <f t="shared" si="10"/>
        <v>0</v>
      </c>
      <c r="AE60" s="71">
        <f t="shared" si="10"/>
        <v>0</v>
      </c>
      <c r="AF60" s="69">
        <f t="shared" si="10"/>
        <v>0.012513680000000001</v>
      </c>
      <c r="AG60" s="51">
        <f t="shared" si="10"/>
        <v>0</v>
      </c>
      <c r="AH60" s="51">
        <f t="shared" si="10"/>
        <v>0</v>
      </c>
      <c r="AI60" s="51">
        <f t="shared" si="10"/>
        <v>0</v>
      </c>
      <c r="AJ60" s="51">
        <f t="shared" si="10"/>
        <v>0</v>
      </c>
      <c r="AK60" s="76">
        <f t="shared" si="10"/>
        <v>0</v>
      </c>
      <c r="AL60" s="50">
        <f t="shared" si="10"/>
        <v>0.884149238</v>
      </c>
      <c r="AM60" s="71">
        <f t="shared" si="10"/>
        <v>0</v>
      </c>
      <c r="AN60" s="71">
        <f t="shared" si="10"/>
        <v>0</v>
      </c>
      <c r="AO60" s="71">
        <f t="shared" si="10"/>
        <v>0</v>
      </c>
      <c r="AP60" s="69">
        <f t="shared" si="10"/>
        <v>0</v>
      </c>
      <c r="AQ60" s="50">
        <f t="shared" si="10"/>
        <v>0</v>
      </c>
      <c r="AR60" s="71">
        <f t="shared" si="10"/>
        <v>0</v>
      </c>
      <c r="AS60" s="71">
        <f t="shared" si="10"/>
        <v>0</v>
      </c>
      <c r="AT60" s="71">
        <f t="shared" si="10"/>
        <v>0</v>
      </c>
      <c r="AU60" s="69">
        <f t="shared" si="10"/>
        <v>0</v>
      </c>
      <c r="AV60" s="50">
        <f t="shared" si="10"/>
        <v>1903.7048174360002</v>
      </c>
      <c r="AW60" s="71">
        <f t="shared" si="10"/>
        <v>10.775538182</v>
      </c>
      <c r="AX60" s="71">
        <f t="shared" si="10"/>
        <v>0</v>
      </c>
      <c r="AY60" s="71">
        <f t="shared" si="10"/>
        <v>0</v>
      </c>
      <c r="AZ60" s="69">
        <f t="shared" si="10"/>
        <v>316.832539954</v>
      </c>
      <c r="BA60" s="50">
        <f t="shared" si="10"/>
        <v>0</v>
      </c>
      <c r="BB60" s="71">
        <f t="shared" si="10"/>
        <v>0</v>
      </c>
      <c r="BC60" s="71">
        <f t="shared" si="10"/>
        <v>0</v>
      </c>
      <c r="BD60" s="71">
        <f t="shared" si="10"/>
        <v>0</v>
      </c>
      <c r="BE60" s="69">
        <f t="shared" si="10"/>
        <v>0</v>
      </c>
      <c r="BF60" s="50">
        <f t="shared" si="10"/>
        <v>1181.531554801</v>
      </c>
      <c r="BG60" s="71">
        <f t="shared" si="10"/>
        <v>19.268500791</v>
      </c>
      <c r="BH60" s="71">
        <f t="shared" si="10"/>
        <v>1.1702713980000001</v>
      </c>
      <c r="BI60" s="71">
        <f t="shared" si="10"/>
        <v>0</v>
      </c>
      <c r="BJ60" s="69">
        <f t="shared" si="10"/>
        <v>119.668131961</v>
      </c>
      <c r="BK60" s="52">
        <f>SUM(BK59:BK59)</f>
        <v>3969.9041339560004</v>
      </c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63" ht="12.75">
      <c r="A61" s="11" t="s">
        <v>70</v>
      </c>
      <c r="B61" s="18" t="s">
        <v>17</v>
      </c>
      <c r="C61" s="115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7"/>
    </row>
    <row r="62" spans="1:65" ht="12.75">
      <c r="A62" s="11"/>
      <c r="B62" s="24" t="s">
        <v>102</v>
      </c>
      <c r="C62" s="73">
        <v>0</v>
      </c>
      <c r="D62" s="53">
        <v>7.664674437</v>
      </c>
      <c r="E62" s="45">
        <v>0</v>
      </c>
      <c r="F62" s="45">
        <v>0</v>
      </c>
      <c r="G62" s="54">
        <v>0</v>
      </c>
      <c r="H62" s="73">
        <v>64.977222794</v>
      </c>
      <c r="I62" s="45">
        <v>141.15476467300002</v>
      </c>
      <c r="J62" s="45">
        <v>0</v>
      </c>
      <c r="K62" s="45">
        <v>0</v>
      </c>
      <c r="L62" s="54">
        <v>61.226073496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20.130081812</v>
      </c>
      <c r="S62" s="45">
        <v>2.108601284</v>
      </c>
      <c r="T62" s="45">
        <v>0</v>
      </c>
      <c r="U62" s="45">
        <v>0</v>
      </c>
      <c r="V62" s="54">
        <v>5.251518421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0.274842201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0.172482912</v>
      </c>
      <c r="AM62" s="45">
        <v>0</v>
      </c>
      <c r="AN62" s="45">
        <v>0</v>
      </c>
      <c r="AO62" s="45">
        <v>0</v>
      </c>
      <c r="AP62" s="54">
        <v>0.087776323</v>
      </c>
      <c r="AQ62" s="73">
        <v>0</v>
      </c>
      <c r="AR62" s="53">
        <v>0.33889548399999997</v>
      </c>
      <c r="AS62" s="45">
        <v>0</v>
      </c>
      <c r="AT62" s="45">
        <v>0</v>
      </c>
      <c r="AU62" s="54">
        <v>0</v>
      </c>
      <c r="AV62" s="73">
        <v>1133.1124473969999</v>
      </c>
      <c r="AW62" s="45">
        <v>95.623782738</v>
      </c>
      <c r="AX62" s="45">
        <v>0</v>
      </c>
      <c r="AY62" s="45">
        <v>0</v>
      </c>
      <c r="AZ62" s="54">
        <v>535.7473252289999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370.714413523</v>
      </c>
      <c r="BG62" s="53">
        <v>41.640387699</v>
      </c>
      <c r="BH62" s="45">
        <v>0</v>
      </c>
      <c r="BI62" s="45">
        <v>0</v>
      </c>
      <c r="BJ62" s="54">
        <v>103.21943190399999</v>
      </c>
      <c r="BK62" s="49">
        <f aca="true" t="shared" si="11" ref="BK62:BK74">SUM(C62:BJ62)</f>
        <v>2583.444722327</v>
      </c>
      <c r="BM62" s="27"/>
    </row>
    <row r="63" spans="1:65" ht="12.75">
      <c r="A63" s="11"/>
      <c r="B63" s="104" t="s">
        <v>141</v>
      </c>
      <c r="C63" s="73">
        <v>0</v>
      </c>
      <c r="D63" s="53">
        <v>276.474636328</v>
      </c>
      <c r="E63" s="45">
        <v>0</v>
      </c>
      <c r="F63" s="45">
        <v>0</v>
      </c>
      <c r="G63" s="54">
        <v>0</v>
      </c>
      <c r="H63" s="73">
        <v>4.94226092</v>
      </c>
      <c r="I63" s="45">
        <v>72.50407276499999</v>
      </c>
      <c r="J63" s="45">
        <v>0</v>
      </c>
      <c r="K63" s="45">
        <v>0</v>
      </c>
      <c r="L63" s="54">
        <v>203.804678035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3.2826267590000002</v>
      </c>
      <c r="S63" s="45">
        <v>4.924793848</v>
      </c>
      <c r="T63" s="45">
        <v>0</v>
      </c>
      <c r="U63" s="45">
        <v>0</v>
      </c>
      <c r="V63" s="54">
        <v>5.759506102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0.026665801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0.0002323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106.192550512</v>
      </c>
      <c r="AW63" s="45">
        <v>112.419454884</v>
      </c>
      <c r="AX63" s="45">
        <v>0</v>
      </c>
      <c r="AY63" s="45">
        <v>0</v>
      </c>
      <c r="AZ63" s="54">
        <v>474.67354059099995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67.079045803</v>
      </c>
      <c r="BG63" s="53">
        <v>49.05147289</v>
      </c>
      <c r="BH63" s="45">
        <v>0.27033968999999997</v>
      </c>
      <c r="BI63" s="45">
        <v>0</v>
      </c>
      <c r="BJ63" s="54">
        <v>137.514427506</v>
      </c>
      <c r="BK63" s="49">
        <f t="shared" si="11"/>
        <v>1518.920304734</v>
      </c>
      <c r="BM63" s="27"/>
    </row>
    <row r="64" spans="1:65" ht="12.75">
      <c r="A64" s="11"/>
      <c r="B64" s="24" t="s">
        <v>103</v>
      </c>
      <c r="C64" s="73">
        <v>0</v>
      </c>
      <c r="D64" s="53">
        <v>176.302660852</v>
      </c>
      <c r="E64" s="45">
        <v>0</v>
      </c>
      <c r="F64" s="45">
        <v>0</v>
      </c>
      <c r="G64" s="54">
        <v>0</v>
      </c>
      <c r="H64" s="73">
        <v>48.064432582</v>
      </c>
      <c r="I64" s="45">
        <v>470.47510258399996</v>
      </c>
      <c r="J64" s="45">
        <v>2.930071753</v>
      </c>
      <c r="K64" s="45">
        <v>0</v>
      </c>
      <c r="L64" s="54">
        <v>381.589999063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16.85961449</v>
      </c>
      <c r="S64" s="45">
        <v>15.378128818999999</v>
      </c>
      <c r="T64" s="45">
        <v>0</v>
      </c>
      <c r="U64" s="45">
        <v>0</v>
      </c>
      <c r="V64" s="54">
        <v>42.531027583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0.06052219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0.116745879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25.065402671</v>
      </c>
      <c r="AS64" s="45">
        <v>0</v>
      </c>
      <c r="AT64" s="45">
        <v>0</v>
      </c>
      <c r="AU64" s="54">
        <v>0</v>
      </c>
      <c r="AV64" s="73">
        <v>516.219697079</v>
      </c>
      <c r="AW64" s="45">
        <v>251.066192522</v>
      </c>
      <c r="AX64" s="45">
        <v>0</v>
      </c>
      <c r="AY64" s="45">
        <v>0</v>
      </c>
      <c r="AZ64" s="54">
        <v>966.587932515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172.036429444</v>
      </c>
      <c r="BG64" s="53">
        <v>20.929505345000003</v>
      </c>
      <c r="BH64" s="45">
        <v>0</v>
      </c>
      <c r="BI64" s="45">
        <v>0</v>
      </c>
      <c r="BJ64" s="54">
        <v>96.198914757</v>
      </c>
      <c r="BK64" s="49">
        <f t="shared" si="11"/>
        <v>3202.4123801279998</v>
      </c>
      <c r="BM64" s="27"/>
    </row>
    <row r="65" spans="1:65" ht="12.75">
      <c r="A65" s="11"/>
      <c r="B65" s="24" t="s">
        <v>104</v>
      </c>
      <c r="C65" s="73">
        <v>0</v>
      </c>
      <c r="D65" s="53">
        <v>0.967566226</v>
      </c>
      <c r="E65" s="45">
        <v>0</v>
      </c>
      <c r="F65" s="45">
        <v>0</v>
      </c>
      <c r="G65" s="54">
        <v>0</v>
      </c>
      <c r="H65" s="73">
        <v>580.753427752</v>
      </c>
      <c r="I65" s="45">
        <v>14.691710632</v>
      </c>
      <c r="J65" s="45">
        <v>0</v>
      </c>
      <c r="K65" s="45">
        <v>0</v>
      </c>
      <c r="L65" s="54">
        <v>169.80760518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244.432404225</v>
      </c>
      <c r="S65" s="45">
        <v>9.407029566</v>
      </c>
      <c r="T65" s="45">
        <v>0</v>
      </c>
      <c r="U65" s="45">
        <v>0</v>
      </c>
      <c r="V65" s="54">
        <v>31.151937508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2.025267878</v>
      </c>
      <c r="AC65" s="45">
        <v>0</v>
      </c>
      <c r="AD65" s="45">
        <v>0</v>
      </c>
      <c r="AE65" s="45">
        <v>0</v>
      </c>
      <c r="AF65" s="54">
        <v>0.003285478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2.357911947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7.183838709999999</v>
      </c>
      <c r="AS65" s="45">
        <v>0</v>
      </c>
      <c r="AT65" s="45">
        <v>0</v>
      </c>
      <c r="AU65" s="54">
        <v>0</v>
      </c>
      <c r="AV65" s="73">
        <v>3079.0937705140004</v>
      </c>
      <c r="AW65" s="45">
        <v>176.960268283</v>
      </c>
      <c r="AX65" s="45">
        <v>0</v>
      </c>
      <c r="AY65" s="45">
        <v>0</v>
      </c>
      <c r="AZ65" s="54">
        <v>1025.237346216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1421.45323396</v>
      </c>
      <c r="BG65" s="53">
        <v>30.744938272</v>
      </c>
      <c r="BH65" s="45">
        <v>0</v>
      </c>
      <c r="BI65" s="45">
        <v>0</v>
      </c>
      <c r="BJ65" s="54">
        <v>120.685266587</v>
      </c>
      <c r="BK65" s="49">
        <f t="shared" si="11"/>
        <v>6916.956808934</v>
      </c>
      <c r="BM65" s="27"/>
    </row>
    <row r="66" spans="1:65" ht="25.5">
      <c r="A66" s="11"/>
      <c r="B66" s="24" t="s">
        <v>105</v>
      </c>
      <c r="C66" s="73">
        <v>0</v>
      </c>
      <c r="D66" s="53">
        <v>1.012308706</v>
      </c>
      <c r="E66" s="45">
        <v>0</v>
      </c>
      <c r="F66" s="45">
        <v>0</v>
      </c>
      <c r="G66" s="54">
        <v>0</v>
      </c>
      <c r="H66" s="73">
        <v>63.07579145</v>
      </c>
      <c r="I66" s="45">
        <v>4.939255276</v>
      </c>
      <c r="J66" s="45">
        <v>0</v>
      </c>
      <c r="K66" s="45">
        <v>0</v>
      </c>
      <c r="L66" s="54">
        <v>38.911986976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35.848764845</v>
      </c>
      <c r="S66" s="45">
        <v>0.539023111</v>
      </c>
      <c r="T66" s="45">
        <v>0</v>
      </c>
      <c r="U66" s="45">
        <v>0</v>
      </c>
      <c r="V66" s="54">
        <v>6.839170238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0.10367173700000001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0.097344138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141.553374061</v>
      </c>
      <c r="AW66" s="45">
        <v>9.668335061</v>
      </c>
      <c r="AX66" s="45">
        <v>0</v>
      </c>
      <c r="AY66" s="45">
        <v>0</v>
      </c>
      <c r="AZ66" s="54">
        <v>68.537138313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77.15483228800001</v>
      </c>
      <c r="BG66" s="53">
        <v>1.417428921</v>
      </c>
      <c r="BH66" s="45">
        <v>0</v>
      </c>
      <c r="BI66" s="45">
        <v>0</v>
      </c>
      <c r="BJ66" s="54">
        <v>17.360041994</v>
      </c>
      <c r="BK66" s="49">
        <f t="shared" si="11"/>
        <v>467.0584671150001</v>
      </c>
      <c r="BM66" s="27"/>
    </row>
    <row r="67" spans="1:65" ht="12.75">
      <c r="A67" s="11"/>
      <c r="B67" s="24" t="s">
        <v>106</v>
      </c>
      <c r="C67" s="73">
        <v>0</v>
      </c>
      <c r="D67" s="53">
        <v>116.67900942</v>
      </c>
      <c r="E67" s="45">
        <v>0</v>
      </c>
      <c r="F67" s="45">
        <v>0</v>
      </c>
      <c r="G67" s="54">
        <v>0</v>
      </c>
      <c r="H67" s="73">
        <v>84.217612822</v>
      </c>
      <c r="I67" s="45">
        <v>142.493048709</v>
      </c>
      <c r="J67" s="45">
        <v>0</v>
      </c>
      <c r="K67" s="45">
        <v>0</v>
      </c>
      <c r="L67" s="54">
        <v>267.264259099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31.216321019</v>
      </c>
      <c r="S67" s="45">
        <v>12.900154663</v>
      </c>
      <c r="T67" s="45">
        <v>0</v>
      </c>
      <c r="U67" s="45">
        <v>0</v>
      </c>
      <c r="V67" s="54">
        <v>20.440217995999998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0.13140979200000003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0.17351414699999998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1125.160543636</v>
      </c>
      <c r="AW67" s="45">
        <v>373.50341120099995</v>
      </c>
      <c r="AX67" s="45">
        <v>0</v>
      </c>
      <c r="AY67" s="45">
        <v>0</v>
      </c>
      <c r="AZ67" s="54">
        <v>1867.213650399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496.04836384999993</v>
      </c>
      <c r="BG67" s="53">
        <v>63.254979068000004</v>
      </c>
      <c r="BH67" s="45">
        <v>0</v>
      </c>
      <c r="BI67" s="45">
        <v>0</v>
      </c>
      <c r="BJ67" s="54">
        <v>298.166285019</v>
      </c>
      <c r="BK67" s="49">
        <f t="shared" si="11"/>
        <v>4898.862780839999</v>
      </c>
      <c r="BM67" s="27"/>
    </row>
    <row r="68" spans="1:65" ht="12.75">
      <c r="A68" s="11"/>
      <c r="B68" s="24" t="s">
        <v>107</v>
      </c>
      <c r="C68" s="73">
        <v>0</v>
      </c>
      <c r="D68" s="53">
        <v>31.801142331999998</v>
      </c>
      <c r="E68" s="45">
        <v>0</v>
      </c>
      <c r="F68" s="45">
        <v>0</v>
      </c>
      <c r="G68" s="54">
        <v>0</v>
      </c>
      <c r="H68" s="73">
        <v>175.631465485</v>
      </c>
      <c r="I68" s="45">
        <v>74.739064097</v>
      </c>
      <c r="J68" s="45">
        <v>0</v>
      </c>
      <c r="K68" s="45">
        <v>0</v>
      </c>
      <c r="L68" s="54">
        <v>240.144455485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86.32696010699999</v>
      </c>
      <c r="S68" s="45">
        <v>13.807336762</v>
      </c>
      <c r="T68" s="45">
        <v>0</v>
      </c>
      <c r="U68" s="45">
        <v>0</v>
      </c>
      <c r="V68" s="54">
        <v>31.785710970000004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0.8656199569999999</v>
      </c>
      <c r="AC68" s="45">
        <v>0</v>
      </c>
      <c r="AD68" s="45">
        <v>0</v>
      </c>
      <c r="AE68" s="45">
        <v>0</v>
      </c>
      <c r="AF68" s="54">
        <v>0.103387551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0.9103680639999999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0</v>
      </c>
      <c r="AS68" s="45">
        <v>0</v>
      </c>
      <c r="AT68" s="45">
        <v>0</v>
      </c>
      <c r="AU68" s="54">
        <v>0</v>
      </c>
      <c r="AV68" s="73">
        <v>1940.024191245</v>
      </c>
      <c r="AW68" s="45">
        <v>285.805774288</v>
      </c>
      <c r="AX68" s="45">
        <v>0</v>
      </c>
      <c r="AY68" s="45">
        <v>0</v>
      </c>
      <c r="AZ68" s="54">
        <v>1396.2886007379998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949.192419849</v>
      </c>
      <c r="BG68" s="53">
        <v>63.146689458</v>
      </c>
      <c r="BH68" s="45">
        <v>0</v>
      </c>
      <c r="BI68" s="45">
        <v>0</v>
      </c>
      <c r="BJ68" s="54">
        <v>277.53446418</v>
      </c>
      <c r="BK68" s="49">
        <f t="shared" si="11"/>
        <v>5568.107650568</v>
      </c>
      <c r="BM68" s="27"/>
    </row>
    <row r="69" spans="1:65" ht="12.75">
      <c r="A69" s="11"/>
      <c r="B69" s="24" t="s">
        <v>108</v>
      </c>
      <c r="C69" s="73">
        <v>0</v>
      </c>
      <c r="D69" s="53">
        <v>66.75067237</v>
      </c>
      <c r="E69" s="45">
        <v>0</v>
      </c>
      <c r="F69" s="45">
        <v>0</v>
      </c>
      <c r="G69" s="54">
        <v>0</v>
      </c>
      <c r="H69" s="73">
        <v>30.584186071000005</v>
      </c>
      <c r="I69" s="45">
        <v>7.864569502</v>
      </c>
      <c r="J69" s="45">
        <v>0</v>
      </c>
      <c r="K69" s="45">
        <v>0</v>
      </c>
      <c r="L69" s="54">
        <v>63.989169357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9.634269974</v>
      </c>
      <c r="S69" s="45">
        <v>0.08873969599999999</v>
      </c>
      <c r="T69" s="45">
        <v>0</v>
      </c>
      <c r="U69" s="45">
        <v>0</v>
      </c>
      <c r="V69" s="54">
        <v>2.944654434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0.909205715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0.488766905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762.3502093809999</v>
      </c>
      <c r="AW69" s="45">
        <v>113.671175413</v>
      </c>
      <c r="AX69" s="45">
        <v>0.029934817</v>
      </c>
      <c r="AY69" s="45">
        <v>0</v>
      </c>
      <c r="AZ69" s="54">
        <v>320.950030446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257.032016977</v>
      </c>
      <c r="BG69" s="53">
        <v>23.791313243</v>
      </c>
      <c r="BH69" s="45">
        <v>0</v>
      </c>
      <c r="BI69" s="45">
        <v>0</v>
      </c>
      <c r="BJ69" s="54">
        <v>60.079475463</v>
      </c>
      <c r="BK69" s="49">
        <f t="shared" si="11"/>
        <v>1721.158389764</v>
      </c>
      <c r="BM69" s="27"/>
    </row>
    <row r="70" spans="1:65" ht="12.75">
      <c r="A70" s="11"/>
      <c r="B70" s="24" t="s">
        <v>109</v>
      </c>
      <c r="C70" s="73">
        <v>0</v>
      </c>
      <c r="D70" s="53">
        <v>211.801499143</v>
      </c>
      <c r="E70" s="45">
        <v>0</v>
      </c>
      <c r="F70" s="45">
        <v>0</v>
      </c>
      <c r="G70" s="54">
        <v>0</v>
      </c>
      <c r="H70" s="73">
        <v>83.721602496</v>
      </c>
      <c r="I70" s="45">
        <v>193.964517904</v>
      </c>
      <c r="J70" s="45">
        <v>0</v>
      </c>
      <c r="K70" s="45">
        <v>0</v>
      </c>
      <c r="L70" s="54">
        <v>220.470394278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32.908939354000005</v>
      </c>
      <c r="S70" s="45">
        <v>0.058581586</v>
      </c>
      <c r="T70" s="45">
        <v>0</v>
      </c>
      <c r="U70" s="45">
        <v>0</v>
      </c>
      <c r="V70" s="54">
        <v>8.066598315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0.6773351799999999</v>
      </c>
      <c r="AC70" s="45">
        <v>0</v>
      </c>
      <c r="AD70" s="45">
        <v>0</v>
      </c>
      <c r="AE70" s="45">
        <v>0</v>
      </c>
      <c r="AF70" s="54">
        <v>0.0076808399999999995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0.39687717599999994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65.855787641</v>
      </c>
      <c r="AS70" s="45">
        <v>0</v>
      </c>
      <c r="AT70" s="45">
        <v>0</v>
      </c>
      <c r="AU70" s="54">
        <v>0</v>
      </c>
      <c r="AV70" s="73">
        <v>1414.431449572</v>
      </c>
      <c r="AW70" s="45">
        <v>86.307112727</v>
      </c>
      <c r="AX70" s="45">
        <v>0.122295498</v>
      </c>
      <c r="AY70" s="45">
        <v>0</v>
      </c>
      <c r="AZ70" s="54">
        <v>493.330363981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482.088225026</v>
      </c>
      <c r="BG70" s="53">
        <v>22.529687505</v>
      </c>
      <c r="BH70" s="45">
        <v>0</v>
      </c>
      <c r="BI70" s="45">
        <v>0</v>
      </c>
      <c r="BJ70" s="54">
        <v>61.942053810000004</v>
      </c>
      <c r="BK70" s="49">
        <f t="shared" si="11"/>
        <v>3378.681002032</v>
      </c>
      <c r="BM70" s="27"/>
    </row>
    <row r="71" spans="1:65" ht="12.75">
      <c r="A71" s="11"/>
      <c r="B71" s="24" t="s">
        <v>156</v>
      </c>
      <c r="C71" s="73">
        <v>0</v>
      </c>
      <c r="D71" s="53">
        <v>19.90174194</v>
      </c>
      <c r="E71" s="45">
        <v>0</v>
      </c>
      <c r="F71" s="45">
        <v>0</v>
      </c>
      <c r="G71" s="54">
        <v>0</v>
      </c>
      <c r="H71" s="73">
        <v>8.645079211</v>
      </c>
      <c r="I71" s="45">
        <v>11.552976392</v>
      </c>
      <c r="J71" s="45">
        <v>0</v>
      </c>
      <c r="K71" s="45">
        <v>0</v>
      </c>
      <c r="L71" s="54">
        <v>15.162507282000002</v>
      </c>
      <c r="M71" s="73">
        <v>0</v>
      </c>
      <c r="N71" s="53">
        <v>0</v>
      </c>
      <c r="O71" s="45">
        <v>0</v>
      </c>
      <c r="P71" s="45">
        <v>0</v>
      </c>
      <c r="Q71" s="54">
        <v>0</v>
      </c>
      <c r="R71" s="73">
        <v>4.444299121</v>
      </c>
      <c r="S71" s="45">
        <v>20.18029095</v>
      </c>
      <c r="T71" s="45">
        <v>0</v>
      </c>
      <c r="U71" s="45">
        <v>0</v>
      </c>
      <c r="V71" s="54">
        <v>5.262233375</v>
      </c>
      <c r="W71" s="73">
        <v>0</v>
      </c>
      <c r="X71" s="45">
        <v>0</v>
      </c>
      <c r="Y71" s="45">
        <v>0</v>
      </c>
      <c r="Z71" s="45">
        <v>0</v>
      </c>
      <c r="AA71" s="54">
        <v>0</v>
      </c>
      <c r="AB71" s="73">
        <v>0</v>
      </c>
      <c r="AC71" s="45">
        <v>0</v>
      </c>
      <c r="AD71" s="45">
        <v>0</v>
      </c>
      <c r="AE71" s="45">
        <v>0</v>
      </c>
      <c r="AF71" s="54">
        <v>0</v>
      </c>
      <c r="AG71" s="73">
        <v>0</v>
      </c>
      <c r="AH71" s="45">
        <v>0</v>
      </c>
      <c r="AI71" s="45">
        <v>0</v>
      </c>
      <c r="AJ71" s="45">
        <v>0</v>
      </c>
      <c r="AK71" s="54">
        <v>0</v>
      </c>
      <c r="AL71" s="73">
        <v>0</v>
      </c>
      <c r="AM71" s="45">
        <v>0</v>
      </c>
      <c r="AN71" s="45">
        <v>0</v>
      </c>
      <c r="AO71" s="45">
        <v>0</v>
      </c>
      <c r="AP71" s="54">
        <v>0</v>
      </c>
      <c r="AQ71" s="73">
        <v>0</v>
      </c>
      <c r="AR71" s="53">
        <v>0</v>
      </c>
      <c r="AS71" s="45">
        <v>0</v>
      </c>
      <c r="AT71" s="45">
        <v>0</v>
      </c>
      <c r="AU71" s="54">
        <v>0</v>
      </c>
      <c r="AV71" s="73">
        <v>98.659734363</v>
      </c>
      <c r="AW71" s="45">
        <v>55.843813254</v>
      </c>
      <c r="AX71" s="45">
        <v>0</v>
      </c>
      <c r="AY71" s="45">
        <v>0</v>
      </c>
      <c r="AZ71" s="54">
        <v>207.92955349599998</v>
      </c>
      <c r="BA71" s="73">
        <v>0</v>
      </c>
      <c r="BB71" s="53">
        <v>0</v>
      </c>
      <c r="BC71" s="45">
        <v>0</v>
      </c>
      <c r="BD71" s="45">
        <v>0</v>
      </c>
      <c r="BE71" s="54">
        <v>0</v>
      </c>
      <c r="BF71" s="73">
        <v>69.222341193</v>
      </c>
      <c r="BG71" s="53">
        <v>10.550014204</v>
      </c>
      <c r="BH71" s="45">
        <v>0</v>
      </c>
      <c r="BI71" s="45">
        <v>0</v>
      </c>
      <c r="BJ71" s="54">
        <v>61.477634134999995</v>
      </c>
      <c r="BK71" s="49">
        <f>SUM(C71:BJ71)</f>
        <v>588.832218916</v>
      </c>
      <c r="BM71" s="27"/>
    </row>
    <row r="72" spans="1:63" ht="12.75">
      <c r="A72" s="11"/>
      <c r="B72" s="24" t="s">
        <v>152</v>
      </c>
      <c r="C72" s="73">
        <v>0</v>
      </c>
      <c r="D72" s="53">
        <v>5.684244676</v>
      </c>
      <c r="E72" s="45">
        <v>0</v>
      </c>
      <c r="F72" s="45">
        <v>0</v>
      </c>
      <c r="G72" s="54">
        <v>0</v>
      </c>
      <c r="H72" s="73">
        <v>10.458964725000001</v>
      </c>
      <c r="I72" s="45">
        <v>14.850805072999998</v>
      </c>
      <c r="J72" s="45">
        <v>0</v>
      </c>
      <c r="K72" s="45">
        <v>0</v>
      </c>
      <c r="L72" s="54">
        <v>7.858747558999999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6.201160162</v>
      </c>
      <c r="S72" s="45">
        <v>2.082742471</v>
      </c>
      <c r="T72" s="45">
        <v>0</v>
      </c>
      <c r="U72" s="45">
        <v>0</v>
      </c>
      <c r="V72" s="54">
        <v>4.776240846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0.002053413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0.014802259</v>
      </c>
      <c r="AM72" s="45">
        <v>0</v>
      </c>
      <c r="AN72" s="45">
        <v>0</v>
      </c>
      <c r="AO72" s="45">
        <v>0</v>
      </c>
      <c r="AP72" s="54">
        <v>0</v>
      </c>
      <c r="AQ72" s="73">
        <v>0</v>
      </c>
      <c r="AR72" s="53">
        <v>0</v>
      </c>
      <c r="AS72" s="45">
        <v>0</v>
      </c>
      <c r="AT72" s="45">
        <v>0</v>
      </c>
      <c r="AU72" s="54">
        <v>0</v>
      </c>
      <c r="AV72" s="73">
        <v>26.338047145</v>
      </c>
      <c r="AW72" s="45">
        <v>15.354078046000001</v>
      </c>
      <c r="AX72" s="45">
        <v>0</v>
      </c>
      <c r="AY72" s="45">
        <v>0</v>
      </c>
      <c r="AZ72" s="54">
        <v>27.365877899000004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15.098838651000001</v>
      </c>
      <c r="BG72" s="53">
        <v>2.15594808</v>
      </c>
      <c r="BH72" s="45">
        <v>0</v>
      </c>
      <c r="BI72" s="45">
        <v>0</v>
      </c>
      <c r="BJ72" s="54">
        <v>5.576881586</v>
      </c>
      <c r="BK72" s="49">
        <f>SUM(C72:BJ72)</f>
        <v>143.819432591</v>
      </c>
    </row>
    <row r="73" spans="1:63" ht="12.75">
      <c r="A73" s="11"/>
      <c r="B73" s="24" t="s">
        <v>160</v>
      </c>
      <c r="C73" s="73">
        <v>0</v>
      </c>
      <c r="D73" s="53">
        <v>11.411208064</v>
      </c>
      <c r="E73" s="45">
        <v>0</v>
      </c>
      <c r="F73" s="45">
        <v>0</v>
      </c>
      <c r="G73" s="54">
        <v>0</v>
      </c>
      <c r="H73" s="73">
        <v>0.354670406</v>
      </c>
      <c r="I73" s="45">
        <v>11.632491780999999</v>
      </c>
      <c r="J73" s="45">
        <v>0</v>
      </c>
      <c r="K73" s="45">
        <v>0</v>
      </c>
      <c r="L73" s="54">
        <v>1.1466957619999998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0.155548141</v>
      </c>
      <c r="S73" s="45">
        <v>0.173992677</v>
      </c>
      <c r="T73" s="45">
        <v>0</v>
      </c>
      <c r="U73" s="45">
        <v>0</v>
      </c>
      <c r="V73" s="54">
        <v>1.276056651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0.7903388</v>
      </c>
      <c r="AW73" s="45">
        <v>7.089824172000001</v>
      </c>
      <c r="AX73" s="45">
        <v>0</v>
      </c>
      <c r="AY73" s="45">
        <v>0</v>
      </c>
      <c r="AZ73" s="54">
        <v>7.471172269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0.41199716200000003</v>
      </c>
      <c r="BG73" s="53">
        <v>2.104777362</v>
      </c>
      <c r="BH73" s="45">
        <v>0</v>
      </c>
      <c r="BI73" s="45">
        <v>0</v>
      </c>
      <c r="BJ73" s="54">
        <v>3.4715006180000003</v>
      </c>
      <c r="BK73" s="49">
        <f>SUM(C73:BJ73)</f>
        <v>47.490273865000006</v>
      </c>
    </row>
    <row r="74" spans="1:65" ht="12.75">
      <c r="A74" s="11"/>
      <c r="B74" s="24" t="s">
        <v>129</v>
      </c>
      <c r="C74" s="73">
        <v>0</v>
      </c>
      <c r="D74" s="53">
        <v>0</v>
      </c>
      <c r="E74" s="45">
        <v>0</v>
      </c>
      <c r="F74" s="45">
        <v>0</v>
      </c>
      <c r="G74" s="54">
        <v>0</v>
      </c>
      <c r="H74" s="73">
        <v>0.372687014</v>
      </c>
      <c r="I74" s="45">
        <v>0</v>
      </c>
      <c r="J74" s="45">
        <v>0</v>
      </c>
      <c r="K74" s="45">
        <v>0</v>
      </c>
      <c r="L74" s="54">
        <v>0.022669694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0.03800109</v>
      </c>
      <c r="S74" s="45">
        <v>0</v>
      </c>
      <c r="T74" s="45">
        <v>0</v>
      </c>
      <c r="U74" s="45">
        <v>0</v>
      </c>
      <c r="V74" s="54">
        <v>0.098145806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6.6575136729999995</v>
      </c>
      <c r="AW74" s="45">
        <v>1.4614778720000001</v>
      </c>
      <c r="AX74" s="45">
        <v>0</v>
      </c>
      <c r="AY74" s="45">
        <v>0</v>
      </c>
      <c r="AZ74" s="54">
        <v>23.226938843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0.911247764</v>
      </c>
      <c r="BG74" s="53">
        <v>0</v>
      </c>
      <c r="BH74" s="45">
        <v>0</v>
      </c>
      <c r="BI74" s="45">
        <v>0</v>
      </c>
      <c r="BJ74" s="54">
        <v>0.27311371</v>
      </c>
      <c r="BK74" s="49">
        <f t="shared" si="11"/>
        <v>33.061795466</v>
      </c>
      <c r="BM74" s="27"/>
    </row>
    <row r="75" spans="1:65" ht="12.75">
      <c r="A75" s="36"/>
      <c r="B75" s="37" t="s">
        <v>79</v>
      </c>
      <c r="C75" s="81">
        <f aca="true" t="shared" si="12" ref="C75:AH75">SUM(C62:C74)</f>
        <v>0</v>
      </c>
      <c r="D75" s="81">
        <f t="shared" si="12"/>
        <v>926.4513644939999</v>
      </c>
      <c r="E75" s="81">
        <f t="shared" si="12"/>
        <v>0</v>
      </c>
      <c r="F75" s="81">
        <f t="shared" si="12"/>
        <v>0</v>
      </c>
      <c r="G75" s="81">
        <f t="shared" si="12"/>
        <v>0</v>
      </c>
      <c r="H75" s="81">
        <f t="shared" si="12"/>
        <v>1155.7994037279998</v>
      </c>
      <c r="I75" s="81">
        <f>SUM(I62:I74)</f>
        <v>1160.8623793879997</v>
      </c>
      <c r="J75" s="81">
        <f t="shared" si="12"/>
        <v>2.930071753</v>
      </c>
      <c r="K75" s="81">
        <f t="shared" si="12"/>
        <v>0</v>
      </c>
      <c r="L75" s="81">
        <f t="shared" si="12"/>
        <v>1671.3992412659998</v>
      </c>
      <c r="M75" s="81">
        <f t="shared" si="12"/>
        <v>0</v>
      </c>
      <c r="N75" s="81">
        <f t="shared" si="12"/>
        <v>0</v>
      </c>
      <c r="O75" s="81">
        <f t="shared" si="12"/>
        <v>0</v>
      </c>
      <c r="P75" s="81">
        <f t="shared" si="12"/>
        <v>0</v>
      </c>
      <c r="Q75" s="81">
        <f t="shared" si="12"/>
        <v>0</v>
      </c>
      <c r="R75" s="81">
        <f t="shared" si="12"/>
        <v>491.478991099</v>
      </c>
      <c r="S75" s="81">
        <f t="shared" si="12"/>
        <v>81.649415433</v>
      </c>
      <c r="T75" s="81">
        <f t="shared" si="12"/>
        <v>0</v>
      </c>
      <c r="U75" s="81">
        <f t="shared" si="12"/>
        <v>0</v>
      </c>
      <c r="V75" s="81">
        <f t="shared" si="12"/>
        <v>166.183018245</v>
      </c>
      <c r="W75" s="81">
        <f t="shared" si="12"/>
        <v>0</v>
      </c>
      <c r="X75" s="81">
        <f t="shared" si="12"/>
        <v>0</v>
      </c>
      <c r="Y75" s="81">
        <f t="shared" si="12"/>
        <v>0</v>
      </c>
      <c r="Z75" s="81">
        <f t="shared" si="12"/>
        <v>0</v>
      </c>
      <c r="AA75" s="81">
        <f t="shared" si="12"/>
        <v>0</v>
      </c>
      <c r="AB75" s="81">
        <f t="shared" si="12"/>
        <v>5.0765938639999995</v>
      </c>
      <c r="AC75" s="81">
        <f t="shared" si="12"/>
        <v>0</v>
      </c>
      <c r="AD75" s="81">
        <f t="shared" si="12"/>
        <v>0</v>
      </c>
      <c r="AE75" s="81">
        <f t="shared" si="12"/>
        <v>0</v>
      </c>
      <c r="AF75" s="81">
        <f t="shared" si="12"/>
        <v>0.11435386899999998</v>
      </c>
      <c r="AG75" s="81">
        <f t="shared" si="12"/>
        <v>0</v>
      </c>
      <c r="AH75" s="81">
        <f t="shared" si="12"/>
        <v>0</v>
      </c>
      <c r="AI75" s="81">
        <f aca="true" t="shared" si="13" ref="AI75:BJ75">SUM(AI62:AI74)</f>
        <v>0</v>
      </c>
      <c r="AJ75" s="81">
        <f t="shared" si="13"/>
        <v>0</v>
      </c>
      <c r="AK75" s="81">
        <f t="shared" si="13"/>
        <v>0</v>
      </c>
      <c r="AL75" s="81">
        <f t="shared" si="13"/>
        <v>4.729045727</v>
      </c>
      <c r="AM75" s="81">
        <f t="shared" si="13"/>
        <v>0</v>
      </c>
      <c r="AN75" s="81">
        <f t="shared" si="13"/>
        <v>0</v>
      </c>
      <c r="AO75" s="81">
        <f t="shared" si="13"/>
        <v>0</v>
      </c>
      <c r="AP75" s="81">
        <f t="shared" si="13"/>
        <v>0.087776323</v>
      </c>
      <c r="AQ75" s="81">
        <f t="shared" si="13"/>
        <v>0</v>
      </c>
      <c r="AR75" s="81">
        <f t="shared" si="13"/>
        <v>98.443924506</v>
      </c>
      <c r="AS75" s="81">
        <f t="shared" si="13"/>
        <v>0</v>
      </c>
      <c r="AT75" s="81">
        <f t="shared" si="13"/>
        <v>0</v>
      </c>
      <c r="AU75" s="81">
        <f t="shared" si="13"/>
        <v>0</v>
      </c>
      <c r="AV75" s="81">
        <f t="shared" si="13"/>
        <v>10350.583867378</v>
      </c>
      <c r="AW75" s="81">
        <f t="shared" si="13"/>
        <v>1584.7747004609998</v>
      </c>
      <c r="AX75" s="81">
        <f t="shared" si="13"/>
        <v>0.152230315</v>
      </c>
      <c r="AY75" s="81">
        <f t="shared" si="13"/>
        <v>0</v>
      </c>
      <c r="AZ75" s="81">
        <f t="shared" si="13"/>
        <v>7414.559470935</v>
      </c>
      <c r="BA75" s="81">
        <f t="shared" si="13"/>
        <v>0</v>
      </c>
      <c r="BB75" s="81">
        <f t="shared" si="13"/>
        <v>0</v>
      </c>
      <c r="BC75" s="81">
        <f t="shared" si="13"/>
        <v>0</v>
      </c>
      <c r="BD75" s="81">
        <f t="shared" si="13"/>
        <v>0</v>
      </c>
      <c r="BE75" s="81">
        <f t="shared" si="13"/>
        <v>0</v>
      </c>
      <c r="BF75" s="81">
        <f t="shared" si="13"/>
        <v>4378.44340549</v>
      </c>
      <c r="BG75" s="81">
        <f t="shared" si="13"/>
        <v>331.3171420469999</v>
      </c>
      <c r="BH75" s="81">
        <f t="shared" si="13"/>
        <v>0.27033968999999997</v>
      </c>
      <c r="BI75" s="81">
        <f t="shared" si="13"/>
        <v>0</v>
      </c>
      <c r="BJ75" s="81">
        <f t="shared" si="13"/>
        <v>1243.499491269</v>
      </c>
      <c r="BK75" s="105">
        <f>SUM(C75:BJ75)</f>
        <v>31068.80622728</v>
      </c>
      <c r="BM75" s="27"/>
    </row>
    <row r="76" spans="1:65" ht="12.75">
      <c r="A76" s="36"/>
      <c r="B76" s="38" t="s">
        <v>77</v>
      </c>
      <c r="C76" s="50">
        <f aca="true" t="shared" si="14" ref="C76:AH76">+C75+C60</f>
        <v>0</v>
      </c>
      <c r="D76" s="71">
        <f t="shared" si="14"/>
        <v>927.3013596879999</v>
      </c>
      <c r="E76" s="71">
        <f t="shared" si="14"/>
        <v>0</v>
      </c>
      <c r="F76" s="71">
        <f t="shared" si="14"/>
        <v>0</v>
      </c>
      <c r="G76" s="69">
        <f t="shared" si="14"/>
        <v>0</v>
      </c>
      <c r="H76" s="50">
        <f t="shared" si="14"/>
        <v>1392.8531814829998</v>
      </c>
      <c r="I76" s="71">
        <f t="shared" si="14"/>
        <v>1160.8832119889996</v>
      </c>
      <c r="J76" s="71">
        <f t="shared" si="14"/>
        <v>2.930071753</v>
      </c>
      <c r="K76" s="71">
        <f t="shared" si="14"/>
        <v>0</v>
      </c>
      <c r="L76" s="69">
        <f t="shared" si="14"/>
        <v>1684.2123745509998</v>
      </c>
      <c r="M76" s="50">
        <f t="shared" si="14"/>
        <v>0</v>
      </c>
      <c r="N76" s="71">
        <f t="shared" si="14"/>
        <v>0</v>
      </c>
      <c r="O76" s="71">
        <f t="shared" si="14"/>
        <v>0</v>
      </c>
      <c r="P76" s="71">
        <f t="shared" si="14"/>
        <v>0</v>
      </c>
      <c r="Q76" s="69">
        <f t="shared" si="14"/>
        <v>0</v>
      </c>
      <c r="R76" s="50">
        <f t="shared" si="14"/>
        <v>651.859518298</v>
      </c>
      <c r="S76" s="71">
        <f t="shared" si="14"/>
        <v>81.652795036</v>
      </c>
      <c r="T76" s="71">
        <f t="shared" si="14"/>
        <v>0</v>
      </c>
      <c r="U76" s="71">
        <f t="shared" si="14"/>
        <v>0</v>
      </c>
      <c r="V76" s="69">
        <f t="shared" si="14"/>
        <v>169.684495557</v>
      </c>
      <c r="W76" s="50">
        <f t="shared" si="14"/>
        <v>0</v>
      </c>
      <c r="X76" s="71">
        <f t="shared" si="14"/>
        <v>0</v>
      </c>
      <c r="Y76" s="71">
        <f t="shared" si="14"/>
        <v>0</v>
      </c>
      <c r="Z76" s="71">
        <f t="shared" si="14"/>
        <v>0</v>
      </c>
      <c r="AA76" s="69">
        <f t="shared" si="14"/>
        <v>0</v>
      </c>
      <c r="AB76" s="50">
        <f t="shared" si="14"/>
        <v>6.50958743</v>
      </c>
      <c r="AC76" s="71">
        <f t="shared" si="14"/>
        <v>0</v>
      </c>
      <c r="AD76" s="71">
        <f t="shared" si="14"/>
        <v>0</v>
      </c>
      <c r="AE76" s="71">
        <f t="shared" si="14"/>
        <v>0</v>
      </c>
      <c r="AF76" s="69">
        <f t="shared" si="14"/>
        <v>0.126867549</v>
      </c>
      <c r="AG76" s="50">
        <f t="shared" si="14"/>
        <v>0</v>
      </c>
      <c r="AH76" s="71">
        <f t="shared" si="14"/>
        <v>0</v>
      </c>
      <c r="AI76" s="71">
        <f aca="true" t="shared" si="15" ref="AI76:BJ76">+AI75+AI60</f>
        <v>0</v>
      </c>
      <c r="AJ76" s="71">
        <f t="shared" si="15"/>
        <v>0</v>
      </c>
      <c r="AK76" s="69">
        <f t="shared" si="15"/>
        <v>0</v>
      </c>
      <c r="AL76" s="50">
        <f t="shared" si="15"/>
        <v>5.613194965</v>
      </c>
      <c r="AM76" s="71">
        <f t="shared" si="15"/>
        <v>0</v>
      </c>
      <c r="AN76" s="71">
        <f t="shared" si="15"/>
        <v>0</v>
      </c>
      <c r="AO76" s="71">
        <f t="shared" si="15"/>
        <v>0</v>
      </c>
      <c r="AP76" s="69">
        <f t="shared" si="15"/>
        <v>0.087776323</v>
      </c>
      <c r="AQ76" s="50">
        <f t="shared" si="15"/>
        <v>0</v>
      </c>
      <c r="AR76" s="71">
        <f t="shared" si="15"/>
        <v>98.443924506</v>
      </c>
      <c r="AS76" s="71">
        <f t="shared" si="15"/>
        <v>0</v>
      </c>
      <c r="AT76" s="71">
        <f t="shared" si="15"/>
        <v>0</v>
      </c>
      <c r="AU76" s="69">
        <f t="shared" si="15"/>
        <v>0</v>
      </c>
      <c r="AV76" s="50">
        <f t="shared" si="15"/>
        <v>12254.288684814</v>
      </c>
      <c r="AW76" s="71">
        <f t="shared" si="15"/>
        <v>1595.5502386429998</v>
      </c>
      <c r="AX76" s="71">
        <f t="shared" si="15"/>
        <v>0.152230315</v>
      </c>
      <c r="AY76" s="71">
        <f t="shared" si="15"/>
        <v>0</v>
      </c>
      <c r="AZ76" s="69">
        <f t="shared" si="15"/>
        <v>7731.392010889</v>
      </c>
      <c r="BA76" s="50">
        <f t="shared" si="15"/>
        <v>0</v>
      </c>
      <c r="BB76" s="71">
        <f t="shared" si="15"/>
        <v>0</v>
      </c>
      <c r="BC76" s="71">
        <f t="shared" si="15"/>
        <v>0</v>
      </c>
      <c r="BD76" s="71">
        <f t="shared" si="15"/>
        <v>0</v>
      </c>
      <c r="BE76" s="69">
        <f t="shared" si="15"/>
        <v>0</v>
      </c>
      <c r="BF76" s="50">
        <f t="shared" si="15"/>
        <v>5559.974960291001</v>
      </c>
      <c r="BG76" s="71">
        <f t="shared" si="15"/>
        <v>350.5856428379999</v>
      </c>
      <c r="BH76" s="71">
        <f t="shared" si="15"/>
        <v>1.440611088</v>
      </c>
      <c r="BI76" s="71">
        <f t="shared" si="15"/>
        <v>0</v>
      </c>
      <c r="BJ76" s="69">
        <f t="shared" si="15"/>
        <v>1363.16762323</v>
      </c>
      <c r="BK76" s="52">
        <f>+BK75+BK60</f>
        <v>35038.710361236</v>
      </c>
      <c r="BL76" s="111"/>
      <c r="BM76" s="27"/>
    </row>
    <row r="77" spans="1:63" ht="3" customHeight="1">
      <c r="A77" s="11"/>
      <c r="B77" s="18"/>
      <c r="C77" s="11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7"/>
    </row>
    <row r="78" spans="1:63" ht="12.75">
      <c r="A78" s="11" t="s">
        <v>18</v>
      </c>
      <c r="B78" s="17" t="s">
        <v>8</v>
      </c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7"/>
    </row>
    <row r="79" spans="1:63" ht="12.75">
      <c r="A79" s="11" t="s">
        <v>69</v>
      </c>
      <c r="B79" s="18" t="s">
        <v>19</v>
      </c>
      <c r="C79" s="115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7"/>
    </row>
    <row r="80" spans="1:65" ht="12.75">
      <c r="A80" s="11"/>
      <c r="B80" s="24" t="s">
        <v>110</v>
      </c>
      <c r="C80" s="73">
        <v>0</v>
      </c>
      <c r="D80" s="53">
        <v>196.88876022</v>
      </c>
      <c r="E80" s="45">
        <v>0</v>
      </c>
      <c r="F80" s="45">
        <v>0</v>
      </c>
      <c r="G80" s="54">
        <v>0</v>
      </c>
      <c r="H80" s="73">
        <v>55.12671299</v>
      </c>
      <c r="I80" s="45">
        <v>67.263786088</v>
      </c>
      <c r="J80" s="45">
        <v>0</v>
      </c>
      <c r="K80" s="45">
        <v>0</v>
      </c>
      <c r="L80" s="54">
        <v>235.361481813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23.785075626999998</v>
      </c>
      <c r="S80" s="45">
        <v>16.785091379</v>
      </c>
      <c r="T80" s="45">
        <v>0</v>
      </c>
      <c r="U80" s="45">
        <v>0</v>
      </c>
      <c r="V80" s="54">
        <v>31.706451882000003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0.186265998</v>
      </c>
      <c r="AC80" s="45">
        <v>0</v>
      </c>
      <c r="AD80" s="45">
        <v>0</v>
      </c>
      <c r="AE80" s="45">
        <v>0</v>
      </c>
      <c r="AF80" s="54">
        <v>0.539951074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0.08374251099999999</v>
      </c>
      <c r="AM80" s="45">
        <v>0</v>
      </c>
      <c r="AN80" s="45">
        <v>0</v>
      </c>
      <c r="AO80" s="45">
        <v>0</v>
      </c>
      <c r="AP80" s="54">
        <v>0.44415666500000006</v>
      </c>
      <c r="AQ80" s="73">
        <v>0</v>
      </c>
      <c r="AR80" s="53">
        <v>0.000321551</v>
      </c>
      <c r="AS80" s="45">
        <v>0</v>
      </c>
      <c r="AT80" s="45">
        <v>0</v>
      </c>
      <c r="AU80" s="54">
        <v>0</v>
      </c>
      <c r="AV80" s="73">
        <v>1154.07204784</v>
      </c>
      <c r="AW80" s="45">
        <v>495.2831217159999</v>
      </c>
      <c r="AX80" s="45">
        <v>0</v>
      </c>
      <c r="AY80" s="45">
        <v>0</v>
      </c>
      <c r="AZ80" s="54">
        <v>3244.383764839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634.4649773799999</v>
      </c>
      <c r="BG80" s="53">
        <v>106.938579234</v>
      </c>
      <c r="BH80" s="45">
        <v>2.604374242</v>
      </c>
      <c r="BI80" s="45">
        <v>0</v>
      </c>
      <c r="BJ80" s="54">
        <v>779.326671607</v>
      </c>
      <c r="BK80" s="61">
        <f>SUM(C80:BJ80)</f>
        <v>7045.2453346560005</v>
      </c>
      <c r="BM80" s="27"/>
    </row>
    <row r="81" spans="1:63" ht="12.75">
      <c r="A81" s="36"/>
      <c r="B81" s="38" t="s">
        <v>76</v>
      </c>
      <c r="C81" s="50">
        <f aca="true" t="shared" si="16" ref="C81:AH81">SUM(C80:C80)</f>
        <v>0</v>
      </c>
      <c r="D81" s="71">
        <f t="shared" si="16"/>
        <v>196.88876022</v>
      </c>
      <c r="E81" s="71">
        <f t="shared" si="16"/>
        <v>0</v>
      </c>
      <c r="F81" s="71">
        <f t="shared" si="16"/>
        <v>0</v>
      </c>
      <c r="G81" s="69">
        <f t="shared" si="16"/>
        <v>0</v>
      </c>
      <c r="H81" s="50">
        <f t="shared" si="16"/>
        <v>55.12671299</v>
      </c>
      <c r="I81" s="71">
        <f t="shared" si="16"/>
        <v>67.263786088</v>
      </c>
      <c r="J81" s="71">
        <f t="shared" si="16"/>
        <v>0</v>
      </c>
      <c r="K81" s="71">
        <f t="shared" si="16"/>
        <v>0</v>
      </c>
      <c r="L81" s="69">
        <f t="shared" si="16"/>
        <v>235.361481813</v>
      </c>
      <c r="M81" s="50">
        <f t="shared" si="16"/>
        <v>0</v>
      </c>
      <c r="N81" s="71">
        <f t="shared" si="16"/>
        <v>0</v>
      </c>
      <c r="O81" s="71">
        <f t="shared" si="16"/>
        <v>0</v>
      </c>
      <c r="P81" s="71">
        <f t="shared" si="16"/>
        <v>0</v>
      </c>
      <c r="Q81" s="69">
        <f t="shared" si="16"/>
        <v>0</v>
      </c>
      <c r="R81" s="50">
        <f t="shared" si="16"/>
        <v>23.785075626999998</v>
      </c>
      <c r="S81" s="71">
        <f t="shared" si="16"/>
        <v>16.785091379</v>
      </c>
      <c r="T81" s="71">
        <f t="shared" si="16"/>
        <v>0</v>
      </c>
      <c r="U81" s="71">
        <f t="shared" si="16"/>
        <v>0</v>
      </c>
      <c r="V81" s="69">
        <f t="shared" si="16"/>
        <v>31.706451882000003</v>
      </c>
      <c r="W81" s="50">
        <f t="shared" si="16"/>
        <v>0</v>
      </c>
      <c r="X81" s="71">
        <f t="shared" si="16"/>
        <v>0</v>
      </c>
      <c r="Y81" s="71">
        <f t="shared" si="16"/>
        <v>0</v>
      </c>
      <c r="Z81" s="71">
        <f t="shared" si="16"/>
        <v>0</v>
      </c>
      <c r="AA81" s="69">
        <f t="shared" si="16"/>
        <v>0</v>
      </c>
      <c r="AB81" s="50">
        <f t="shared" si="16"/>
        <v>0.186265998</v>
      </c>
      <c r="AC81" s="71">
        <f t="shared" si="16"/>
        <v>0</v>
      </c>
      <c r="AD81" s="71">
        <f t="shared" si="16"/>
        <v>0</v>
      </c>
      <c r="AE81" s="71">
        <f t="shared" si="16"/>
        <v>0</v>
      </c>
      <c r="AF81" s="69">
        <f t="shared" si="16"/>
        <v>0.539951074</v>
      </c>
      <c r="AG81" s="50">
        <f t="shared" si="16"/>
        <v>0</v>
      </c>
      <c r="AH81" s="71">
        <f t="shared" si="16"/>
        <v>0</v>
      </c>
      <c r="AI81" s="71">
        <f aca="true" t="shared" si="17" ref="AI81:BJ81">SUM(AI80:AI80)</f>
        <v>0</v>
      </c>
      <c r="AJ81" s="71">
        <f t="shared" si="17"/>
        <v>0</v>
      </c>
      <c r="AK81" s="69">
        <f t="shared" si="17"/>
        <v>0</v>
      </c>
      <c r="AL81" s="50">
        <f t="shared" si="17"/>
        <v>0.08374251099999999</v>
      </c>
      <c r="AM81" s="71">
        <f t="shared" si="17"/>
        <v>0</v>
      </c>
      <c r="AN81" s="71">
        <f t="shared" si="17"/>
        <v>0</v>
      </c>
      <c r="AO81" s="71">
        <f t="shared" si="17"/>
        <v>0</v>
      </c>
      <c r="AP81" s="69">
        <f t="shared" si="17"/>
        <v>0.44415666500000006</v>
      </c>
      <c r="AQ81" s="50">
        <f t="shared" si="17"/>
        <v>0</v>
      </c>
      <c r="AR81" s="71">
        <f>SUM(AR80:AR80)</f>
        <v>0.000321551</v>
      </c>
      <c r="AS81" s="71">
        <f t="shared" si="17"/>
        <v>0</v>
      </c>
      <c r="AT81" s="71">
        <f t="shared" si="17"/>
        <v>0</v>
      </c>
      <c r="AU81" s="69">
        <f t="shared" si="17"/>
        <v>0</v>
      </c>
      <c r="AV81" s="50">
        <f t="shared" si="17"/>
        <v>1154.07204784</v>
      </c>
      <c r="AW81" s="71">
        <f t="shared" si="17"/>
        <v>495.2831217159999</v>
      </c>
      <c r="AX81" s="71">
        <f t="shared" si="17"/>
        <v>0</v>
      </c>
      <c r="AY81" s="71">
        <f t="shared" si="17"/>
        <v>0</v>
      </c>
      <c r="AZ81" s="69">
        <f t="shared" si="17"/>
        <v>3244.383764839</v>
      </c>
      <c r="BA81" s="50">
        <f t="shared" si="17"/>
        <v>0</v>
      </c>
      <c r="BB81" s="71">
        <f t="shared" si="17"/>
        <v>0</v>
      </c>
      <c r="BC81" s="71">
        <f t="shared" si="17"/>
        <v>0</v>
      </c>
      <c r="BD81" s="71">
        <f t="shared" si="17"/>
        <v>0</v>
      </c>
      <c r="BE81" s="69">
        <f t="shared" si="17"/>
        <v>0</v>
      </c>
      <c r="BF81" s="50">
        <f t="shared" si="17"/>
        <v>634.4649773799999</v>
      </c>
      <c r="BG81" s="71">
        <f t="shared" si="17"/>
        <v>106.938579234</v>
      </c>
      <c r="BH81" s="71">
        <f t="shared" si="17"/>
        <v>2.604374242</v>
      </c>
      <c r="BI81" s="71">
        <f t="shared" si="17"/>
        <v>0</v>
      </c>
      <c r="BJ81" s="69">
        <f t="shared" si="17"/>
        <v>779.326671607</v>
      </c>
      <c r="BK81" s="102">
        <f>SUM(BK80:BK80)</f>
        <v>7045.2453346560005</v>
      </c>
    </row>
    <row r="82" spans="1:63" ht="2.25" customHeight="1">
      <c r="A82" s="11"/>
      <c r="B82" s="18"/>
      <c r="C82" s="115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7"/>
    </row>
    <row r="83" spans="1:63" ht="12.75">
      <c r="A83" s="11" t="s">
        <v>4</v>
      </c>
      <c r="B83" s="17" t="s">
        <v>9</v>
      </c>
      <c r="C83" s="115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7"/>
    </row>
    <row r="84" spans="1:63" ht="12.75">
      <c r="A84" s="11" t="s">
        <v>69</v>
      </c>
      <c r="B84" s="18" t="s">
        <v>20</v>
      </c>
      <c r="C84" s="115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7"/>
    </row>
    <row r="85" spans="1:63" ht="12.75">
      <c r="A85" s="11"/>
      <c r="B85" s="19" t="s">
        <v>33</v>
      </c>
      <c r="C85" s="57"/>
      <c r="D85" s="58"/>
      <c r="E85" s="59"/>
      <c r="F85" s="59"/>
      <c r="G85" s="60"/>
      <c r="H85" s="57"/>
      <c r="I85" s="59"/>
      <c r="J85" s="59"/>
      <c r="K85" s="59"/>
      <c r="L85" s="60"/>
      <c r="M85" s="57"/>
      <c r="N85" s="58"/>
      <c r="O85" s="59"/>
      <c r="P85" s="59"/>
      <c r="Q85" s="60"/>
      <c r="R85" s="57"/>
      <c r="S85" s="59"/>
      <c r="T85" s="59"/>
      <c r="U85" s="59"/>
      <c r="V85" s="60"/>
      <c r="W85" s="57"/>
      <c r="X85" s="59"/>
      <c r="Y85" s="59"/>
      <c r="Z85" s="59"/>
      <c r="AA85" s="60"/>
      <c r="AB85" s="57"/>
      <c r="AC85" s="59"/>
      <c r="AD85" s="59"/>
      <c r="AE85" s="59"/>
      <c r="AF85" s="60"/>
      <c r="AG85" s="57"/>
      <c r="AH85" s="59"/>
      <c r="AI85" s="59"/>
      <c r="AJ85" s="59"/>
      <c r="AK85" s="60"/>
      <c r="AL85" s="57"/>
      <c r="AM85" s="59"/>
      <c r="AN85" s="59"/>
      <c r="AO85" s="59"/>
      <c r="AP85" s="60"/>
      <c r="AQ85" s="57"/>
      <c r="AR85" s="58"/>
      <c r="AS85" s="59"/>
      <c r="AT85" s="59"/>
      <c r="AU85" s="60"/>
      <c r="AV85" s="57"/>
      <c r="AW85" s="59"/>
      <c r="AX85" s="59"/>
      <c r="AY85" s="59"/>
      <c r="AZ85" s="60"/>
      <c r="BA85" s="57"/>
      <c r="BB85" s="58"/>
      <c r="BC85" s="59"/>
      <c r="BD85" s="59"/>
      <c r="BE85" s="60"/>
      <c r="BF85" s="57"/>
      <c r="BG85" s="58"/>
      <c r="BH85" s="59"/>
      <c r="BI85" s="59"/>
      <c r="BJ85" s="60"/>
      <c r="BK85" s="61"/>
    </row>
    <row r="86" spans="1:256" s="39" customFormat="1" ht="12.75">
      <c r="A86" s="36"/>
      <c r="B86" s="37" t="s">
        <v>78</v>
      </c>
      <c r="C86" s="62"/>
      <c r="D86" s="63"/>
      <c r="E86" s="63"/>
      <c r="F86" s="63"/>
      <c r="G86" s="64"/>
      <c r="H86" s="62"/>
      <c r="I86" s="63"/>
      <c r="J86" s="63"/>
      <c r="K86" s="63"/>
      <c r="L86" s="64"/>
      <c r="M86" s="62"/>
      <c r="N86" s="63"/>
      <c r="O86" s="63"/>
      <c r="P86" s="63"/>
      <c r="Q86" s="64"/>
      <c r="R86" s="62"/>
      <c r="S86" s="63"/>
      <c r="T86" s="63"/>
      <c r="U86" s="63"/>
      <c r="V86" s="64"/>
      <c r="W86" s="62"/>
      <c r="X86" s="63"/>
      <c r="Y86" s="63"/>
      <c r="Z86" s="63"/>
      <c r="AA86" s="64"/>
      <c r="AB86" s="62"/>
      <c r="AC86" s="63"/>
      <c r="AD86" s="63"/>
      <c r="AE86" s="63"/>
      <c r="AF86" s="64"/>
      <c r="AG86" s="62"/>
      <c r="AH86" s="63"/>
      <c r="AI86" s="63"/>
      <c r="AJ86" s="63"/>
      <c r="AK86" s="64"/>
      <c r="AL86" s="62"/>
      <c r="AM86" s="63"/>
      <c r="AN86" s="63"/>
      <c r="AO86" s="63"/>
      <c r="AP86" s="64"/>
      <c r="AQ86" s="62"/>
      <c r="AR86" s="63"/>
      <c r="AS86" s="63"/>
      <c r="AT86" s="63"/>
      <c r="AU86" s="64"/>
      <c r="AV86" s="62"/>
      <c r="AW86" s="63"/>
      <c r="AX86" s="63"/>
      <c r="AY86" s="63"/>
      <c r="AZ86" s="64"/>
      <c r="BA86" s="62"/>
      <c r="BB86" s="63"/>
      <c r="BC86" s="63"/>
      <c r="BD86" s="63"/>
      <c r="BE86" s="64"/>
      <c r="BF86" s="62"/>
      <c r="BG86" s="63"/>
      <c r="BH86" s="63"/>
      <c r="BI86" s="63"/>
      <c r="BJ86" s="64"/>
      <c r="BK86" s="65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63" ht="12.75">
      <c r="A87" s="11" t="s">
        <v>70</v>
      </c>
      <c r="B87" s="18" t="s">
        <v>21</v>
      </c>
      <c r="C87" s="11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7"/>
    </row>
    <row r="88" spans="1:63" ht="12.75">
      <c r="A88" s="11"/>
      <c r="B88" s="19" t="s">
        <v>33</v>
      </c>
      <c r="C88" s="57"/>
      <c r="D88" s="58"/>
      <c r="E88" s="59"/>
      <c r="F88" s="59"/>
      <c r="G88" s="60"/>
      <c r="H88" s="57"/>
      <c r="I88" s="59"/>
      <c r="J88" s="59"/>
      <c r="K88" s="59"/>
      <c r="L88" s="60"/>
      <c r="M88" s="57"/>
      <c r="N88" s="58"/>
      <c r="O88" s="59"/>
      <c r="P88" s="59"/>
      <c r="Q88" s="60"/>
      <c r="R88" s="57"/>
      <c r="S88" s="59"/>
      <c r="T88" s="59"/>
      <c r="U88" s="59"/>
      <c r="V88" s="60"/>
      <c r="W88" s="57"/>
      <c r="X88" s="59"/>
      <c r="Y88" s="59"/>
      <c r="Z88" s="59"/>
      <c r="AA88" s="60"/>
      <c r="AB88" s="57"/>
      <c r="AC88" s="59"/>
      <c r="AD88" s="59"/>
      <c r="AE88" s="59"/>
      <c r="AF88" s="60"/>
      <c r="AG88" s="57"/>
      <c r="AH88" s="59"/>
      <c r="AI88" s="59"/>
      <c r="AJ88" s="59"/>
      <c r="AK88" s="60"/>
      <c r="AL88" s="57"/>
      <c r="AM88" s="59"/>
      <c r="AN88" s="59"/>
      <c r="AO88" s="59"/>
      <c r="AP88" s="60"/>
      <c r="AQ88" s="57"/>
      <c r="AR88" s="58"/>
      <c r="AS88" s="59"/>
      <c r="AT88" s="59"/>
      <c r="AU88" s="60"/>
      <c r="AV88" s="57"/>
      <c r="AW88" s="59"/>
      <c r="AX88" s="59"/>
      <c r="AY88" s="59"/>
      <c r="AZ88" s="60"/>
      <c r="BA88" s="57"/>
      <c r="BB88" s="58"/>
      <c r="BC88" s="59"/>
      <c r="BD88" s="59"/>
      <c r="BE88" s="60"/>
      <c r="BF88" s="57"/>
      <c r="BG88" s="58"/>
      <c r="BH88" s="59"/>
      <c r="BI88" s="59"/>
      <c r="BJ88" s="60"/>
      <c r="BK88" s="61"/>
    </row>
    <row r="89" spans="1:256" s="39" customFormat="1" ht="12.75">
      <c r="A89" s="36"/>
      <c r="B89" s="38" t="s">
        <v>79</v>
      </c>
      <c r="C89" s="62"/>
      <c r="D89" s="63"/>
      <c r="E89" s="63"/>
      <c r="F89" s="63"/>
      <c r="G89" s="64"/>
      <c r="H89" s="62"/>
      <c r="I89" s="63"/>
      <c r="J89" s="63"/>
      <c r="K89" s="63"/>
      <c r="L89" s="64"/>
      <c r="M89" s="62"/>
      <c r="N89" s="63"/>
      <c r="O89" s="63"/>
      <c r="P89" s="63"/>
      <c r="Q89" s="64"/>
      <c r="R89" s="62"/>
      <c r="S89" s="63"/>
      <c r="T89" s="63"/>
      <c r="U89" s="63"/>
      <c r="V89" s="64"/>
      <c r="W89" s="62"/>
      <c r="X89" s="63"/>
      <c r="Y89" s="63"/>
      <c r="Z89" s="63"/>
      <c r="AA89" s="64"/>
      <c r="AB89" s="62"/>
      <c r="AC89" s="63"/>
      <c r="AD89" s="63"/>
      <c r="AE89" s="63"/>
      <c r="AF89" s="64"/>
      <c r="AG89" s="62"/>
      <c r="AH89" s="63"/>
      <c r="AI89" s="63"/>
      <c r="AJ89" s="63"/>
      <c r="AK89" s="64"/>
      <c r="AL89" s="62"/>
      <c r="AM89" s="63"/>
      <c r="AN89" s="63"/>
      <c r="AO89" s="63"/>
      <c r="AP89" s="64"/>
      <c r="AQ89" s="62"/>
      <c r="AR89" s="63"/>
      <c r="AS89" s="63"/>
      <c r="AT89" s="63"/>
      <c r="AU89" s="64"/>
      <c r="AV89" s="62"/>
      <c r="AW89" s="63"/>
      <c r="AX89" s="63"/>
      <c r="AY89" s="63"/>
      <c r="AZ89" s="64"/>
      <c r="BA89" s="62"/>
      <c r="BB89" s="63"/>
      <c r="BC89" s="63"/>
      <c r="BD89" s="63"/>
      <c r="BE89" s="64"/>
      <c r="BF89" s="62"/>
      <c r="BG89" s="63"/>
      <c r="BH89" s="63"/>
      <c r="BI89" s="63"/>
      <c r="BJ89" s="64"/>
      <c r="BK89" s="65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39" customFormat="1" ht="12.75">
      <c r="A90" s="36"/>
      <c r="B90" s="38" t="s">
        <v>77</v>
      </c>
      <c r="C90" s="62"/>
      <c r="D90" s="63"/>
      <c r="E90" s="63"/>
      <c r="F90" s="63"/>
      <c r="G90" s="64"/>
      <c r="H90" s="62"/>
      <c r="I90" s="63"/>
      <c r="J90" s="63"/>
      <c r="K90" s="63"/>
      <c r="L90" s="64"/>
      <c r="M90" s="62"/>
      <c r="N90" s="63"/>
      <c r="O90" s="63"/>
      <c r="P90" s="63"/>
      <c r="Q90" s="64"/>
      <c r="R90" s="62"/>
      <c r="S90" s="63"/>
      <c r="T90" s="63"/>
      <c r="U90" s="63"/>
      <c r="V90" s="64"/>
      <c r="W90" s="62"/>
      <c r="X90" s="63"/>
      <c r="Y90" s="63"/>
      <c r="Z90" s="63"/>
      <c r="AA90" s="64"/>
      <c r="AB90" s="62"/>
      <c r="AC90" s="63"/>
      <c r="AD90" s="63"/>
      <c r="AE90" s="63"/>
      <c r="AF90" s="64"/>
      <c r="AG90" s="62"/>
      <c r="AH90" s="63"/>
      <c r="AI90" s="63"/>
      <c r="AJ90" s="63"/>
      <c r="AK90" s="64"/>
      <c r="AL90" s="62"/>
      <c r="AM90" s="63"/>
      <c r="AN90" s="63"/>
      <c r="AO90" s="63"/>
      <c r="AP90" s="64"/>
      <c r="AQ90" s="62"/>
      <c r="AR90" s="63"/>
      <c r="AS90" s="63"/>
      <c r="AT90" s="63"/>
      <c r="AU90" s="64"/>
      <c r="AV90" s="62"/>
      <c r="AW90" s="63"/>
      <c r="AX90" s="63"/>
      <c r="AY90" s="63"/>
      <c r="AZ90" s="64"/>
      <c r="BA90" s="62"/>
      <c r="BB90" s="63"/>
      <c r="BC90" s="63"/>
      <c r="BD90" s="63"/>
      <c r="BE90" s="64"/>
      <c r="BF90" s="62"/>
      <c r="BG90" s="63"/>
      <c r="BH90" s="63"/>
      <c r="BI90" s="63"/>
      <c r="BJ90" s="64"/>
      <c r="BK90" s="65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63" ht="4.5" customHeight="1">
      <c r="A91" s="11"/>
      <c r="B91" s="18"/>
      <c r="C91" s="115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7"/>
    </row>
    <row r="92" spans="1:63" ht="12.75">
      <c r="A92" s="11" t="s">
        <v>22</v>
      </c>
      <c r="B92" s="17" t="s">
        <v>23</v>
      </c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7"/>
    </row>
    <row r="93" spans="1:63" ht="12.75">
      <c r="A93" s="11" t="s">
        <v>69</v>
      </c>
      <c r="B93" s="18" t="s">
        <v>24</v>
      </c>
      <c r="C93" s="115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7"/>
    </row>
    <row r="94" spans="1:65" ht="12.75">
      <c r="A94" s="11"/>
      <c r="B94" s="24" t="s">
        <v>111</v>
      </c>
      <c r="C94" s="73">
        <v>0</v>
      </c>
      <c r="D94" s="53">
        <v>75.252921982</v>
      </c>
      <c r="E94" s="45">
        <v>0</v>
      </c>
      <c r="F94" s="45">
        <v>0</v>
      </c>
      <c r="G94" s="54">
        <v>0</v>
      </c>
      <c r="H94" s="73">
        <v>2.961496747</v>
      </c>
      <c r="I94" s="45">
        <v>1.470766292</v>
      </c>
      <c r="J94" s="45">
        <v>0</v>
      </c>
      <c r="K94" s="45">
        <v>0</v>
      </c>
      <c r="L94" s="54">
        <v>2.416055223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0.922948069</v>
      </c>
      <c r="S94" s="45">
        <v>0</v>
      </c>
      <c r="T94" s="45">
        <v>0</v>
      </c>
      <c r="U94" s="45">
        <v>0</v>
      </c>
      <c r="V94" s="54">
        <v>0.00608756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0.000297295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9.135666357</v>
      </c>
      <c r="AW94" s="45">
        <v>44.476644843</v>
      </c>
      <c r="AX94" s="45">
        <v>0</v>
      </c>
      <c r="AY94" s="45">
        <v>0</v>
      </c>
      <c r="AZ94" s="54">
        <v>34.2425894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1.865196696</v>
      </c>
      <c r="BG94" s="53">
        <v>2.7763204609999996</v>
      </c>
      <c r="BH94" s="45">
        <v>0</v>
      </c>
      <c r="BI94" s="45">
        <v>0</v>
      </c>
      <c r="BJ94" s="54">
        <v>2.218203661</v>
      </c>
      <c r="BK94" s="61">
        <f aca="true" t="shared" si="18" ref="BK94:BK99">SUM(C94:BJ94)</f>
        <v>177.745194586</v>
      </c>
      <c r="BM94" s="27"/>
    </row>
    <row r="95" spans="1:65" ht="12.75">
      <c r="A95" s="11"/>
      <c r="B95" s="24" t="s">
        <v>112</v>
      </c>
      <c r="C95" s="73">
        <v>0</v>
      </c>
      <c r="D95" s="53">
        <v>0.421984818</v>
      </c>
      <c r="E95" s="45">
        <v>0</v>
      </c>
      <c r="F95" s="45">
        <v>0</v>
      </c>
      <c r="G95" s="54">
        <v>0</v>
      </c>
      <c r="H95" s="73">
        <v>0.6638937389999999</v>
      </c>
      <c r="I95" s="45">
        <v>0.90555897</v>
      </c>
      <c r="J95" s="45">
        <v>0</v>
      </c>
      <c r="K95" s="45">
        <v>0</v>
      </c>
      <c r="L95" s="54">
        <v>0.980527668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0.16560235499999998</v>
      </c>
      <c r="S95" s="45">
        <v>0</v>
      </c>
      <c r="T95" s="45">
        <v>0</v>
      </c>
      <c r="U95" s="45">
        <v>0</v>
      </c>
      <c r="V95" s="54">
        <v>0.08423701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12.189053228</v>
      </c>
      <c r="AS95" s="45">
        <v>0</v>
      </c>
      <c r="AT95" s="45">
        <v>0</v>
      </c>
      <c r="AU95" s="54">
        <v>0</v>
      </c>
      <c r="AV95" s="73">
        <v>2.7952201829999996</v>
      </c>
      <c r="AW95" s="45">
        <v>0.6098626850000001</v>
      </c>
      <c r="AX95" s="45">
        <v>0</v>
      </c>
      <c r="AY95" s="45">
        <v>0</v>
      </c>
      <c r="AZ95" s="54">
        <v>10.149357617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0.9981094379999998</v>
      </c>
      <c r="BG95" s="53">
        <v>0.011674991000000001</v>
      </c>
      <c r="BH95" s="45">
        <v>0</v>
      </c>
      <c r="BI95" s="45">
        <v>0</v>
      </c>
      <c r="BJ95" s="54">
        <v>0.26534988400000004</v>
      </c>
      <c r="BK95" s="61">
        <f t="shared" si="18"/>
        <v>30.240432585999997</v>
      </c>
      <c r="BM95" s="27"/>
    </row>
    <row r="96" spans="1:65" ht="12.75">
      <c r="A96" s="11"/>
      <c r="B96" s="24" t="s">
        <v>113</v>
      </c>
      <c r="C96" s="73">
        <v>0</v>
      </c>
      <c r="D96" s="53">
        <v>0.502317274</v>
      </c>
      <c r="E96" s="45">
        <v>0</v>
      </c>
      <c r="F96" s="45">
        <v>0</v>
      </c>
      <c r="G96" s="54">
        <v>0</v>
      </c>
      <c r="H96" s="73">
        <v>1.062621041</v>
      </c>
      <c r="I96" s="45">
        <v>0</v>
      </c>
      <c r="J96" s="45">
        <v>0</v>
      </c>
      <c r="K96" s="45">
        <v>0</v>
      </c>
      <c r="L96" s="54">
        <v>0.9774365789999999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0.358956131</v>
      </c>
      <c r="S96" s="45">
        <v>0.11010751499999999</v>
      </c>
      <c r="T96" s="45">
        <v>0</v>
      </c>
      <c r="U96" s="45">
        <v>0</v>
      </c>
      <c r="V96" s="54">
        <v>0.352857685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0.00066133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7.482695261</v>
      </c>
      <c r="AW96" s="45">
        <v>0.713122773</v>
      </c>
      <c r="AX96" s="45">
        <v>0</v>
      </c>
      <c r="AY96" s="45">
        <v>0</v>
      </c>
      <c r="AZ96" s="54">
        <v>5.145758646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2.2668573</v>
      </c>
      <c r="BG96" s="53">
        <v>0.013874225</v>
      </c>
      <c r="BH96" s="45">
        <v>0</v>
      </c>
      <c r="BI96" s="45">
        <v>0</v>
      </c>
      <c r="BJ96" s="54">
        <v>0.431833983</v>
      </c>
      <c r="BK96" s="61">
        <f t="shared" si="18"/>
        <v>19.419099742999997</v>
      </c>
      <c r="BM96" s="27"/>
    </row>
    <row r="97" spans="1:65" ht="12.75">
      <c r="A97" s="11"/>
      <c r="B97" s="24" t="s">
        <v>114</v>
      </c>
      <c r="C97" s="73">
        <v>0</v>
      </c>
      <c r="D97" s="53">
        <v>0.664202961</v>
      </c>
      <c r="E97" s="45">
        <v>0</v>
      </c>
      <c r="F97" s="45">
        <v>0</v>
      </c>
      <c r="G97" s="54">
        <v>0</v>
      </c>
      <c r="H97" s="73">
        <v>8.215972274</v>
      </c>
      <c r="I97" s="45">
        <v>7.5011378660000005</v>
      </c>
      <c r="J97" s="45">
        <v>0</v>
      </c>
      <c r="K97" s="45">
        <v>0</v>
      </c>
      <c r="L97" s="54">
        <v>17.456744237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1.820659705</v>
      </c>
      <c r="S97" s="45">
        <v>0</v>
      </c>
      <c r="T97" s="45">
        <v>0</v>
      </c>
      <c r="U97" s="45">
        <v>0</v>
      </c>
      <c r="V97" s="54">
        <v>0.557503058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0.060858253</v>
      </c>
      <c r="AC97" s="45">
        <v>0</v>
      </c>
      <c r="AD97" s="45">
        <v>0</v>
      </c>
      <c r="AE97" s="45">
        <v>0</v>
      </c>
      <c r="AF97" s="54">
        <v>0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0.041751619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0.534770077</v>
      </c>
      <c r="AS97" s="45">
        <v>0</v>
      </c>
      <c r="AT97" s="45">
        <v>0</v>
      </c>
      <c r="AU97" s="54">
        <v>0</v>
      </c>
      <c r="AV97" s="73">
        <v>63.274247629</v>
      </c>
      <c r="AW97" s="45">
        <v>10.219584739</v>
      </c>
      <c r="AX97" s="45">
        <v>0</v>
      </c>
      <c r="AY97" s="45">
        <v>0</v>
      </c>
      <c r="AZ97" s="54">
        <v>88.08698256299999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19.701168975</v>
      </c>
      <c r="BG97" s="53">
        <v>2.9862882830000004</v>
      </c>
      <c r="BH97" s="45">
        <v>0</v>
      </c>
      <c r="BI97" s="45">
        <v>0</v>
      </c>
      <c r="BJ97" s="54">
        <v>9.542581089</v>
      </c>
      <c r="BK97" s="61">
        <f t="shared" si="18"/>
        <v>230.66445332799998</v>
      </c>
      <c r="BM97" s="27"/>
    </row>
    <row r="98" spans="1:65" ht="12.75">
      <c r="A98" s="11"/>
      <c r="B98" s="24" t="s">
        <v>115</v>
      </c>
      <c r="C98" s="73">
        <v>0</v>
      </c>
      <c r="D98" s="53">
        <v>8.734314547</v>
      </c>
      <c r="E98" s="45">
        <v>0</v>
      </c>
      <c r="F98" s="45">
        <v>0</v>
      </c>
      <c r="G98" s="54">
        <v>0</v>
      </c>
      <c r="H98" s="73">
        <v>1.26081149</v>
      </c>
      <c r="I98" s="45">
        <v>0.000700456</v>
      </c>
      <c r="J98" s="45">
        <v>0</v>
      </c>
      <c r="K98" s="45">
        <v>0</v>
      </c>
      <c r="L98" s="54">
        <v>7.332741489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0.8183425870000001</v>
      </c>
      <c r="S98" s="45">
        <v>0</v>
      </c>
      <c r="T98" s="45">
        <v>0</v>
      </c>
      <c r="U98" s="45">
        <v>0</v>
      </c>
      <c r="V98" s="54">
        <v>0.148193619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</v>
      </c>
      <c r="AC98" s="45">
        <v>0</v>
      </c>
      <c r="AD98" s="45">
        <v>0</v>
      </c>
      <c r="AE98" s="45">
        <v>0</v>
      </c>
      <c r="AF98" s="54">
        <v>0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5.736968413</v>
      </c>
      <c r="AW98" s="45">
        <v>0.024767455</v>
      </c>
      <c r="AX98" s="45">
        <v>0</v>
      </c>
      <c r="AY98" s="45">
        <v>0</v>
      </c>
      <c r="AZ98" s="54">
        <v>7.34681594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2.30350137</v>
      </c>
      <c r="BG98" s="53">
        <v>0.05946866</v>
      </c>
      <c r="BH98" s="45">
        <v>0</v>
      </c>
      <c r="BI98" s="45">
        <v>0</v>
      </c>
      <c r="BJ98" s="54">
        <v>0.249039236</v>
      </c>
      <c r="BK98" s="61">
        <f t="shared" si="18"/>
        <v>34.015665262000006</v>
      </c>
      <c r="BM98" s="27"/>
    </row>
    <row r="99" spans="1:65" ht="12.75">
      <c r="A99" s="11"/>
      <c r="B99" s="24" t="s">
        <v>126</v>
      </c>
      <c r="C99" s="73">
        <v>0</v>
      </c>
      <c r="D99" s="53">
        <v>6.521131777</v>
      </c>
      <c r="E99" s="45">
        <v>0</v>
      </c>
      <c r="F99" s="45">
        <v>0</v>
      </c>
      <c r="G99" s="54">
        <v>0</v>
      </c>
      <c r="H99" s="73">
        <v>0.867382438</v>
      </c>
      <c r="I99" s="45">
        <v>1.456116744</v>
      </c>
      <c r="J99" s="45">
        <v>0</v>
      </c>
      <c r="K99" s="45">
        <v>0</v>
      </c>
      <c r="L99" s="54">
        <v>1.20509635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0.074912005</v>
      </c>
      <c r="S99" s="45">
        <v>0</v>
      </c>
      <c r="T99" s="45">
        <v>0</v>
      </c>
      <c r="U99" s="45">
        <v>0</v>
      </c>
      <c r="V99" s="54">
        <v>0.136360499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4.477976779</v>
      </c>
      <c r="AW99" s="45">
        <v>1.6756229699999998</v>
      </c>
      <c r="AX99" s="45">
        <v>0</v>
      </c>
      <c r="AY99" s="45">
        <v>0</v>
      </c>
      <c r="AZ99" s="54">
        <v>14.737937248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0.6035022760000001</v>
      </c>
      <c r="BG99" s="53">
        <v>0</v>
      </c>
      <c r="BH99" s="45">
        <v>0</v>
      </c>
      <c r="BI99" s="45">
        <v>0</v>
      </c>
      <c r="BJ99" s="54">
        <v>0.310699442</v>
      </c>
      <c r="BK99" s="61">
        <f t="shared" si="18"/>
        <v>32.066738528</v>
      </c>
      <c r="BM99" s="27"/>
    </row>
    <row r="100" spans="1:65" ht="12.75">
      <c r="A100" s="36"/>
      <c r="B100" s="38" t="s">
        <v>76</v>
      </c>
      <c r="C100" s="81">
        <f>SUM(C94:C99)</f>
        <v>0</v>
      </c>
      <c r="D100" s="81">
        <f>SUM(D94:D99)</f>
        <v>92.096873359</v>
      </c>
      <c r="E100" s="81">
        <f aca="true" t="shared" si="19" ref="E100:BI100">SUM(E94:E99)</f>
        <v>0</v>
      </c>
      <c r="F100" s="81">
        <f t="shared" si="19"/>
        <v>0</v>
      </c>
      <c r="G100" s="81">
        <f t="shared" si="19"/>
        <v>0</v>
      </c>
      <c r="H100" s="81">
        <f t="shared" si="19"/>
        <v>15.032177728999999</v>
      </c>
      <c r="I100" s="81">
        <f t="shared" si="19"/>
        <v>11.334280328000002</v>
      </c>
      <c r="J100" s="81">
        <f t="shared" si="19"/>
        <v>0</v>
      </c>
      <c r="K100" s="81">
        <f t="shared" si="19"/>
        <v>0</v>
      </c>
      <c r="L100" s="81">
        <f t="shared" si="19"/>
        <v>30.368601546</v>
      </c>
      <c r="M100" s="81">
        <f t="shared" si="19"/>
        <v>0</v>
      </c>
      <c r="N100" s="81">
        <f t="shared" si="19"/>
        <v>0</v>
      </c>
      <c r="O100" s="81">
        <f t="shared" si="19"/>
        <v>0</v>
      </c>
      <c r="P100" s="81">
        <f t="shared" si="19"/>
        <v>0</v>
      </c>
      <c r="Q100" s="81">
        <f t="shared" si="19"/>
        <v>0</v>
      </c>
      <c r="R100" s="81">
        <f t="shared" si="19"/>
        <v>4.161420852</v>
      </c>
      <c r="S100" s="81">
        <f t="shared" si="19"/>
        <v>0.11010751499999999</v>
      </c>
      <c r="T100" s="81">
        <f t="shared" si="19"/>
        <v>0</v>
      </c>
      <c r="U100" s="81">
        <f t="shared" si="19"/>
        <v>0</v>
      </c>
      <c r="V100" s="81">
        <f t="shared" si="19"/>
        <v>1.285239431</v>
      </c>
      <c r="W100" s="81">
        <f t="shared" si="19"/>
        <v>0</v>
      </c>
      <c r="X100" s="81">
        <f t="shared" si="19"/>
        <v>0</v>
      </c>
      <c r="Y100" s="81">
        <f t="shared" si="19"/>
        <v>0</v>
      </c>
      <c r="Z100" s="81">
        <f t="shared" si="19"/>
        <v>0</v>
      </c>
      <c r="AA100" s="81">
        <f t="shared" si="19"/>
        <v>0</v>
      </c>
      <c r="AB100" s="81">
        <f t="shared" si="19"/>
        <v>0.060858253</v>
      </c>
      <c r="AC100" s="81">
        <f t="shared" si="19"/>
        <v>0</v>
      </c>
      <c r="AD100" s="81">
        <f t="shared" si="19"/>
        <v>0</v>
      </c>
      <c r="AE100" s="81">
        <f t="shared" si="19"/>
        <v>0</v>
      </c>
      <c r="AF100" s="81">
        <f t="shared" si="19"/>
        <v>0</v>
      </c>
      <c r="AG100" s="81">
        <f t="shared" si="19"/>
        <v>0</v>
      </c>
      <c r="AH100" s="81">
        <f t="shared" si="19"/>
        <v>0</v>
      </c>
      <c r="AI100" s="81">
        <f t="shared" si="19"/>
        <v>0</v>
      </c>
      <c r="AJ100" s="81">
        <f t="shared" si="19"/>
        <v>0</v>
      </c>
      <c r="AK100" s="81">
        <f t="shared" si="19"/>
        <v>0</v>
      </c>
      <c r="AL100" s="81">
        <f t="shared" si="19"/>
        <v>0.042710243999999994</v>
      </c>
      <c r="AM100" s="81">
        <f t="shared" si="19"/>
        <v>0</v>
      </c>
      <c r="AN100" s="81">
        <f t="shared" si="19"/>
        <v>0</v>
      </c>
      <c r="AO100" s="81">
        <f t="shared" si="19"/>
        <v>0</v>
      </c>
      <c r="AP100" s="81">
        <f t="shared" si="19"/>
        <v>0</v>
      </c>
      <c r="AQ100" s="81">
        <f t="shared" si="19"/>
        <v>0</v>
      </c>
      <c r="AR100" s="81">
        <f t="shared" si="19"/>
        <v>12.723823305</v>
      </c>
      <c r="AS100" s="81">
        <f t="shared" si="19"/>
        <v>0</v>
      </c>
      <c r="AT100" s="81">
        <f t="shared" si="19"/>
        <v>0</v>
      </c>
      <c r="AU100" s="81">
        <f t="shared" si="19"/>
        <v>0</v>
      </c>
      <c r="AV100" s="81">
        <f t="shared" si="19"/>
        <v>92.902774622</v>
      </c>
      <c r="AW100" s="81">
        <f t="shared" si="19"/>
        <v>57.71960546500001</v>
      </c>
      <c r="AX100" s="81">
        <f t="shared" si="19"/>
        <v>0</v>
      </c>
      <c r="AY100" s="81">
        <f t="shared" si="19"/>
        <v>0</v>
      </c>
      <c r="AZ100" s="81">
        <f t="shared" si="19"/>
        <v>159.709441414</v>
      </c>
      <c r="BA100" s="81">
        <f t="shared" si="19"/>
        <v>0</v>
      </c>
      <c r="BB100" s="81">
        <f t="shared" si="19"/>
        <v>0</v>
      </c>
      <c r="BC100" s="81">
        <f t="shared" si="19"/>
        <v>0</v>
      </c>
      <c r="BD100" s="81">
        <f t="shared" si="19"/>
        <v>0</v>
      </c>
      <c r="BE100" s="81">
        <f t="shared" si="19"/>
        <v>0</v>
      </c>
      <c r="BF100" s="81">
        <f t="shared" si="19"/>
        <v>27.738336055</v>
      </c>
      <c r="BG100" s="81">
        <f t="shared" si="19"/>
        <v>5.84762662</v>
      </c>
      <c r="BH100" s="81">
        <f t="shared" si="19"/>
        <v>0</v>
      </c>
      <c r="BI100" s="81">
        <f t="shared" si="19"/>
        <v>0</v>
      </c>
      <c r="BJ100" s="81">
        <f>SUM(BJ94:BJ99)</f>
        <v>13.017707295000001</v>
      </c>
      <c r="BK100" s="99">
        <f>SUM(BK94:BK99)</f>
        <v>524.1515840330001</v>
      </c>
      <c r="BM100" s="27"/>
    </row>
    <row r="101" spans="1:63" ht="4.5" customHeight="1">
      <c r="A101" s="11"/>
      <c r="B101" s="21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7"/>
    </row>
    <row r="102" spans="1:65" ht="12.75">
      <c r="A102" s="36"/>
      <c r="B102" s="83" t="s">
        <v>90</v>
      </c>
      <c r="C102" s="84">
        <f aca="true" t="shared" si="20" ref="C102:AH102">+C100++C81+C76+C54</f>
        <v>0</v>
      </c>
      <c r="D102" s="70">
        <f t="shared" si="20"/>
        <v>4027.864647646</v>
      </c>
      <c r="E102" s="70">
        <f t="shared" si="20"/>
        <v>0</v>
      </c>
      <c r="F102" s="70">
        <f t="shared" si="20"/>
        <v>0</v>
      </c>
      <c r="G102" s="85">
        <f t="shared" si="20"/>
        <v>0</v>
      </c>
      <c r="H102" s="84">
        <f t="shared" si="20"/>
        <v>1613.791452219</v>
      </c>
      <c r="I102" s="70">
        <f t="shared" si="20"/>
        <v>17452.610991012</v>
      </c>
      <c r="J102" s="70">
        <f t="shared" si="20"/>
        <v>2628.8999393179997</v>
      </c>
      <c r="K102" s="70">
        <f t="shared" si="20"/>
        <v>9.059369071999999</v>
      </c>
      <c r="L102" s="85">
        <f t="shared" si="20"/>
        <v>4561.943474246</v>
      </c>
      <c r="M102" s="84">
        <f t="shared" si="20"/>
        <v>0</v>
      </c>
      <c r="N102" s="70">
        <f t="shared" si="20"/>
        <v>0</v>
      </c>
      <c r="O102" s="70">
        <f t="shared" si="20"/>
        <v>0</v>
      </c>
      <c r="P102" s="70">
        <f t="shared" si="20"/>
        <v>0</v>
      </c>
      <c r="Q102" s="85">
        <f t="shared" si="20"/>
        <v>0</v>
      </c>
      <c r="R102" s="84">
        <f t="shared" si="20"/>
        <v>743.332833998</v>
      </c>
      <c r="S102" s="70">
        <f t="shared" si="20"/>
        <v>380.418935239</v>
      </c>
      <c r="T102" s="70">
        <f t="shared" si="20"/>
        <v>200.31945039099998</v>
      </c>
      <c r="U102" s="70">
        <f t="shared" si="20"/>
        <v>0</v>
      </c>
      <c r="V102" s="85">
        <f t="shared" si="20"/>
        <v>415.175748184</v>
      </c>
      <c r="W102" s="84">
        <f t="shared" si="20"/>
        <v>0</v>
      </c>
      <c r="X102" s="70">
        <f t="shared" si="20"/>
        <v>0</v>
      </c>
      <c r="Y102" s="70">
        <f t="shared" si="20"/>
        <v>0</v>
      </c>
      <c r="Z102" s="70">
        <f t="shared" si="20"/>
        <v>0</v>
      </c>
      <c r="AA102" s="85">
        <f t="shared" si="20"/>
        <v>0</v>
      </c>
      <c r="AB102" s="84">
        <f t="shared" si="20"/>
        <v>7.0187171589999995</v>
      </c>
      <c r="AC102" s="70">
        <f t="shared" si="20"/>
        <v>0.0019332599999999998</v>
      </c>
      <c r="AD102" s="70">
        <f t="shared" si="20"/>
        <v>0</v>
      </c>
      <c r="AE102" s="70">
        <f t="shared" si="20"/>
        <v>0</v>
      </c>
      <c r="AF102" s="85">
        <f t="shared" si="20"/>
        <v>0.7165537439999999</v>
      </c>
      <c r="AG102" s="84">
        <f t="shared" si="20"/>
        <v>0</v>
      </c>
      <c r="AH102" s="70">
        <f t="shared" si="20"/>
        <v>0</v>
      </c>
      <c r="AI102" s="70">
        <f aca="true" t="shared" si="21" ref="AI102:BJ102">+AI100++AI81+AI76+AI54</f>
        <v>0</v>
      </c>
      <c r="AJ102" s="70">
        <f t="shared" si="21"/>
        <v>0</v>
      </c>
      <c r="AK102" s="85">
        <f t="shared" si="21"/>
        <v>0</v>
      </c>
      <c r="AL102" s="84">
        <f t="shared" si="21"/>
        <v>5.956269477999999</v>
      </c>
      <c r="AM102" s="70">
        <f t="shared" si="21"/>
        <v>0</v>
      </c>
      <c r="AN102" s="70">
        <f t="shared" si="21"/>
        <v>0</v>
      </c>
      <c r="AO102" s="70">
        <f t="shared" si="21"/>
        <v>0</v>
      </c>
      <c r="AP102" s="85">
        <f t="shared" si="21"/>
        <v>1.0686685640000002</v>
      </c>
      <c r="AQ102" s="84">
        <f t="shared" si="21"/>
        <v>0</v>
      </c>
      <c r="AR102" s="70">
        <f t="shared" si="21"/>
        <v>111.32443926799999</v>
      </c>
      <c r="AS102" s="70">
        <f t="shared" si="21"/>
        <v>0</v>
      </c>
      <c r="AT102" s="70">
        <f t="shared" si="21"/>
        <v>0</v>
      </c>
      <c r="AU102" s="85">
        <f t="shared" si="21"/>
        <v>0</v>
      </c>
      <c r="AV102" s="52">
        <f t="shared" si="21"/>
        <v>14424.068883854</v>
      </c>
      <c r="AW102" s="70">
        <f t="shared" si="21"/>
        <v>10287.181278770999</v>
      </c>
      <c r="AX102" s="70">
        <f t="shared" si="21"/>
        <v>75.184715363</v>
      </c>
      <c r="AY102" s="70">
        <f t="shared" si="21"/>
        <v>0</v>
      </c>
      <c r="AZ102" s="87">
        <f t="shared" si="21"/>
        <v>18296.937614483</v>
      </c>
      <c r="BA102" s="84">
        <f t="shared" si="21"/>
        <v>0</v>
      </c>
      <c r="BB102" s="70">
        <f t="shared" si="21"/>
        <v>0</v>
      </c>
      <c r="BC102" s="70">
        <f t="shared" si="21"/>
        <v>0</v>
      </c>
      <c r="BD102" s="70">
        <f t="shared" si="21"/>
        <v>0</v>
      </c>
      <c r="BE102" s="85">
        <f t="shared" si="21"/>
        <v>0</v>
      </c>
      <c r="BF102" s="84">
        <f t="shared" si="21"/>
        <v>6643.914204127</v>
      </c>
      <c r="BG102" s="70">
        <f t="shared" si="21"/>
        <v>1128.609405647</v>
      </c>
      <c r="BH102" s="70">
        <f t="shared" si="21"/>
        <v>84.846729367</v>
      </c>
      <c r="BI102" s="70">
        <f t="shared" si="21"/>
        <v>0</v>
      </c>
      <c r="BJ102" s="85">
        <f t="shared" si="21"/>
        <v>3282.4219999469997</v>
      </c>
      <c r="BK102" s="97">
        <f>+BK100+BK81+BK76+BK54</f>
        <v>86382.668254357</v>
      </c>
      <c r="BL102" s="111"/>
      <c r="BM102" s="27"/>
    </row>
    <row r="103" spans="1:63" ht="4.5" customHeight="1">
      <c r="A103" s="11"/>
      <c r="B103" s="22"/>
      <c r="C103" s="120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21"/>
    </row>
    <row r="104" spans="1:63" ht="14.25" customHeight="1">
      <c r="A104" s="11" t="s">
        <v>5</v>
      </c>
      <c r="B104" s="23" t="s">
        <v>26</v>
      </c>
      <c r="C104" s="120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21"/>
    </row>
    <row r="105" spans="1:65" ht="14.25" customHeight="1">
      <c r="A105" s="32"/>
      <c r="B105" s="28" t="s">
        <v>116</v>
      </c>
      <c r="C105" s="73">
        <v>0</v>
      </c>
      <c r="D105" s="53">
        <v>0.665836536</v>
      </c>
      <c r="E105" s="45">
        <v>0</v>
      </c>
      <c r="F105" s="45">
        <v>0</v>
      </c>
      <c r="G105" s="54">
        <v>0</v>
      </c>
      <c r="H105" s="73">
        <v>5.618398726</v>
      </c>
      <c r="I105" s="45">
        <v>5.1760824009999995</v>
      </c>
      <c r="J105" s="45">
        <v>0</v>
      </c>
      <c r="K105" s="45">
        <v>0</v>
      </c>
      <c r="L105" s="54">
        <v>17.011335321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2.1293248900000004</v>
      </c>
      <c r="S105" s="45">
        <v>1.876652563</v>
      </c>
      <c r="T105" s="45">
        <v>0</v>
      </c>
      <c r="U105" s="45">
        <v>0</v>
      </c>
      <c r="V105" s="54">
        <v>2.78498654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0.0011654290000000002</v>
      </c>
      <c r="AC105" s="45">
        <v>0</v>
      </c>
      <c r="AD105" s="45">
        <v>0</v>
      </c>
      <c r="AE105" s="45">
        <v>0</v>
      </c>
      <c r="AF105" s="54">
        <v>0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0.0056142760000000005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0</v>
      </c>
      <c r="AS105" s="45">
        <v>0</v>
      </c>
      <c r="AT105" s="45">
        <v>0</v>
      </c>
      <c r="AU105" s="54">
        <v>0</v>
      </c>
      <c r="AV105" s="73">
        <v>140.83947619</v>
      </c>
      <c r="AW105" s="45">
        <v>135.00141046</v>
      </c>
      <c r="AX105" s="45">
        <v>0</v>
      </c>
      <c r="AY105" s="45">
        <v>0</v>
      </c>
      <c r="AZ105" s="54">
        <v>349.797960019</v>
      </c>
      <c r="BA105" s="43">
        <v>0</v>
      </c>
      <c r="BB105" s="44">
        <v>0</v>
      </c>
      <c r="BC105" s="43">
        <v>0</v>
      </c>
      <c r="BD105" s="43">
        <v>0</v>
      </c>
      <c r="BE105" s="48">
        <v>0</v>
      </c>
      <c r="BF105" s="43">
        <v>61.443879763999995</v>
      </c>
      <c r="BG105" s="44">
        <v>33.014455655</v>
      </c>
      <c r="BH105" s="43">
        <v>0</v>
      </c>
      <c r="BI105" s="43">
        <v>0</v>
      </c>
      <c r="BJ105" s="48">
        <v>89.55990993099999</v>
      </c>
      <c r="BK105" s="100">
        <f>SUM(C105:BJ105)</f>
        <v>844.926488701</v>
      </c>
      <c r="BM105" s="111"/>
    </row>
    <row r="106" spans="1:63" ht="13.5" thickBot="1">
      <c r="A106" s="40"/>
      <c r="B106" s="86" t="s">
        <v>76</v>
      </c>
      <c r="C106" s="50">
        <f>SUM(C105)</f>
        <v>0</v>
      </c>
      <c r="D106" s="71">
        <f aca="true" t="shared" si="22" ref="D106:BK106">SUM(D105)</f>
        <v>0.665836536</v>
      </c>
      <c r="E106" s="71">
        <f t="shared" si="22"/>
        <v>0</v>
      </c>
      <c r="F106" s="71">
        <f t="shared" si="22"/>
        <v>0</v>
      </c>
      <c r="G106" s="69">
        <f t="shared" si="22"/>
        <v>0</v>
      </c>
      <c r="H106" s="50">
        <f t="shared" si="22"/>
        <v>5.618398726</v>
      </c>
      <c r="I106" s="71">
        <f t="shared" si="22"/>
        <v>5.1760824009999995</v>
      </c>
      <c r="J106" s="71">
        <f t="shared" si="22"/>
        <v>0</v>
      </c>
      <c r="K106" s="71">
        <f t="shared" si="22"/>
        <v>0</v>
      </c>
      <c r="L106" s="69">
        <f t="shared" si="22"/>
        <v>17.011335321</v>
      </c>
      <c r="M106" s="50">
        <f t="shared" si="22"/>
        <v>0</v>
      </c>
      <c r="N106" s="71">
        <f t="shared" si="22"/>
        <v>0</v>
      </c>
      <c r="O106" s="71">
        <f t="shared" si="22"/>
        <v>0</v>
      </c>
      <c r="P106" s="71">
        <f t="shared" si="22"/>
        <v>0</v>
      </c>
      <c r="Q106" s="69">
        <f t="shared" si="22"/>
        <v>0</v>
      </c>
      <c r="R106" s="50">
        <f t="shared" si="22"/>
        <v>2.1293248900000004</v>
      </c>
      <c r="S106" s="71">
        <f t="shared" si="22"/>
        <v>1.876652563</v>
      </c>
      <c r="T106" s="71">
        <f t="shared" si="22"/>
        <v>0</v>
      </c>
      <c r="U106" s="71">
        <f t="shared" si="22"/>
        <v>0</v>
      </c>
      <c r="V106" s="69">
        <f t="shared" si="22"/>
        <v>2.78498654</v>
      </c>
      <c r="W106" s="50">
        <f t="shared" si="22"/>
        <v>0</v>
      </c>
      <c r="X106" s="71">
        <f t="shared" si="22"/>
        <v>0</v>
      </c>
      <c r="Y106" s="71">
        <f t="shared" si="22"/>
        <v>0</v>
      </c>
      <c r="Z106" s="71">
        <f t="shared" si="22"/>
        <v>0</v>
      </c>
      <c r="AA106" s="69">
        <f t="shared" si="22"/>
        <v>0</v>
      </c>
      <c r="AB106" s="50">
        <f t="shared" si="22"/>
        <v>0.0011654290000000002</v>
      </c>
      <c r="AC106" s="71">
        <f t="shared" si="22"/>
        <v>0</v>
      </c>
      <c r="AD106" s="71">
        <f t="shared" si="22"/>
        <v>0</v>
      </c>
      <c r="AE106" s="71">
        <f t="shared" si="22"/>
        <v>0</v>
      </c>
      <c r="AF106" s="69">
        <f t="shared" si="22"/>
        <v>0</v>
      </c>
      <c r="AG106" s="50">
        <f t="shared" si="22"/>
        <v>0</v>
      </c>
      <c r="AH106" s="71">
        <f t="shared" si="22"/>
        <v>0</v>
      </c>
      <c r="AI106" s="71">
        <f t="shared" si="22"/>
        <v>0</v>
      </c>
      <c r="AJ106" s="71">
        <f t="shared" si="22"/>
        <v>0</v>
      </c>
      <c r="AK106" s="69">
        <f t="shared" si="22"/>
        <v>0</v>
      </c>
      <c r="AL106" s="50">
        <f t="shared" si="22"/>
        <v>0.0056142760000000005</v>
      </c>
      <c r="AM106" s="71">
        <f t="shared" si="22"/>
        <v>0</v>
      </c>
      <c r="AN106" s="71">
        <f t="shared" si="22"/>
        <v>0</v>
      </c>
      <c r="AO106" s="71">
        <f t="shared" si="22"/>
        <v>0</v>
      </c>
      <c r="AP106" s="69">
        <f t="shared" si="22"/>
        <v>0</v>
      </c>
      <c r="AQ106" s="50">
        <f t="shared" si="22"/>
        <v>0</v>
      </c>
      <c r="AR106" s="71">
        <f t="shared" si="22"/>
        <v>0</v>
      </c>
      <c r="AS106" s="71">
        <f t="shared" si="22"/>
        <v>0</v>
      </c>
      <c r="AT106" s="71">
        <f t="shared" si="22"/>
        <v>0</v>
      </c>
      <c r="AU106" s="69">
        <f t="shared" si="22"/>
        <v>0</v>
      </c>
      <c r="AV106" s="50">
        <f t="shared" si="22"/>
        <v>140.83947619</v>
      </c>
      <c r="AW106" s="71">
        <f t="shared" si="22"/>
        <v>135.00141046</v>
      </c>
      <c r="AX106" s="71">
        <f t="shared" si="22"/>
        <v>0</v>
      </c>
      <c r="AY106" s="71">
        <f t="shared" si="22"/>
        <v>0</v>
      </c>
      <c r="AZ106" s="69">
        <f t="shared" si="22"/>
        <v>349.797960019</v>
      </c>
      <c r="BA106" s="51">
        <f t="shared" si="22"/>
        <v>0</v>
      </c>
      <c r="BB106" s="71">
        <f t="shared" si="22"/>
        <v>0</v>
      </c>
      <c r="BC106" s="71">
        <f t="shared" si="22"/>
        <v>0</v>
      </c>
      <c r="BD106" s="71">
        <f t="shared" si="22"/>
        <v>0</v>
      </c>
      <c r="BE106" s="88">
        <f t="shared" si="22"/>
        <v>0</v>
      </c>
      <c r="BF106" s="50">
        <f t="shared" si="22"/>
        <v>61.443879763999995</v>
      </c>
      <c r="BG106" s="71">
        <f t="shared" si="22"/>
        <v>33.014455655</v>
      </c>
      <c r="BH106" s="71">
        <f t="shared" si="22"/>
        <v>0</v>
      </c>
      <c r="BI106" s="71">
        <f t="shared" si="22"/>
        <v>0</v>
      </c>
      <c r="BJ106" s="69">
        <f t="shared" si="22"/>
        <v>89.55990993099999</v>
      </c>
      <c r="BK106" s="101">
        <f t="shared" si="22"/>
        <v>844.926488701</v>
      </c>
    </row>
    <row r="107" spans="1:63" ht="6" customHeight="1">
      <c r="A107" s="4"/>
      <c r="B107" s="16"/>
      <c r="C107" s="27"/>
      <c r="D107" s="34"/>
      <c r="E107" s="27"/>
      <c r="F107" s="27"/>
      <c r="G107" s="27"/>
      <c r="H107" s="27"/>
      <c r="I107" s="27"/>
      <c r="J107" s="27"/>
      <c r="K107" s="27"/>
      <c r="L107" s="27"/>
      <c r="M107" s="27"/>
      <c r="N107" s="34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34"/>
      <c r="AS107" s="27"/>
      <c r="AT107" s="27"/>
      <c r="AU107" s="27"/>
      <c r="AV107" s="27"/>
      <c r="AW107" s="27"/>
      <c r="AX107" s="27"/>
      <c r="AY107" s="27"/>
      <c r="AZ107" s="27"/>
      <c r="BA107" s="27"/>
      <c r="BB107" s="34"/>
      <c r="BC107" s="27"/>
      <c r="BD107" s="27"/>
      <c r="BE107" s="27"/>
      <c r="BF107" s="27"/>
      <c r="BG107" s="34"/>
      <c r="BH107" s="27"/>
      <c r="BI107" s="27"/>
      <c r="BJ107" s="27"/>
      <c r="BK107" s="30"/>
    </row>
    <row r="108" spans="1:63" ht="12.75">
      <c r="A108" s="4"/>
      <c r="B108" s="4" t="s">
        <v>117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41" t="s">
        <v>118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30"/>
    </row>
    <row r="109" spans="1:63" ht="12.75">
      <c r="A109" s="4"/>
      <c r="B109" s="4" t="s">
        <v>119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42" t="s">
        <v>120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30"/>
    </row>
    <row r="110" spans="3:63" ht="12.75">
      <c r="C110" s="27"/>
      <c r="D110" s="27"/>
      <c r="E110" s="27"/>
      <c r="F110" s="27"/>
      <c r="G110" s="27"/>
      <c r="H110" s="27"/>
      <c r="I110" s="27"/>
      <c r="J110" s="27"/>
      <c r="K110" s="27"/>
      <c r="L110" s="42" t="s">
        <v>121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30"/>
    </row>
    <row r="111" spans="2:63" ht="12.75">
      <c r="B111" s="4" t="s">
        <v>131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42" t="s">
        <v>122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30"/>
    </row>
    <row r="112" spans="2:63" ht="12.75">
      <c r="B112" s="4" t="s">
        <v>132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42" t="s">
        <v>123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30"/>
    </row>
    <row r="113" spans="2:63" ht="12.75">
      <c r="B113" s="4"/>
      <c r="C113" s="27"/>
      <c r="D113" s="27"/>
      <c r="E113" s="27"/>
      <c r="F113" s="27"/>
      <c r="G113" s="27"/>
      <c r="H113" s="27"/>
      <c r="I113" s="27"/>
      <c r="J113" s="27"/>
      <c r="K113" s="27"/>
      <c r="L113" s="42" t="s">
        <v>124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1:BK41"/>
    <mergeCell ref="C44:BK44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7:BK57"/>
    <mergeCell ref="M3:V3"/>
    <mergeCell ref="C11:BK11"/>
    <mergeCell ref="C15:BK15"/>
    <mergeCell ref="C38:BK38"/>
    <mergeCell ref="C93:BK93"/>
    <mergeCell ref="C58:BK58"/>
    <mergeCell ref="C55:BK55"/>
    <mergeCell ref="C61:BK61"/>
    <mergeCell ref="C77:BK77"/>
    <mergeCell ref="C78:BK78"/>
    <mergeCell ref="C82:BK82"/>
    <mergeCell ref="C101:BK101"/>
    <mergeCell ref="A1:A5"/>
    <mergeCell ref="C79:BK79"/>
    <mergeCell ref="C103:BK103"/>
    <mergeCell ref="C104:BK104"/>
    <mergeCell ref="C83:BK83"/>
    <mergeCell ref="C84:BK84"/>
    <mergeCell ref="C87:BK87"/>
    <mergeCell ref="C91:BK91"/>
    <mergeCell ref="C92:BK92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3" t="s">
        <v>162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2:12" ht="12.75">
      <c r="B3" s="153" t="s">
        <v>125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2:12" ht="30">
      <c r="B4" s="3" t="s">
        <v>68</v>
      </c>
      <c r="C4" s="15" t="s">
        <v>34</v>
      </c>
      <c r="D4" s="15" t="s">
        <v>80</v>
      </c>
      <c r="E4" s="15" t="s">
        <v>81</v>
      </c>
      <c r="F4" s="15" t="s">
        <v>7</v>
      </c>
      <c r="G4" s="15" t="s">
        <v>8</v>
      </c>
      <c r="H4" s="15" t="s">
        <v>23</v>
      </c>
      <c r="I4" s="15" t="s">
        <v>86</v>
      </c>
      <c r="J4" s="15" t="s">
        <v>87</v>
      </c>
      <c r="K4" s="15" t="s">
        <v>67</v>
      </c>
      <c r="L4" s="15" t="s">
        <v>88</v>
      </c>
    </row>
    <row r="5" spans="2:14" ht="12.75">
      <c r="B5" s="12">
        <v>1</v>
      </c>
      <c r="C5" s="13" t="s">
        <v>35</v>
      </c>
      <c r="D5" s="108">
        <v>0.095034516</v>
      </c>
      <c r="E5" s="108">
        <v>0.7281285439999999</v>
      </c>
      <c r="F5" s="108">
        <v>1.874028918</v>
      </c>
      <c r="G5" s="108">
        <v>0.23746743399999998</v>
      </c>
      <c r="H5" s="108">
        <v>0.007775261</v>
      </c>
      <c r="I5" s="72"/>
      <c r="J5" s="89"/>
      <c r="K5" s="95">
        <f>SUM(D5:J5)</f>
        <v>2.942434673</v>
      </c>
      <c r="L5" s="108">
        <v>0</v>
      </c>
      <c r="M5" s="114"/>
      <c r="N5" s="114"/>
    </row>
    <row r="6" spans="2:14" ht="12.75">
      <c r="B6" s="12">
        <v>2</v>
      </c>
      <c r="C6" s="14" t="s">
        <v>36</v>
      </c>
      <c r="D6" s="108">
        <v>106.90707852599999</v>
      </c>
      <c r="E6" s="108">
        <v>357.652819024</v>
      </c>
      <c r="F6" s="108">
        <v>838.534347101</v>
      </c>
      <c r="G6" s="108">
        <v>117.31622208800002</v>
      </c>
      <c r="H6" s="108">
        <v>5.3802590530000005</v>
      </c>
      <c r="I6" s="72"/>
      <c r="J6" s="89"/>
      <c r="K6" s="95">
        <f aca="true" t="shared" si="0" ref="K6:K41">SUM(D6:J6)</f>
        <v>1425.7907257919996</v>
      </c>
      <c r="L6" s="108">
        <v>4.946940704999999</v>
      </c>
      <c r="M6" s="114"/>
      <c r="N6" s="114"/>
    </row>
    <row r="7" spans="2:14" ht="12.75">
      <c r="B7" s="12">
        <v>3</v>
      </c>
      <c r="C7" s="13" t="s">
        <v>37</v>
      </c>
      <c r="D7" s="108">
        <v>0.027148155</v>
      </c>
      <c r="E7" s="108">
        <v>0.042246163</v>
      </c>
      <c r="F7" s="108">
        <v>2.663145617</v>
      </c>
      <c r="G7" s="108">
        <v>0.094100903</v>
      </c>
      <c r="H7" s="108">
        <v>0.0051315</v>
      </c>
      <c r="I7" s="72"/>
      <c r="J7" s="89"/>
      <c r="K7" s="95">
        <f t="shared" si="0"/>
        <v>2.8317723380000004</v>
      </c>
      <c r="L7" s="108">
        <v>0</v>
      </c>
      <c r="M7" s="114"/>
      <c r="N7" s="114"/>
    </row>
    <row r="8" spans="2:14" ht="12.75">
      <c r="B8" s="12">
        <v>4</v>
      </c>
      <c r="C8" s="14" t="s">
        <v>38</v>
      </c>
      <c r="D8" s="108">
        <v>3.7292463840000005</v>
      </c>
      <c r="E8" s="108">
        <v>95.633548922</v>
      </c>
      <c r="F8" s="108">
        <v>177.04373986000002</v>
      </c>
      <c r="G8" s="108">
        <v>37.33718978</v>
      </c>
      <c r="H8" s="108">
        <v>0.690241678</v>
      </c>
      <c r="I8" s="72"/>
      <c r="J8" s="89"/>
      <c r="K8" s="95">
        <f t="shared" si="0"/>
        <v>314.43396662400005</v>
      </c>
      <c r="L8" s="108">
        <v>21.209039964</v>
      </c>
      <c r="M8" s="114"/>
      <c r="N8" s="114"/>
    </row>
    <row r="9" spans="2:14" ht="12.75">
      <c r="B9" s="12">
        <v>5</v>
      </c>
      <c r="C9" s="14" t="s">
        <v>39</v>
      </c>
      <c r="D9" s="108">
        <v>1.537766173</v>
      </c>
      <c r="E9" s="108">
        <v>58.661809670000004</v>
      </c>
      <c r="F9" s="108">
        <v>289.23780211400003</v>
      </c>
      <c r="G9" s="108">
        <v>51.663770219</v>
      </c>
      <c r="H9" s="108">
        <v>0.9792492210000001</v>
      </c>
      <c r="I9" s="72"/>
      <c r="J9" s="89"/>
      <c r="K9" s="95">
        <f t="shared" si="0"/>
        <v>402.080397397</v>
      </c>
      <c r="L9" s="108">
        <v>2.891805186</v>
      </c>
      <c r="M9" s="114"/>
      <c r="N9" s="114"/>
    </row>
    <row r="10" spans="2:14" ht="12.75">
      <c r="B10" s="12">
        <v>6</v>
      </c>
      <c r="C10" s="14" t="s">
        <v>40</v>
      </c>
      <c r="D10" s="108">
        <v>2.106315078</v>
      </c>
      <c r="E10" s="108">
        <v>88.13821506000001</v>
      </c>
      <c r="F10" s="108">
        <v>161.492993867</v>
      </c>
      <c r="G10" s="108">
        <v>38.219604012</v>
      </c>
      <c r="H10" s="108">
        <v>1.620365032</v>
      </c>
      <c r="I10" s="72"/>
      <c r="J10" s="89"/>
      <c r="K10" s="95">
        <f t="shared" si="0"/>
        <v>291.577493049</v>
      </c>
      <c r="L10" s="108">
        <v>3.497112364</v>
      </c>
      <c r="M10" s="114"/>
      <c r="N10" s="114"/>
    </row>
    <row r="11" spans="2:14" ht="12.75">
      <c r="B11" s="12">
        <v>7</v>
      </c>
      <c r="C11" s="14" t="s">
        <v>41</v>
      </c>
      <c r="D11" s="108">
        <v>1.952679577</v>
      </c>
      <c r="E11" s="108">
        <v>92.34669855700001</v>
      </c>
      <c r="F11" s="108">
        <v>160.586664264</v>
      </c>
      <c r="G11" s="108">
        <v>24.666108756</v>
      </c>
      <c r="H11" s="108">
        <v>2.202052884</v>
      </c>
      <c r="I11" s="72"/>
      <c r="J11" s="89"/>
      <c r="K11" s="95">
        <f t="shared" si="0"/>
        <v>281.75420403800007</v>
      </c>
      <c r="L11" s="108">
        <v>28.899499827999996</v>
      </c>
      <c r="M11" s="114"/>
      <c r="N11" s="114"/>
    </row>
    <row r="12" spans="2:14" ht="12.75">
      <c r="B12" s="12">
        <v>8</v>
      </c>
      <c r="C12" s="13" t="s">
        <v>42</v>
      </c>
      <c r="D12" s="108">
        <v>0.030470834000000002</v>
      </c>
      <c r="E12" s="108">
        <v>0.254050279</v>
      </c>
      <c r="F12" s="108">
        <v>9.139139233999998</v>
      </c>
      <c r="G12" s="108">
        <v>0.699784992</v>
      </c>
      <c r="H12" s="108">
        <v>0.004197554</v>
      </c>
      <c r="I12" s="72"/>
      <c r="J12" s="89"/>
      <c r="K12" s="95">
        <f t="shared" si="0"/>
        <v>10.127642892999997</v>
      </c>
      <c r="L12" s="108">
        <v>0.061346342000000005</v>
      </c>
      <c r="M12" s="114"/>
      <c r="N12" s="114"/>
    </row>
    <row r="13" spans="2:14" ht="12.75">
      <c r="B13" s="12">
        <v>9</v>
      </c>
      <c r="C13" s="13" t="s">
        <v>43</v>
      </c>
      <c r="D13" s="108">
        <v>0.14007587900000001</v>
      </c>
      <c r="E13" s="108">
        <v>1.090959332</v>
      </c>
      <c r="F13" s="108">
        <v>6.631315476</v>
      </c>
      <c r="G13" s="108">
        <v>0.44981685199999993</v>
      </c>
      <c r="H13" s="108">
        <v>0.012683875</v>
      </c>
      <c r="I13" s="72"/>
      <c r="J13" s="89"/>
      <c r="K13" s="95">
        <f t="shared" si="0"/>
        <v>8.324851414000001</v>
      </c>
      <c r="L13" s="108">
        <v>0</v>
      </c>
      <c r="M13" s="114"/>
      <c r="N13" s="114"/>
    </row>
    <row r="14" spans="2:14" ht="12.75">
      <c r="B14" s="12">
        <v>10</v>
      </c>
      <c r="C14" s="14" t="s">
        <v>44</v>
      </c>
      <c r="D14" s="108">
        <v>18.294452938</v>
      </c>
      <c r="E14" s="108">
        <v>226.40666408200002</v>
      </c>
      <c r="F14" s="108">
        <v>330.092906014</v>
      </c>
      <c r="G14" s="108">
        <v>87.754103737</v>
      </c>
      <c r="H14" s="108">
        <v>2.119013989</v>
      </c>
      <c r="I14" s="72"/>
      <c r="J14" s="89"/>
      <c r="K14" s="95">
        <f t="shared" si="0"/>
        <v>664.66714076</v>
      </c>
      <c r="L14" s="108">
        <v>3.696166889</v>
      </c>
      <c r="M14" s="114"/>
      <c r="N14" s="114"/>
    </row>
    <row r="15" spans="2:14" ht="12.75">
      <c r="B15" s="12">
        <v>11</v>
      </c>
      <c r="C15" s="14" t="s">
        <v>45</v>
      </c>
      <c r="D15" s="108">
        <v>512.312151873</v>
      </c>
      <c r="E15" s="108">
        <v>1088.6358175199998</v>
      </c>
      <c r="F15" s="108">
        <v>3063.615782593</v>
      </c>
      <c r="G15" s="108">
        <v>633.000625573</v>
      </c>
      <c r="H15" s="108">
        <v>19.159202655</v>
      </c>
      <c r="I15" s="72"/>
      <c r="J15" s="89"/>
      <c r="K15" s="95">
        <f t="shared" si="0"/>
        <v>5316.723580213999</v>
      </c>
      <c r="L15" s="108">
        <v>75.663125306</v>
      </c>
      <c r="M15" s="114"/>
      <c r="N15" s="114"/>
    </row>
    <row r="16" spans="2:14" ht="12.75">
      <c r="B16" s="12">
        <v>12</v>
      </c>
      <c r="C16" s="14" t="s">
        <v>46</v>
      </c>
      <c r="D16" s="108">
        <v>432.923214154</v>
      </c>
      <c r="E16" s="108">
        <v>1820.153025303</v>
      </c>
      <c r="F16" s="108">
        <v>968.540341882</v>
      </c>
      <c r="G16" s="108">
        <v>147.128287908</v>
      </c>
      <c r="H16" s="108">
        <v>8.244209614</v>
      </c>
      <c r="I16" s="72"/>
      <c r="J16" s="89"/>
      <c r="K16" s="95">
        <f t="shared" si="0"/>
        <v>3376.989078861</v>
      </c>
      <c r="L16" s="108">
        <v>11.017726781</v>
      </c>
      <c r="M16" s="114"/>
      <c r="N16" s="114"/>
    </row>
    <row r="17" spans="2:14" ht="12.75">
      <c r="B17" s="12">
        <v>13</v>
      </c>
      <c r="C17" s="14" t="s">
        <v>47</v>
      </c>
      <c r="D17" s="108">
        <v>1.9049386010000002</v>
      </c>
      <c r="E17" s="108">
        <v>8.36235575</v>
      </c>
      <c r="F17" s="108">
        <v>45.282788336</v>
      </c>
      <c r="G17" s="108">
        <v>5.088808967</v>
      </c>
      <c r="H17" s="108">
        <v>0.202855162</v>
      </c>
      <c r="I17" s="72"/>
      <c r="J17" s="89"/>
      <c r="K17" s="95">
        <f t="shared" si="0"/>
        <v>60.841746816</v>
      </c>
      <c r="L17" s="108">
        <v>0.579268892</v>
      </c>
      <c r="M17" s="114"/>
      <c r="N17" s="114"/>
    </row>
    <row r="18" spans="2:14" ht="12.75">
      <c r="B18" s="12">
        <v>14</v>
      </c>
      <c r="C18" s="14" t="s">
        <v>48</v>
      </c>
      <c r="D18" s="108">
        <v>3.9251576659999996</v>
      </c>
      <c r="E18" s="108">
        <v>3.371450542</v>
      </c>
      <c r="F18" s="108">
        <v>25.364750447</v>
      </c>
      <c r="G18" s="108">
        <v>1.074397866</v>
      </c>
      <c r="H18" s="108">
        <v>0.249132441</v>
      </c>
      <c r="I18" s="72"/>
      <c r="J18" s="89"/>
      <c r="K18" s="95">
        <f t="shared" si="0"/>
        <v>33.984888962</v>
      </c>
      <c r="L18" s="108">
        <v>0.06213579599999999</v>
      </c>
      <c r="M18" s="114"/>
      <c r="N18" s="114"/>
    </row>
    <row r="19" spans="2:14" ht="12.75">
      <c r="B19" s="12">
        <v>15</v>
      </c>
      <c r="C19" s="14" t="s">
        <v>49</v>
      </c>
      <c r="D19" s="108">
        <v>11.430251501</v>
      </c>
      <c r="E19" s="108">
        <v>67.868028891</v>
      </c>
      <c r="F19" s="108">
        <v>342.839668021</v>
      </c>
      <c r="G19" s="108">
        <v>112.94617303</v>
      </c>
      <c r="H19" s="108">
        <v>2.7617896600000003</v>
      </c>
      <c r="I19" s="72"/>
      <c r="J19" s="89"/>
      <c r="K19" s="95">
        <f t="shared" si="0"/>
        <v>537.8459111029999</v>
      </c>
      <c r="L19" s="108">
        <v>7.518520945000001</v>
      </c>
      <c r="M19" s="114"/>
      <c r="N19" s="114"/>
    </row>
    <row r="20" spans="2:14" ht="12.75">
      <c r="B20" s="12">
        <v>16</v>
      </c>
      <c r="C20" s="14" t="s">
        <v>50</v>
      </c>
      <c r="D20" s="108">
        <v>1424.002307962</v>
      </c>
      <c r="E20" s="108">
        <v>2301.2804632189996</v>
      </c>
      <c r="F20" s="108">
        <v>2432.608188224</v>
      </c>
      <c r="G20" s="108">
        <v>353.480624691</v>
      </c>
      <c r="H20" s="108">
        <v>27.712239064</v>
      </c>
      <c r="I20" s="72"/>
      <c r="J20" s="89"/>
      <c r="K20" s="95">
        <f t="shared" si="0"/>
        <v>6539.08382316</v>
      </c>
      <c r="L20" s="108">
        <v>66.27593189</v>
      </c>
      <c r="M20" s="114"/>
      <c r="N20" s="114"/>
    </row>
    <row r="21" spans="2:14" ht="12.75">
      <c r="B21" s="12">
        <v>17</v>
      </c>
      <c r="C21" s="14" t="s">
        <v>51</v>
      </c>
      <c r="D21" s="108">
        <v>113.07945761600001</v>
      </c>
      <c r="E21" s="108">
        <v>169.278348824</v>
      </c>
      <c r="F21" s="108">
        <v>543.983743842</v>
      </c>
      <c r="G21" s="108">
        <v>99.440178364</v>
      </c>
      <c r="H21" s="108">
        <v>4.9298543079999995</v>
      </c>
      <c r="I21" s="72"/>
      <c r="J21" s="89"/>
      <c r="K21" s="95">
        <f t="shared" si="0"/>
        <v>930.7115829539999</v>
      </c>
      <c r="L21" s="108">
        <v>9.853824777</v>
      </c>
      <c r="M21" s="114"/>
      <c r="N21" s="114"/>
    </row>
    <row r="22" spans="2:14" ht="12.75">
      <c r="B22" s="12">
        <v>18</v>
      </c>
      <c r="C22" s="13" t="s">
        <v>52</v>
      </c>
      <c r="D22" s="108">
        <v>3.2449E-05</v>
      </c>
      <c r="E22" s="108">
        <v>0.066894491</v>
      </c>
      <c r="F22" s="108">
        <v>0.23600458400000002</v>
      </c>
      <c r="G22" s="108">
        <v>0.037024086</v>
      </c>
      <c r="H22" s="108">
        <v>0</v>
      </c>
      <c r="I22" s="72"/>
      <c r="J22" s="89"/>
      <c r="K22" s="95">
        <f t="shared" si="0"/>
        <v>0.33995561</v>
      </c>
      <c r="L22" s="108">
        <v>0.01544164</v>
      </c>
      <c r="M22" s="114"/>
      <c r="N22" s="114"/>
    </row>
    <row r="23" spans="2:14" ht="12.75">
      <c r="B23" s="12">
        <v>19</v>
      </c>
      <c r="C23" s="14" t="s">
        <v>53</v>
      </c>
      <c r="D23" s="108">
        <v>9.061413103</v>
      </c>
      <c r="E23" s="108">
        <v>165.61742998</v>
      </c>
      <c r="F23" s="108">
        <v>621.444168387</v>
      </c>
      <c r="G23" s="108">
        <v>103.155879586</v>
      </c>
      <c r="H23" s="108">
        <v>3.270390182</v>
      </c>
      <c r="I23" s="72"/>
      <c r="J23" s="89"/>
      <c r="K23" s="95">
        <f t="shared" si="0"/>
        <v>902.5492812379999</v>
      </c>
      <c r="L23" s="108">
        <v>9.670966222</v>
      </c>
      <c r="M23" s="114"/>
      <c r="N23" s="114"/>
    </row>
    <row r="24" spans="2:14" ht="12.75">
      <c r="B24" s="12">
        <v>20</v>
      </c>
      <c r="C24" s="14" t="s">
        <v>54</v>
      </c>
      <c r="D24" s="108">
        <v>9866.250888527002</v>
      </c>
      <c r="E24" s="108">
        <v>11472.327776134</v>
      </c>
      <c r="F24" s="108">
        <v>12446.375420200002</v>
      </c>
      <c r="G24" s="108">
        <v>2815.738542751</v>
      </c>
      <c r="H24" s="108">
        <v>320.73561064</v>
      </c>
      <c r="I24" s="72"/>
      <c r="J24" s="89"/>
      <c r="K24" s="95">
        <f t="shared" si="0"/>
        <v>36921.428238252</v>
      </c>
      <c r="L24" s="108">
        <v>335.309896853</v>
      </c>
      <c r="M24" s="114"/>
      <c r="N24" s="114"/>
    </row>
    <row r="25" spans="2:14" ht="12.75">
      <c r="B25" s="12">
        <v>21</v>
      </c>
      <c r="C25" s="13" t="s">
        <v>55</v>
      </c>
      <c r="D25" s="108">
        <v>0.13930346100000002</v>
      </c>
      <c r="E25" s="108">
        <v>0.6314182549999999</v>
      </c>
      <c r="F25" s="108">
        <v>3.652155091</v>
      </c>
      <c r="G25" s="108">
        <v>0.47398173200000004</v>
      </c>
      <c r="H25" s="108">
        <v>0.052513834999999995</v>
      </c>
      <c r="I25" s="72"/>
      <c r="J25" s="89"/>
      <c r="K25" s="95">
        <f t="shared" si="0"/>
        <v>4.949372374</v>
      </c>
      <c r="L25" s="108">
        <v>0.000609872</v>
      </c>
      <c r="M25" s="114"/>
      <c r="N25" s="114"/>
    </row>
    <row r="26" spans="2:14" ht="12.75">
      <c r="B26" s="12">
        <v>22</v>
      </c>
      <c r="C26" s="14" t="s">
        <v>56</v>
      </c>
      <c r="D26" s="108">
        <v>0.238590762</v>
      </c>
      <c r="E26" s="108">
        <v>4.768716809000001</v>
      </c>
      <c r="F26" s="108">
        <v>25.641120894</v>
      </c>
      <c r="G26" s="108">
        <v>0.620284663</v>
      </c>
      <c r="H26" s="108">
        <v>0.145879072</v>
      </c>
      <c r="I26" s="72"/>
      <c r="J26" s="89"/>
      <c r="K26" s="95">
        <f t="shared" si="0"/>
        <v>31.4145922</v>
      </c>
      <c r="L26" s="108">
        <v>0.42198002</v>
      </c>
      <c r="M26" s="114"/>
      <c r="N26" s="114"/>
    </row>
    <row r="27" spans="2:14" ht="12.75">
      <c r="B27" s="12">
        <v>23</v>
      </c>
      <c r="C27" s="13" t="s">
        <v>57</v>
      </c>
      <c r="D27" s="108">
        <v>0</v>
      </c>
      <c r="E27" s="108">
        <v>0.064226374</v>
      </c>
      <c r="F27" s="108">
        <v>1.743486626</v>
      </c>
      <c r="G27" s="108">
        <v>0.126105348</v>
      </c>
      <c r="H27" s="108">
        <v>0.009987602</v>
      </c>
      <c r="I27" s="72"/>
      <c r="J27" s="89"/>
      <c r="K27" s="95">
        <f t="shared" si="0"/>
        <v>1.94380595</v>
      </c>
      <c r="L27" s="108">
        <v>0.013565994</v>
      </c>
      <c r="M27" s="114"/>
      <c r="N27" s="114"/>
    </row>
    <row r="28" spans="2:14" ht="12.75">
      <c r="B28" s="12">
        <v>24</v>
      </c>
      <c r="C28" s="13" t="s">
        <v>58</v>
      </c>
      <c r="D28" s="108">
        <v>0.020780953</v>
      </c>
      <c r="E28" s="108">
        <v>0.356707914</v>
      </c>
      <c r="F28" s="108">
        <v>3.4864678840000005</v>
      </c>
      <c r="G28" s="108">
        <v>0.05195751</v>
      </c>
      <c r="H28" s="108">
        <v>0.043264612</v>
      </c>
      <c r="I28" s="72"/>
      <c r="J28" s="89"/>
      <c r="K28" s="95">
        <f t="shared" si="0"/>
        <v>3.9591788730000004</v>
      </c>
      <c r="L28" s="108">
        <v>0.16157143899999998</v>
      </c>
      <c r="M28" s="114"/>
      <c r="N28" s="114"/>
    </row>
    <row r="29" spans="2:14" ht="12.75">
      <c r="B29" s="12">
        <v>25</v>
      </c>
      <c r="C29" s="14" t="s">
        <v>153</v>
      </c>
      <c r="D29" s="108">
        <v>1837.2729583669998</v>
      </c>
      <c r="E29" s="108">
        <v>3383.6135879430003</v>
      </c>
      <c r="F29" s="108">
        <v>3288.972423623</v>
      </c>
      <c r="G29" s="108">
        <v>502.533204768</v>
      </c>
      <c r="H29" s="108">
        <v>46.553840464</v>
      </c>
      <c r="I29" s="72"/>
      <c r="J29" s="89"/>
      <c r="K29" s="95">
        <f t="shared" si="0"/>
        <v>9058.946015165</v>
      </c>
      <c r="L29" s="108">
        <v>43.561866033</v>
      </c>
      <c r="M29" s="114"/>
      <c r="N29" s="114"/>
    </row>
    <row r="30" spans="2:14" ht="12.75">
      <c r="B30" s="12">
        <v>26</v>
      </c>
      <c r="C30" s="14" t="s">
        <v>154</v>
      </c>
      <c r="D30" s="108">
        <v>23.07093106</v>
      </c>
      <c r="E30" s="108">
        <v>68.249353137</v>
      </c>
      <c r="F30" s="108">
        <v>260.283312093</v>
      </c>
      <c r="G30" s="108">
        <v>71.693758565</v>
      </c>
      <c r="H30" s="108">
        <v>1.6778175829999997</v>
      </c>
      <c r="I30" s="72"/>
      <c r="J30" s="89"/>
      <c r="K30" s="95">
        <f t="shared" si="0"/>
        <v>424.975172438</v>
      </c>
      <c r="L30" s="108">
        <v>2.822260817</v>
      </c>
      <c r="M30" s="114"/>
      <c r="N30" s="114"/>
    </row>
    <row r="31" spans="2:14" ht="12.75">
      <c r="B31" s="12">
        <v>27</v>
      </c>
      <c r="C31" s="14" t="s">
        <v>17</v>
      </c>
      <c r="D31" s="108">
        <v>291.865534283</v>
      </c>
      <c r="E31" s="108">
        <v>1229.435282651</v>
      </c>
      <c r="F31" s="108">
        <v>2014.7874554690002</v>
      </c>
      <c r="G31" s="108">
        <v>332.682969819</v>
      </c>
      <c r="H31" s="108">
        <v>16.56231752</v>
      </c>
      <c r="I31" s="72"/>
      <c r="J31" s="89"/>
      <c r="K31" s="95">
        <f t="shared" si="0"/>
        <v>3885.333559742</v>
      </c>
      <c r="L31" s="108">
        <v>21.485649165999998</v>
      </c>
      <c r="M31" s="114"/>
      <c r="N31" s="114"/>
    </row>
    <row r="32" spans="2:14" ht="12.75">
      <c r="B32" s="12">
        <v>28</v>
      </c>
      <c r="C32" s="14" t="s">
        <v>155</v>
      </c>
      <c r="D32" s="108">
        <v>0.449487544</v>
      </c>
      <c r="E32" s="108">
        <v>3.32183439</v>
      </c>
      <c r="F32" s="108">
        <v>20.503449917</v>
      </c>
      <c r="G32" s="108">
        <v>1.668438273</v>
      </c>
      <c r="H32" s="108">
        <v>1.050872482</v>
      </c>
      <c r="I32" s="72"/>
      <c r="J32" s="89"/>
      <c r="K32" s="95">
        <f t="shared" si="0"/>
        <v>26.994082606</v>
      </c>
      <c r="L32" s="108">
        <v>1.685500325</v>
      </c>
      <c r="M32" s="114"/>
      <c r="N32" s="114"/>
    </row>
    <row r="33" spans="2:14" ht="12.75">
      <c r="B33" s="12">
        <v>29</v>
      </c>
      <c r="C33" s="14" t="s">
        <v>59</v>
      </c>
      <c r="D33" s="108">
        <v>30.664096494</v>
      </c>
      <c r="E33" s="108">
        <v>353.315010499</v>
      </c>
      <c r="F33" s="108">
        <v>622.083509335</v>
      </c>
      <c r="G33" s="108">
        <v>72.21152845</v>
      </c>
      <c r="H33" s="108">
        <v>3.616450922</v>
      </c>
      <c r="I33" s="72"/>
      <c r="J33" s="89"/>
      <c r="K33" s="95">
        <f t="shared" si="0"/>
        <v>1081.8905957</v>
      </c>
      <c r="L33" s="108">
        <v>16.012109089</v>
      </c>
      <c r="M33" s="114"/>
      <c r="N33" s="114"/>
    </row>
    <row r="34" spans="2:14" ht="12.75">
      <c r="B34" s="12">
        <v>30</v>
      </c>
      <c r="C34" s="14" t="s">
        <v>60</v>
      </c>
      <c r="D34" s="108">
        <v>30.210064560000003</v>
      </c>
      <c r="E34" s="108">
        <v>282.74818168999997</v>
      </c>
      <c r="F34" s="108">
        <v>809.381278323</v>
      </c>
      <c r="G34" s="108">
        <v>123.068300959</v>
      </c>
      <c r="H34" s="108">
        <v>2.895148402</v>
      </c>
      <c r="I34" s="72"/>
      <c r="J34" s="89"/>
      <c r="K34" s="95">
        <f t="shared" si="0"/>
        <v>1248.3029739339997</v>
      </c>
      <c r="L34" s="108">
        <v>14.149909351</v>
      </c>
      <c r="M34" s="114"/>
      <c r="N34" s="114"/>
    </row>
    <row r="35" spans="2:14" ht="12.75">
      <c r="B35" s="12">
        <v>31</v>
      </c>
      <c r="C35" s="13" t="s">
        <v>61</v>
      </c>
      <c r="D35" s="108">
        <v>0.01643084</v>
      </c>
      <c r="E35" s="108">
        <v>1.202608324</v>
      </c>
      <c r="F35" s="108">
        <v>22.05882639</v>
      </c>
      <c r="G35" s="108">
        <v>1.494129867</v>
      </c>
      <c r="H35" s="108">
        <v>0.019334513</v>
      </c>
      <c r="I35" s="72"/>
      <c r="J35" s="89"/>
      <c r="K35" s="95">
        <f t="shared" si="0"/>
        <v>24.791329934000004</v>
      </c>
      <c r="L35" s="108">
        <v>0</v>
      </c>
      <c r="M35" s="114"/>
      <c r="N35" s="114"/>
    </row>
    <row r="36" spans="2:14" ht="12.75">
      <c r="B36" s="12">
        <v>32</v>
      </c>
      <c r="C36" s="14" t="s">
        <v>62</v>
      </c>
      <c r="D36" s="108">
        <v>746.464702163</v>
      </c>
      <c r="E36" s="108">
        <v>967.361820701</v>
      </c>
      <c r="F36" s="108">
        <v>1590.1317005500002</v>
      </c>
      <c r="G36" s="108">
        <v>440.75372833800003</v>
      </c>
      <c r="H36" s="108">
        <v>19.847291775</v>
      </c>
      <c r="I36" s="72"/>
      <c r="J36" s="89"/>
      <c r="K36" s="95">
        <f t="shared" si="0"/>
        <v>3764.5592435270005</v>
      </c>
      <c r="L36" s="108">
        <v>33.391775592</v>
      </c>
      <c r="M36" s="114"/>
      <c r="N36" s="114"/>
    </row>
    <row r="37" spans="2:14" ht="12.75">
      <c r="B37" s="12">
        <v>33</v>
      </c>
      <c r="C37" s="14" t="s">
        <v>130</v>
      </c>
      <c r="D37" s="108">
        <v>0.876879523</v>
      </c>
      <c r="E37" s="108">
        <v>8.286333989</v>
      </c>
      <c r="F37" s="108">
        <v>50.885326168</v>
      </c>
      <c r="G37" s="109">
        <v>8.188642418</v>
      </c>
      <c r="H37" s="109">
        <v>0.337023899</v>
      </c>
      <c r="I37" s="72"/>
      <c r="J37" s="89"/>
      <c r="K37" s="95">
        <f t="shared" si="0"/>
        <v>68.574205997</v>
      </c>
      <c r="L37" s="110">
        <v>0.67868281</v>
      </c>
      <c r="M37" s="114"/>
      <c r="N37" s="114"/>
    </row>
    <row r="38" spans="2:14" ht="12.75">
      <c r="B38" s="12">
        <v>34</v>
      </c>
      <c r="C38" s="14" t="s">
        <v>63</v>
      </c>
      <c r="D38" s="108">
        <v>0.037809907000000004</v>
      </c>
      <c r="E38" s="108">
        <v>1.047293978</v>
      </c>
      <c r="F38" s="108">
        <v>3.4692659619999997</v>
      </c>
      <c r="G38" s="108">
        <v>0.236410627</v>
      </c>
      <c r="H38" s="108">
        <v>0.013158765</v>
      </c>
      <c r="I38" s="72"/>
      <c r="J38" s="89"/>
      <c r="K38" s="95">
        <f t="shared" si="0"/>
        <v>4.803939238999999</v>
      </c>
      <c r="L38" s="108">
        <v>0</v>
      </c>
      <c r="M38" s="114"/>
      <c r="N38" s="114"/>
    </row>
    <row r="39" spans="2:14" ht="12.75">
      <c r="B39" s="12">
        <v>35</v>
      </c>
      <c r="C39" s="14" t="s">
        <v>64</v>
      </c>
      <c r="D39" s="108">
        <v>399.398985482</v>
      </c>
      <c r="E39" s="108">
        <v>778.489315728</v>
      </c>
      <c r="F39" s="108">
        <v>1706.608840939</v>
      </c>
      <c r="G39" s="108">
        <v>360.34028436799997</v>
      </c>
      <c r="H39" s="108">
        <v>8.316607314</v>
      </c>
      <c r="I39" s="72"/>
      <c r="J39" s="89"/>
      <c r="K39" s="95">
        <f t="shared" si="0"/>
        <v>3253.154033831</v>
      </c>
      <c r="L39" s="108">
        <v>46.043650136000004</v>
      </c>
      <c r="M39" s="114"/>
      <c r="N39" s="114"/>
    </row>
    <row r="40" spans="2:14" ht="12.75">
      <c r="B40" s="12">
        <v>36</v>
      </c>
      <c r="C40" s="14" t="s">
        <v>65</v>
      </c>
      <c r="D40" s="108">
        <v>1.493496622</v>
      </c>
      <c r="E40" s="108">
        <v>89.9328141</v>
      </c>
      <c r="F40" s="108">
        <v>189.04902386400002</v>
      </c>
      <c r="G40" s="108">
        <v>29.53667966</v>
      </c>
      <c r="H40" s="108">
        <v>0.5651488929999999</v>
      </c>
      <c r="I40" s="72"/>
      <c r="J40" s="89"/>
      <c r="K40" s="95">
        <f t="shared" si="0"/>
        <v>310.57716313900005</v>
      </c>
      <c r="L40" s="108">
        <v>17.102644656</v>
      </c>
      <c r="M40" s="114"/>
      <c r="N40" s="114"/>
    </row>
    <row r="41" spans="2:14" ht="12.75">
      <c r="B41" s="12">
        <v>37</v>
      </c>
      <c r="C41" s="14" t="s">
        <v>66</v>
      </c>
      <c r="D41" s="108">
        <v>596.39878617</v>
      </c>
      <c r="E41" s="108">
        <v>2115.4908179</v>
      </c>
      <c r="F41" s="108">
        <v>1958.385779127</v>
      </c>
      <c r="G41" s="108">
        <v>470.036217696</v>
      </c>
      <c r="H41" s="108">
        <v>22.158672607</v>
      </c>
      <c r="I41" s="72"/>
      <c r="J41" s="89"/>
      <c r="K41" s="95">
        <f t="shared" si="0"/>
        <v>5162.4702735</v>
      </c>
      <c r="L41" s="108">
        <v>66.225963021</v>
      </c>
      <c r="M41" s="114"/>
      <c r="N41" s="114"/>
    </row>
    <row r="42" spans="2:13" ht="15">
      <c r="B42" s="15" t="s">
        <v>11</v>
      </c>
      <c r="C42" s="90"/>
      <c r="D42" s="113">
        <f>SUM(D5:D41)</f>
        <v>16468.328919703003</v>
      </c>
      <c r="E42" s="113">
        <f aca="true" t="shared" si="1" ref="E42:L42">SUM(E5:E41)</f>
        <v>27306.232054669006</v>
      </c>
      <c r="F42" s="113">
        <f t="shared" si="1"/>
        <v>35038.71036123599</v>
      </c>
      <c r="G42" s="113">
        <f t="shared" si="1"/>
        <v>7045.245334656</v>
      </c>
      <c r="H42" s="113">
        <f t="shared" si="1"/>
        <v>524.1515840330001</v>
      </c>
      <c r="I42" s="113">
        <f t="shared" si="1"/>
        <v>0</v>
      </c>
      <c r="J42" s="113">
        <f t="shared" si="1"/>
        <v>0</v>
      </c>
      <c r="K42" s="113">
        <f t="shared" si="1"/>
        <v>86382.66825429702</v>
      </c>
      <c r="L42" s="113">
        <f t="shared" si="1"/>
        <v>844.9264887010003</v>
      </c>
      <c r="M42" s="114"/>
    </row>
    <row r="43" spans="2:6" ht="12.75">
      <c r="B43" t="s">
        <v>82</v>
      </c>
      <c r="E43" s="2"/>
      <c r="F43" s="103"/>
    </row>
    <row r="44" spans="4:12" ht="12.75">
      <c r="D44" s="114"/>
      <c r="E44" s="114"/>
      <c r="F44" s="114"/>
      <c r="G44" s="114"/>
      <c r="H44" s="114"/>
      <c r="I44" s="114"/>
      <c r="J44" s="114"/>
      <c r="K44" s="114"/>
      <c r="L44" s="114"/>
    </row>
    <row r="45" spans="4:12" ht="12.75">
      <c r="D45" s="114"/>
      <c r="E45" s="114"/>
      <c r="F45" s="114"/>
      <c r="G45" s="114"/>
      <c r="H45" s="114"/>
      <c r="I45" s="114"/>
      <c r="J45" s="114"/>
      <c r="K45" s="114"/>
      <c r="L45" s="114"/>
    </row>
    <row r="47" spans="4:12" ht="12.75">
      <c r="D47" s="112"/>
      <c r="E47" s="112"/>
      <c r="F47" s="112"/>
      <c r="G47" s="112"/>
      <c r="H47" s="112"/>
      <c r="I47" s="112"/>
      <c r="J47" s="112"/>
      <c r="K47" s="112"/>
      <c r="L47" s="11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2018-02-08T14:54:05Z</dcterms:modified>
  <cp:category/>
  <cp:version/>
  <cp:contentType/>
  <cp:contentStatus/>
</cp:coreProperties>
</file>