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<sst xmlns="http://schemas.openxmlformats.org/spreadsheetml/2006/main" count="193" uniqueCount="158">
  <si>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</si>
  <si>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</si>
  <si>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</si>
  <si>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</si>
  <si>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</si>
  <si>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</si>
  <si>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</si>
  <si>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</si>
  <si>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</si>
  <si>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</si>
  <si>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</si>
  <si>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</si>
  <si>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</si>
  <si>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</si>
  <si>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</si>
  <si>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</si>
  <si>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</si>
  <si>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</si>
  <si>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</si>
  <si>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</si>
  <si>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</si>
  <si>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</si>
  <si>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</si>
  <si>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</si>
  <si>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</si>
  <si>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</si>
  <si>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</si>
  <si>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</si>
  <si>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</si>
  <si>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</si>
  <si>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</si>
  <si>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</si>
  <si>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</si>
  <si>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</si>
  <si>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</si>
  <si>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</si>
  <si>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</si>
  <si>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</si>
  <si>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</si>
  <si>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</si>
  <si>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</si>
  <si>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</si>
  <si>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</si>
  <si>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</si>
  <si>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</si>
  <si>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</si>
  <si>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</si>
  <si>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</si>
  <si>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</si>
  <si>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</si>
  <si>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</si>
  <si>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</si>
  <si>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</si>
  <si>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</si>
  <si>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</si>
  <si>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</si>
  <si>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</si>
  <si>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</si>
  <si>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</si>
  <si>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</si>
  <si>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</si>
  <si>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</si>
  <si>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</si>
  <si>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</si>
  <si>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</si>
  <si>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</si>
  <si>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</si>
  <si>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</si>
  <si>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</si>
  <si>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</si>
  <si>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</si>
  <si>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</si>
  <si>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</si>
  <si>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</si>
  <si>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</si>
  <si>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</si>
  <si>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</si>
  <si>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</si>
  <si>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</si>
  <si>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</si>
  <si>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</si>
  <si>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</si>
  <si>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</si>
  <si>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</si>
  <si>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</si>
  <si>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</si>
  <si>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</si>
  <si>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</si>
  <si>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</si>
  <si>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</si>
  <si>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</si>
  <si>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</si>
  <si>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</si>
  <si>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</si>
  <si>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</si>
  <si>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</si>
  <si>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</si>
  <si>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</si>
  <si>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</si>
  <si>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</si>
  <si>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</si>
  <si>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</si>
  <si>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</si>
  <si>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</si>
  <si>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</si>
  <si>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</si>
  <si>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</si>
  <si>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</si>
  <si>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</si>
  <si>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</si>
  <si>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SMALL AND MID CAP FUND</t>
  </si>
  <si>
    <t>DSPBR INDIA T.I.G.E.R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</si>
  <si>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</si>
  <si>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</si>
  <si>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</si>
  <si>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</si>
  <si>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</si>
  <si>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</si>
  <si>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</si>
  <si>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</si>
  <si>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</si>
  <si>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</si>
  <si>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</si>
  <si>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</si>
  <si>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</si>
  <si>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</si>
  <si>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</si>
  <si>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</si>
  <si>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 BlackRock Mutual Fund (All figures in Rs. Crore)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</si>
  <si>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</si>
  <si>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</si>
  <si>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</si>
  <si>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</si>
  <si>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</si>
  <si>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</si>
  <si>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</si>
  <si>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</si>
  <si>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</si>
  <si>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</si>
  <si>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</si>
  <si>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</si>
  <si>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</si>
  <si>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</si>
  <si>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FMP - Series 192 - 36M</t>
  </si>
  <si>
    <t>FMP - Series 195 - 36M</t>
  </si>
  <si>
    <t>DSPBR Equity Savings Fund</t>
  </si>
  <si>
    <t>DSPBR DAF - S44 - 39M</t>
  </si>
  <si>
    <t>DSPBR DAF - S45 - 38M</t>
  </si>
  <si>
    <t>FMP - Series 196 - 37M</t>
  </si>
  <si>
    <t>DSPBR DAF - S46 - 36M</t>
  </si>
  <si>
    <t>DSPBR DAF - S49 - 42M</t>
  </si>
  <si>
    <t>FMP - Series 204 - 37M</t>
  </si>
  <si>
    <t>FMP - Series 205 - 37M</t>
  </si>
  <si>
    <t>FMP - Series 209 - 37M</t>
  </si>
  <si>
    <t>FMP - Series 210 - 36M</t>
  </si>
  <si>
    <t>FMP - Series 211 - 38M</t>
  </si>
  <si>
    <t>Table showing State wise /Union Territory wise contribution to AAUM of category of schemes as on 30.09.2017</t>
  </si>
  <si>
    <t>DSP BlackRock Mutual Fund: Average Assets Under Management (AAUM) as on 30.09.2017 (All figures in Rs. Crore)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</si>
</sst>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43" fontId="1" fillId="33" borderId="14" xfId="42" applyFont="1" applyFill="1" applyBorder="1" applyAlignment="1">
      <alignment/>
    </xf>
    <xf numFmtId="43" fontId="0" fillId="0" borderId="0" xfId="0" applyNumberFormat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9" fillId="0" borderId="10" xfId="55" applyNumberFormat="1" applyFont="1" applyBorder="1" applyProtection="1">
      <alignment/>
      <protection locked="0"/>
    </xf>
    <xf numFmtId="171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4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43" fontId="0" fillId="0" borderId="31" xfId="42" applyFont="1" applyBorder="1" applyAlignment="1">
      <alignment horizontal="center"/>
    </xf>
    <xf numFmtId="43" fontId="0" fillId="0" borderId="32" xfId="42" applyFont="1" applyBorder="1" applyAlignment="1">
      <alignment horizontal="center"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3" fillId="0" borderId="36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8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9.57421875" style="2" customWidth="1"/>
    <col min="9" max="9" width="10.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8" width="10.421875" style="2" customWidth="1"/>
    <col min="49" max="49" width="9.57421875" style="2" customWidth="1"/>
    <col min="50" max="50" width="9.57421875" style="2" bestFit="1" customWidth="1"/>
    <col min="51" max="51" width="8.00390625" style="2" bestFit="1" customWidth="1"/>
    <col min="52" max="52" width="10.851562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9.57421875" style="2" bestFit="1" customWidth="1"/>
    <col min="63" max="63" width="13.421875" style="31" customWidth="1"/>
    <col min="64" max="64" width="9.140625" style="2" customWidth="1"/>
    <col min="65" max="65" width="10.57421875" style="2" bestFit="1" customWidth="1"/>
    <col min="66" max="16384" width="9.140625" style="2" customWidth="1"/>
  </cols>
  <sheetData>
    <row r="1" spans="1:256" s="1" customFormat="1" ht="19.5" thickBot="1">
      <c r="A1" s="116" t="s">
        <v>71</v>
      </c>
      <c r="B1" s="140" t="s">
        <v>30</v>
      </c>
      <c r="C1" s="126" t="s">
        <v>157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17"/>
      <c r="B2" s="141"/>
      <c r="C2" s="145" t="s">
        <v>29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7"/>
      <c r="W2" s="145" t="s">
        <v>27</v>
      </c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7"/>
      <c r="AQ2" s="145" t="s">
        <v>28</v>
      </c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7"/>
      <c r="BK2" s="132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17"/>
      <c r="B3" s="141"/>
      <c r="C3" s="129" t="s">
        <v>12</v>
      </c>
      <c r="D3" s="130"/>
      <c r="E3" s="130"/>
      <c r="F3" s="130"/>
      <c r="G3" s="130"/>
      <c r="H3" s="130"/>
      <c r="I3" s="130"/>
      <c r="J3" s="130"/>
      <c r="K3" s="130"/>
      <c r="L3" s="131"/>
      <c r="M3" s="129" t="s">
        <v>13</v>
      </c>
      <c r="N3" s="130"/>
      <c r="O3" s="130"/>
      <c r="P3" s="130"/>
      <c r="Q3" s="130"/>
      <c r="R3" s="130"/>
      <c r="S3" s="130"/>
      <c r="T3" s="130"/>
      <c r="U3" s="130"/>
      <c r="V3" s="131"/>
      <c r="W3" s="129" t="s">
        <v>12</v>
      </c>
      <c r="X3" s="130"/>
      <c r="Y3" s="130"/>
      <c r="Z3" s="130"/>
      <c r="AA3" s="130"/>
      <c r="AB3" s="130"/>
      <c r="AC3" s="130"/>
      <c r="AD3" s="130"/>
      <c r="AE3" s="130"/>
      <c r="AF3" s="131"/>
      <c r="AG3" s="129" t="s">
        <v>13</v>
      </c>
      <c r="AH3" s="130"/>
      <c r="AI3" s="130"/>
      <c r="AJ3" s="130"/>
      <c r="AK3" s="130"/>
      <c r="AL3" s="130"/>
      <c r="AM3" s="130"/>
      <c r="AN3" s="130"/>
      <c r="AO3" s="130"/>
      <c r="AP3" s="131"/>
      <c r="AQ3" s="129" t="s">
        <v>12</v>
      </c>
      <c r="AR3" s="130"/>
      <c r="AS3" s="130"/>
      <c r="AT3" s="130"/>
      <c r="AU3" s="130"/>
      <c r="AV3" s="130"/>
      <c r="AW3" s="130"/>
      <c r="AX3" s="130"/>
      <c r="AY3" s="130"/>
      <c r="AZ3" s="131"/>
      <c r="BA3" s="129" t="s">
        <v>13</v>
      </c>
      <c r="BB3" s="130"/>
      <c r="BC3" s="130"/>
      <c r="BD3" s="130"/>
      <c r="BE3" s="130"/>
      <c r="BF3" s="130"/>
      <c r="BG3" s="130"/>
      <c r="BH3" s="130"/>
      <c r="BI3" s="130"/>
      <c r="BJ3" s="131"/>
      <c r="BK3" s="133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17"/>
      <c r="B4" s="141"/>
      <c r="C4" s="148" t="s">
        <v>31</v>
      </c>
      <c r="D4" s="149"/>
      <c r="E4" s="149"/>
      <c r="F4" s="149"/>
      <c r="G4" s="150"/>
      <c r="H4" s="137" t="s">
        <v>32</v>
      </c>
      <c r="I4" s="138"/>
      <c r="J4" s="138"/>
      <c r="K4" s="138"/>
      <c r="L4" s="139"/>
      <c r="M4" s="148" t="s">
        <v>31</v>
      </c>
      <c r="N4" s="149"/>
      <c r="O4" s="149"/>
      <c r="P4" s="149"/>
      <c r="Q4" s="150"/>
      <c r="R4" s="137" t="s">
        <v>32</v>
      </c>
      <c r="S4" s="138"/>
      <c r="T4" s="138"/>
      <c r="U4" s="138"/>
      <c r="V4" s="139"/>
      <c r="W4" s="148" t="s">
        <v>31</v>
      </c>
      <c r="X4" s="149"/>
      <c r="Y4" s="149"/>
      <c r="Z4" s="149"/>
      <c r="AA4" s="150"/>
      <c r="AB4" s="137" t="s">
        <v>32</v>
      </c>
      <c r="AC4" s="138"/>
      <c r="AD4" s="138"/>
      <c r="AE4" s="138"/>
      <c r="AF4" s="139"/>
      <c r="AG4" s="148" t="s">
        <v>31</v>
      </c>
      <c r="AH4" s="149"/>
      <c r="AI4" s="149"/>
      <c r="AJ4" s="149"/>
      <c r="AK4" s="150"/>
      <c r="AL4" s="137" t="s">
        <v>32</v>
      </c>
      <c r="AM4" s="138"/>
      <c r="AN4" s="138"/>
      <c r="AO4" s="138"/>
      <c r="AP4" s="139"/>
      <c r="AQ4" s="148" t="s">
        <v>31</v>
      </c>
      <c r="AR4" s="149"/>
      <c r="AS4" s="149"/>
      <c r="AT4" s="149"/>
      <c r="AU4" s="150"/>
      <c r="AV4" s="137" t="s">
        <v>32</v>
      </c>
      <c r="AW4" s="138"/>
      <c r="AX4" s="138"/>
      <c r="AY4" s="138"/>
      <c r="AZ4" s="139"/>
      <c r="BA4" s="148" t="s">
        <v>31</v>
      </c>
      <c r="BB4" s="149"/>
      <c r="BC4" s="149"/>
      <c r="BD4" s="149"/>
      <c r="BE4" s="150"/>
      <c r="BF4" s="137" t="s">
        <v>32</v>
      </c>
      <c r="BG4" s="138"/>
      <c r="BH4" s="138"/>
      <c r="BI4" s="138"/>
      <c r="BJ4" s="139"/>
      <c r="BK4" s="133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17"/>
      <c r="B5" s="141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4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4"/>
    </row>
    <row r="7" spans="1:63" ht="12.75">
      <c r="A7" s="11" t="s">
        <v>72</v>
      </c>
      <c r="B7" s="18" t="s">
        <v>14</v>
      </c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4"/>
    </row>
    <row r="8" spans="1:63" ht="12.75">
      <c r="A8" s="11"/>
      <c r="B8" s="47" t="s">
        <v>94</v>
      </c>
      <c r="C8" s="45">
        <v>0</v>
      </c>
      <c r="D8" s="53">
        <v>885.705497899</v>
      </c>
      <c r="E8" s="45">
        <v>0</v>
      </c>
      <c r="F8" s="45">
        <v>0</v>
      </c>
      <c r="G8" s="45">
        <v>0</v>
      </c>
      <c r="H8" s="45">
        <v>33.176314745</v>
      </c>
      <c r="I8" s="45">
        <v>9484.060543627</v>
      </c>
      <c r="J8" s="45">
        <v>2015.006783957</v>
      </c>
      <c r="K8" s="45">
        <v>0</v>
      </c>
      <c r="L8" s="45">
        <v>463.69231399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12.713729645999999</v>
      </c>
      <c r="S8" s="45">
        <v>72.318878063</v>
      </c>
      <c r="T8" s="45">
        <v>67.48132033099999</v>
      </c>
      <c r="U8" s="45">
        <v>0</v>
      </c>
      <c r="V8" s="45">
        <v>14.238123281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0.148744588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0.049489109</v>
      </c>
      <c r="AM8" s="45">
        <v>0</v>
      </c>
      <c r="AN8" s="45">
        <v>0</v>
      </c>
      <c r="AO8" s="45">
        <v>0</v>
      </c>
      <c r="AP8" s="45">
        <v>0.40680029100000004</v>
      </c>
      <c r="AQ8" s="45">
        <v>0</v>
      </c>
      <c r="AR8" s="53">
        <v>1.00017449</v>
      </c>
      <c r="AS8" s="45">
        <v>0</v>
      </c>
      <c r="AT8" s="45">
        <v>0</v>
      </c>
      <c r="AU8" s="45">
        <v>0</v>
      </c>
      <c r="AV8" s="45">
        <v>50.677756093</v>
      </c>
      <c r="AW8" s="45">
        <v>2923.716463497</v>
      </c>
      <c r="AX8" s="45">
        <v>107.117386025</v>
      </c>
      <c r="AY8" s="45">
        <v>0</v>
      </c>
      <c r="AZ8" s="45">
        <v>329.534595707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19.627581351</v>
      </c>
      <c r="BG8" s="53">
        <v>62.175239799</v>
      </c>
      <c r="BH8" s="45">
        <v>3.304135979</v>
      </c>
      <c r="BI8" s="45">
        <v>0</v>
      </c>
      <c r="BJ8" s="45">
        <v>34.019238791</v>
      </c>
      <c r="BK8" s="91">
        <f>SUM(C8:BJ8)</f>
        <v>16580.171111259</v>
      </c>
    </row>
    <row r="9" spans="1:63" ht="12.75">
      <c r="A9" s="11"/>
      <c r="B9" s="47" t="s">
        <v>96</v>
      </c>
      <c r="C9" s="45">
        <v>0</v>
      </c>
      <c r="D9" s="53">
        <v>2.8140099579999998</v>
      </c>
      <c r="E9" s="45">
        <v>0</v>
      </c>
      <c r="F9" s="45">
        <v>0</v>
      </c>
      <c r="G9" s="54">
        <v>0</v>
      </c>
      <c r="H9" s="55">
        <v>11.062266846</v>
      </c>
      <c r="I9" s="45">
        <v>0.196094342</v>
      </c>
      <c r="J9" s="45">
        <v>0.033009404</v>
      </c>
      <c r="K9" s="56">
        <v>0</v>
      </c>
      <c r="L9" s="54">
        <v>4.187575923000001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3.574031687</v>
      </c>
      <c r="S9" s="45">
        <v>0.05072849</v>
      </c>
      <c r="T9" s="45">
        <v>0</v>
      </c>
      <c r="U9" s="45">
        <v>0</v>
      </c>
      <c r="V9" s="54">
        <v>1.2303850779999999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2.193406916</v>
      </c>
      <c r="AW9" s="45">
        <v>2.791251176</v>
      </c>
      <c r="AX9" s="45">
        <v>0</v>
      </c>
      <c r="AY9" s="56">
        <v>0</v>
      </c>
      <c r="AZ9" s="54">
        <v>9.472311945000001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0.37782238599999995</v>
      </c>
      <c r="BG9" s="53">
        <v>0.336826603</v>
      </c>
      <c r="BH9" s="45">
        <v>0</v>
      </c>
      <c r="BI9" s="45">
        <v>0</v>
      </c>
      <c r="BJ9" s="45">
        <v>0.360817053</v>
      </c>
      <c r="BK9" s="91">
        <f>SUM(C9:BJ9)</f>
        <v>38.680537807</v>
      </c>
    </row>
    <row r="10" spans="1:63" ht="12.75">
      <c r="A10" s="36"/>
      <c r="B10" s="37" t="s">
        <v>81</v>
      </c>
      <c r="C10" s="92">
        <f>SUM(C8:C9)</f>
        <v>0</v>
      </c>
      <c r="D10" s="92">
        <f aca="true" t="shared" si="0" ref="D10:BJ10">SUM(D8:D9)</f>
        <v>888.519507857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44.238581591</v>
      </c>
      <c r="I10" s="92">
        <f t="shared" si="0"/>
        <v>9484.256637969</v>
      </c>
      <c r="J10" s="92">
        <f t="shared" si="0"/>
        <v>2015.039793361</v>
      </c>
      <c r="K10" s="92">
        <f t="shared" si="0"/>
        <v>0</v>
      </c>
      <c r="L10" s="92">
        <f t="shared" si="0"/>
        <v>467.879889913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16.287761333</v>
      </c>
      <c r="S10" s="92">
        <f t="shared" si="0"/>
        <v>72.369606553</v>
      </c>
      <c r="T10" s="92">
        <f t="shared" si="0"/>
        <v>67.48132033099999</v>
      </c>
      <c r="U10" s="92">
        <f t="shared" si="0"/>
        <v>0</v>
      </c>
      <c r="V10" s="92">
        <f t="shared" si="0"/>
        <v>15.468508359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0.148744588</v>
      </c>
      <c r="AC10" s="92">
        <f t="shared" si="0"/>
        <v>0</v>
      </c>
      <c r="AD10" s="92">
        <f t="shared" si="0"/>
        <v>0</v>
      </c>
      <c r="AE10" s="92">
        <f t="shared" si="0"/>
        <v>0</v>
      </c>
      <c r="AF10" s="92">
        <f t="shared" si="0"/>
        <v>0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0.049489109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0.40680029100000004</v>
      </c>
      <c r="AQ10" s="92">
        <f t="shared" si="0"/>
        <v>0</v>
      </c>
      <c r="AR10" s="92">
        <f t="shared" si="0"/>
        <v>1.00017449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52.871163009</v>
      </c>
      <c r="AW10" s="92">
        <f t="shared" si="0"/>
        <v>2926.507714673</v>
      </c>
      <c r="AX10" s="92">
        <f t="shared" si="0"/>
        <v>107.117386025</v>
      </c>
      <c r="AY10" s="92">
        <f t="shared" si="0"/>
        <v>0</v>
      </c>
      <c r="AZ10" s="92">
        <f t="shared" si="0"/>
        <v>339.006907652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20.005403736999998</v>
      </c>
      <c r="BG10" s="92">
        <f t="shared" si="0"/>
        <v>62.512066402</v>
      </c>
      <c r="BH10" s="92">
        <f t="shared" si="0"/>
        <v>3.304135979</v>
      </c>
      <c r="BI10" s="92">
        <f t="shared" si="0"/>
        <v>0</v>
      </c>
      <c r="BJ10" s="92">
        <f t="shared" si="0"/>
        <v>34.380055844</v>
      </c>
      <c r="BK10" s="92">
        <f>SUM(BK8:BK9)</f>
        <v>16618.851649065997</v>
      </c>
    </row>
    <row r="11" spans="1:63" ht="12.75">
      <c r="A11" s="11" t="s">
        <v>73</v>
      </c>
      <c r="B11" s="18" t="s">
        <v>3</v>
      </c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5"/>
    </row>
    <row r="12" spans="1:63" ht="12.75">
      <c r="A12" s="11"/>
      <c r="B12" s="46" t="s">
        <v>95</v>
      </c>
      <c r="C12" s="45">
        <v>0</v>
      </c>
      <c r="D12" s="53">
        <v>276.51746938</v>
      </c>
      <c r="E12" s="45">
        <v>0</v>
      </c>
      <c r="F12" s="45">
        <v>0</v>
      </c>
      <c r="G12" s="54">
        <v>0</v>
      </c>
      <c r="H12" s="55">
        <v>2.3133862</v>
      </c>
      <c r="I12" s="45">
        <v>0.280712189</v>
      </c>
      <c r="J12" s="45">
        <v>0</v>
      </c>
      <c r="K12" s="56">
        <v>0</v>
      </c>
      <c r="L12" s="54">
        <v>94.79799063099999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1.0495650920000001</v>
      </c>
      <c r="S12" s="45">
        <v>4.123410633</v>
      </c>
      <c r="T12" s="45">
        <v>0</v>
      </c>
      <c r="U12" s="45">
        <v>0</v>
      </c>
      <c r="V12" s="54">
        <v>0.371211376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</v>
      </c>
      <c r="AS12" s="45">
        <v>0</v>
      </c>
      <c r="AT12" s="56">
        <v>0</v>
      </c>
      <c r="AU12" s="54">
        <v>0</v>
      </c>
      <c r="AV12" s="55">
        <v>3.9492366910000003</v>
      </c>
      <c r="AW12" s="45">
        <v>12.601325449</v>
      </c>
      <c r="AX12" s="45">
        <v>0.798543374</v>
      </c>
      <c r="AY12" s="56">
        <v>0</v>
      </c>
      <c r="AZ12" s="54">
        <v>38.552145898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1.1595103350000002</v>
      </c>
      <c r="BG12" s="53">
        <v>0.282180997</v>
      </c>
      <c r="BH12" s="45">
        <v>3.05769739</v>
      </c>
      <c r="BI12" s="45">
        <v>0</v>
      </c>
      <c r="BJ12" s="45">
        <v>1.9432202319999998</v>
      </c>
      <c r="BK12" s="91">
        <f>SUM(C12:BJ12)</f>
        <v>441.7976058670001</v>
      </c>
    </row>
    <row r="13" spans="1:63" ht="12.75">
      <c r="A13" s="11"/>
      <c r="B13" s="47" t="s">
        <v>130</v>
      </c>
      <c r="C13" s="45">
        <v>0</v>
      </c>
      <c r="D13" s="53">
        <v>86.211684265</v>
      </c>
      <c r="E13" s="45">
        <v>0</v>
      </c>
      <c r="F13" s="45">
        <v>0</v>
      </c>
      <c r="G13" s="54">
        <v>0</v>
      </c>
      <c r="H13" s="55">
        <v>2.6106650289999997</v>
      </c>
      <c r="I13" s="45">
        <v>0.017002209</v>
      </c>
      <c r="J13" s="45">
        <v>0</v>
      </c>
      <c r="K13" s="56">
        <v>0</v>
      </c>
      <c r="L13" s="54">
        <v>27.051556402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0.829849006</v>
      </c>
      <c r="S13" s="45">
        <v>0</v>
      </c>
      <c r="T13" s="45">
        <v>0</v>
      </c>
      <c r="U13" s="45">
        <v>0</v>
      </c>
      <c r="V13" s="54">
        <v>0.17922708899999998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1.354025274</v>
      </c>
      <c r="AW13" s="45">
        <v>4.859855785</v>
      </c>
      <c r="AX13" s="45">
        <v>0</v>
      </c>
      <c r="AY13" s="56">
        <v>0</v>
      </c>
      <c r="AZ13" s="54">
        <v>17.452872496999998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0.09233263500000001</v>
      </c>
      <c r="BG13" s="53">
        <v>0.006778025</v>
      </c>
      <c r="BH13" s="45">
        <v>0</v>
      </c>
      <c r="BI13" s="45">
        <v>0</v>
      </c>
      <c r="BJ13" s="45">
        <v>0.0053156589999999995</v>
      </c>
      <c r="BK13" s="91">
        <f>SUM(C13:BJ13)</f>
        <v>140.67116387499996</v>
      </c>
    </row>
    <row r="14" spans="1:63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362.729153645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4.924051229</v>
      </c>
      <c r="I14" s="93">
        <f t="shared" si="1"/>
        <v>0.297714398</v>
      </c>
      <c r="J14" s="93">
        <f t="shared" si="1"/>
        <v>0</v>
      </c>
      <c r="K14" s="93">
        <f t="shared" si="1"/>
        <v>0</v>
      </c>
      <c r="L14" s="93">
        <f t="shared" si="1"/>
        <v>121.849547033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1.8794140980000003</v>
      </c>
      <c r="S14" s="93">
        <f t="shared" si="1"/>
        <v>4.123410633</v>
      </c>
      <c r="T14" s="93">
        <f t="shared" si="1"/>
        <v>0</v>
      </c>
      <c r="U14" s="93">
        <f t="shared" si="1"/>
        <v>0</v>
      </c>
      <c r="V14" s="93">
        <f t="shared" si="1"/>
        <v>0.5504384649999999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0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5.303261965000001</v>
      </c>
      <c r="AW14" s="93">
        <f t="shared" si="2"/>
        <v>17.461181234</v>
      </c>
      <c r="AX14" s="93">
        <f t="shared" si="2"/>
        <v>0.798543374</v>
      </c>
      <c r="AY14" s="93">
        <f t="shared" si="2"/>
        <v>0</v>
      </c>
      <c r="AZ14" s="93">
        <f t="shared" si="2"/>
        <v>56.00501839499999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1.2518429700000002</v>
      </c>
      <c r="BG14" s="93">
        <f t="shared" si="2"/>
        <v>0.288959022</v>
      </c>
      <c r="BH14" s="93">
        <f t="shared" si="2"/>
        <v>3.05769739</v>
      </c>
      <c r="BI14" s="93">
        <f t="shared" si="2"/>
        <v>0</v>
      </c>
      <c r="BJ14" s="93">
        <f t="shared" si="2"/>
        <v>1.948535891</v>
      </c>
      <c r="BK14" s="93">
        <f t="shared" si="2"/>
        <v>582.4687697420001</v>
      </c>
    </row>
    <row r="15" spans="1:63" ht="12.75">
      <c r="A15" s="11" t="s">
        <v>74</v>
      </c>
      <c r="B15" s="18" t="s">
        <v>10</v>
      </c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35"/>
    </row>
    <row r="16" spans="1:65" ht="12.75">
      <c r="A16" s="96"/>
      <c r="B16" s="3" t="s">
        <v>131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0.167092749</v>
      </c>
      <c r="I16" s="45">
        <v>0</v>
      </c>
      <c r="J16" s="45">
        <v>0</v>
      </c>
      <c r="K16" s="45">
        <v>0</v>
      </c>
      <c r="L16" s="54">
        <v>0.558102205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0.040013946</v>
      </c>
      <c r="S16" s="45">
        <v>0</v>
      </c>
      <c r="T16" s="45">
        <v>0</v>
      </c>
      <c r="U16" s="45">
        <v>0</v>
      </c>
      <c r="V16" s="54">
        <v>0.061559917000000006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17.855703501000004</v>
      </c>
      <c r="AW16" s="45">
        <v>15.222410043</v>
      </c>
      <c r="AX16" s="45">
        <v>0</v>
      </c>
      <c r="AY16" s="45">
        <v>0</v>
      </c>
      <c r="AZ16" s="54">
        <v>67.46162984899999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6.486133872</v>
      </c>
      <c r="BG16" s="53">
        <v>1.395064233</v>
      </c>
      <c r="BH16" s="45">
        <v>0</v>
      </c>
      <c r="BI16" s="45">
        <v>0</v>
      </c>
      <c r="BJ16" s="56">
        <v>9.652895476</v>
      </c>
      <c r="BK16" s="61">
        <f aca="true" t="shared" si="3" ref="BK16:BK33">SUM(C16:BJ16)</f>
        <v>118.90060579099999</v>
      </c>
      <c r="BM16" s="111"/>
    </row>
    <row r="17" spans="1:65" ht="12.75">
      <c r="A17" s="96"/>
      <c r="B17" s="3" t="s">
        <v>137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0.122666809</v>
      </c>
      <c r="I17" s="45">
        <v>0</v>
      </c>
      <c r="J17" s="45">
        <v>0</v>
      </c>
      <c r="K17" s="45">
        <v>0</v>
      </c>
      <c r="L17" s="54">
        <v>0.785718875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0.040702994</v>
      </c>
      <c r="S17" s="45">
        <v>0</v>
      </c>
      <c r="T17" s="45">
        <v>2.205526666</v>
      </c>
      <c r="U17" s="45">
        <v>0</v>
      </c>
      <c r="V17" s="54">
        <v>0.022055267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13.044696992999999</v>
      </c>
      <c r="AW17" s="45">
        <v>9.605921314</v>
      </c>
      <c r="AX17" s="45">
        <v>0</v>
      </c>
      <c r="AY17" s="45">
        <v>0</v>
      </c>
      <c r="AZ17" s="54">
        <v>45.045068532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3.1552892069999996</v>
      </c>
      <c r="BG17" s="53">
        <v>1.765326959</v>
      </c>
      <c r="BH17" s="45">
        <v>0.7618996</v>
      </c>
      <c r="BI17" s="45">
        <v>0</v>
      </c>
      <c r="BJ17" s="56">
        <v>11.867083633</v>
      </c>
      <c r="BK17" s="61">
        <f t="shared" si="3"/>
        <v>88.421956849</v>
      </c>
      <c r="BM17" s="111"/>
    </row>
    <row r="18" spans="1:65" ht="12.75">
      <c r="A18" s="96"/>
      <c r="B18" s="3" t="s">
        <v>138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0.134995575</v>
      </c>
      <c r="I18" s="45">
        <v>0.16343345</v>
      </c>
      <c r="J18" s="45">
        <v>0</v>
      </c>
      <c r="K18" s="45">
        <v>0</v>
      </c>
      <c r="L18" s="54">
        <v>0.350099056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0.073490575</v>
      </c>
      <c r="S18" s="45">
        <v>0</v>
      </c>
      <c r="T18" s="45">
        <v>2.179112666</v>
      </c>
      <c r="U18" s="45">
        <v>0</v>
      </c>
      <c r="V18" s="54">
        <v>0.010895563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17.64325626</v>
      </c>
      <c r="AW18" s="45">
        <v>15.908060904000001</v>
      </c>
      <c r="AX18" s="45">
        <v>0</v>
      </c>
      <c r="AY18" s="45">
        <v>0</v>
      </c>
      <c r="AZ18" s="54">
        <v>95.04123528999999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6.7981102700000005</v>
      </c>
      <c r="BG18" s="53">
        <v>0.33347257999999996</v>
      </c>
      <c r="BH18" s="45">
        <v>0</v>
      </c>
      <c r="BI18" s="45">
        <v>0</v>
      </c>
      <c r="BJ18" s="56">
        <v>8.910672286</v>
      </c>
      <c r="BK18" s="61">
        <f t="shared" si="3"/>
        <v>147.54683447499997</v>
      </c>
      <c r="BM18" s="111"/>
    </row>
    <row r="19" spans="1:65" ht="12.75">
      <c r="A19" s="96"/>
      <c r="B19" s="3" t="s">
        <v>139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0.13729781400000002</v>
      </c>
      <c r="I19" s="45">
        <v>1.764243</v>
      </c>
      <c r="J19" s="45">
        <v>0</v>
      </c>
      <c r="K19" s="45">
        <v>0</v>
      </c>
      <c r="L19" s="54">
        <v>0.34259198199999996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0.107702065</v>
      </c>
      <c r="S19" s="45">
        <v>1.544771001</v>
      </c>
      <c r="T19" s="45">
        <v>2.206009334</v>
      </c>
      <c r="U19" s="45">
        <v>0</v>
      </c>
      <c r="V19" s="54">
        <v>0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16.36498959</v>
      </c>
      <c r="AW19" s="45">
        <v>8.050850052000001</v>
      </c>
      <c r="AX19" s="45">
        <v>0</v>
      </c>
      <c r="AY19" s="45">
        <v>0</v>
      </c>
      <c r="AZ19" s="54">
        <v>54.946939333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5.8139531280000005</v>
      </c>
      <c r="BG19" s="53">
        <v>2.019862637</v>
      </c>
      <c r="BH19" s="45">
        <v>0</v>
      </c>
      <c r="BI19" s="45">
        <v>0</v>
      </c>
      <c r="BJ19" s="56">
        <v>12.618955815</v>
      </c>
      <c r="BK19" s="61">
        <f t="shared" si="3"/>
        <v>105.918165751</v>
      </c>
      <c r="BM19" s="111"/>
    </row>
    <row r="20" spans="1:65" ht="12.75">
      <c r="A20" s="96"/>
      <c r="B20" s="3" t="s">
        <v>142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0.113057168</v>
      </c>
      <c r="I20" s="45">
        <v>0</v>
      </c>
      <c r="J20" s="45">
        <v>0</v>
      </c>
      <c r="K20" s="45">
        <v>0</v>
      </c>
      <c r="L20" s="54">
        <v>0.352178483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0.121712397</v>
      </c>
      <c r="S20" s="45">
        <v>0</v>
      </c>
      <c r="T20" s="45">
        <v>2.437221334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5.335155611</v>
      </c>
      <c r="AW20" s="45">
        <v>1.643201033</v>
      </c>
      <c r="AX20" s="45">
        <v>0</v>
      </c>
      <c r="AY20" s="45">
        <v>0</v>
      </c>
      <c r="AZ20" s="54">
        <v>16.369063937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1.918273724</v>
      </c>
      <c r="BG20" s="53">
        <v>0.024133833</v>
      </c>
      <c r="BH20" s="45">
        <v>0</v>
      </c>
      <c r="BI20" s="45">
        <v>0</v>
      </c>
      <c r="BJ20" s="56">
        <v>0.536796788</v>
      </c>
      <c r="BK20" s="61">
        <f t="shared" si="3"/>
        <v>28.850794308</v>
      </c>
      <c r="BM20" s="111"/>
    </row>
    <row r="21" spans="1:65" ht="12.75">
      <c r="A21" s="96"/>
      <c r="B21" s="3" t="s">
        <v>146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0.290331553</v>
      </c>
      <c r="I21" s="45">
        <v>0.298119333</v>
      </c>
      <c r="J21" s="45">
        <v>0</v>
      </c>
      <c r="K21" s="45">
        <v>0</v>
      </c>
      <c r="L21" s="54">
        <v>0.44717900099999996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0.025638263999999997</v>
      </c>
      <c r="S21" s="45">
        <v>0</v>
      </c>
      <c r="T21" s="45">
        <v>0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7.750646918999999</v>
      </c>
      <c r="AW21" s="45">
        <v>3.103659457</v>
      </c>
      <c r="AX21" s="45">
        <v>0</v>
      </c>
      <c r="AY21" s="45">
        <v>0</v>
      </c>
      <c r="AZ21" s="54">
        <v>35.272959787999994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2.4604304409999997</v>
      </c>
      <c r="BG21" s="53">
        <v>0.591493167</v>
      </c>
      <c r="BH21" s="45">
        <v>0</v>
      </c>
      <c r="BI21" s="45">
        <v>0</v>
      </c>
      <c r="BJ21" s="56">
        <v>5.282675934</v>
      </c>
      <c r="BK21" s="61">
        <f t="shared" si="3"/>
        <v>55.523133857000005</v>
      </c>
      <c r="BM21" s="111"/>
    </row>
    <row r="22" spans="1:65" ht="12.75">
      <c r="A22" s="96"/>
      <c r="B22" s="3" t="s">
        <v>147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0.278395336</v>
      </c>
      <c r="I22" s="45">
        <v>0.300492833</v>
      </c>
      <c r="J22" s="45">
        <v>0</v>
      </c>
      <c r="K22" s="45">
        <v>0</v>
      </c>
      <c r="L22" s="54">
        <v>0.3605914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0.061709208999999994</v>
      </c>
      <c r="S22" s="45">
        <v>0</v>
      </c>
      <c r="T22" s="45">
        <v>0</v>
      </c>
      <c r="U22" s="45">
        <v>0</v>
      </c>
      <c r="V22" s="54">
        <v>0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9.108536534</v>
      </c>
      <c r="AW22" s="45">
        <v>2.224203788</v>
      </c>
      <c r="AX22" s="45">
        <v>0</v>
      </c>
      <c r="AY22" s="45">
        <v>0</v>
      </c>
      <c r="AZ22" s="54">
        <v>38.477712874000005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2.710497261</v>
      </c>
      <c r="BG22" s="53">
        <v>0.195444637</v>
      </c>
      <c r="BH22" s="45">
        <v>0</v>
      </c>
      <c r="BI22" s="45">
        <v>0</v>
      </c>
      <c r="BJ22" s="56">
        <v>6.760886912</v>
      </c>
      <c r="BK22" s="61">
        <f t="shared" si="3"/>
        <v>60.47847078400001</v>
      </c>
      <c r="BM22" s="111"/>
    </row>
    <row r="23" spans="1:65" ht="12.75">
      <c r="A23" s="96"/>
      <c r="B23" s="3" t="s">
        <v>150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0.089593187</v>
      </c>
      <c r="I23" s="45">
        <v>0.541520667</v>
      </c>
      <c r="J23" s="45">
        <v>0</v>
      </c>
      <c r="K23" s="45">
        <v>0</v>
      </c>
      <c r="L23" s="54">
        <v>0.249099506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0.060117566000000004</v>
      </c>
      <c r="S23" s="45">
        <v>0</v>
      </c>
      <c r="T23" s="45">
        <v>0</v>
      </c>
      <c r="U23" s="45">
        <v>0</v>
      </c>
      <c r="V23" s="54">
        <v>0.054152067000000005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7.165057479</v>
      </c>
      <c r="AW23" s="45">
        <v>4.236314301</v>
      </c>
      <c r="AX23" s="45">
        <v>0</v>
      </c>
      <c r="AY23" s="45">
        <v>0</v>
      </c>
      <c r="AZ23" s="54">
        <v>31.417372522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1.336033496</v>
      </c>
      <c r="BG23" s="53">
        <v>0</v>
      </c>
      <c r="BH23" s="45">
        <v>0</v>
      </c>
      <c r="BI23" s="45">
        <v>0</v>
      </c>
      <c r="BJ23" s="56">
        <v>2.125001745</v>
      </c>
      <c r="BK23" s="61">
        <f t="shared" si="3"/>
        <v>47.274262536</v>
      </c>
      <c r="BM23" s="111"/>
    </row>
    <row r="24" spans="1:65" ht="12.75">
      <c r="A24" s="96"/>
      <c r="B24" s="3" t="s">
        <v>132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0.099017985</v>
      </c>
      <c r="I24" s="45">
        <v>2.002224102</v>
      </c>
      <c r="J24" s="45">
        <v>0</v>
      </c>
      <c r="K24" s="45">
        <v>0</v>
      </c>
      <c r="L24" s="54">
        <v>3.389615467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0.076178895</v>
      </c>
      <c r="S24" s="45">
        <v>11.71983</v>
      </c>
      <c r="T24" s="45">
        <v>0</v>
      </c>
      <c r="U24" s="45">
        <v>0</v>
      </c>
      <c r="V24" s="54">
        <v>0.16407762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1.8440552380000002</v>
      </c>
      <c r="AW24" s="45">
        <v>9.575899679</v>
      </c>
      <c r="AX24" s="45">
        <v>0</v>
      </c>
      <c r="AY24" s="45">
        <v>0</v>
      </c>
      <c r="AZ24" s="54">
        <v>27.118682802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0.18329941200000002</v>
      </c>
      <c r="BG24" s="53">
        <v>0.023650088</v>
      </c>
      <c r="BH24" s="45">
        <v>0</v>
      </c>
      <c r="BI24" s="45">
        <v>0</v>
      </c>
      <c r="BJ24" s="56">
        <v>0.637588234</v>
      </c>
      <c r="BK24" s="61">
        <f t="shared" si="3"/>
        <v>56.83411952199999</v>
      </c>
      <c r="BM24" s="111"/>
    </row>
    <row r="25" spans="1:65" ht="12.75">
      <c r="A25" s="96"/>
      <c r="B25" s="3" t="s">
        <v>149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0.408571336</v>
      </c>
      <c r="I25" s="45">
        <v>0.56972576</v>
      </c>
      <c r="J25" s="45">
        <v>0</v>
      </c>
      <c r="K25" s="45">
        <v>0</v>
      </c>
      <c r="L25" s="54">
        <v>0.03351328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0.124253725</v>
      </c>
      <c r="S25" s="45">
        <v>0</v>
      </c>
      <c r="T25" s="45">
        <v>0</v>
      </c>
      <c r="U25" s="45">
        <v>0</v>
      </c>
      <c r="V25" s="54">
        <v>0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6.914909206</v>
      </c>
      <c r="AW25" s="45">
        <v>2.691804431</v>
      </c>
      <c r="AX25" s="45">
        <v>0</v>
      </c>
      <c r="AY25" s="45">
        <v>0</v>
      </c>
      <c r="AZ25" s="54">
        <v>35.05863179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2.031781392</v>
      </c>
      <c r="BG25" s="53">
        <v>0.025145556</v>
      </c>
      <c r="BH25" s="45">
        <v>0</v>
      </c>
      <c r="BI25" s="45">
        <v>0</v>
      </c>
      <c r="BJ25" s="56">
        <v>2.5321788659999998</v>
      </c>
      <c r="BK25" s="61">
        <f t="shared" si="3"/>
        <v>50.390515342</v>
      </c>
      <c r="BM25" s="111"/>
    </row>
    <row r="26" spans="1:65" ht="12.75">
      <c r="A26" s="96"/>
      <c r="B26" s="3" t="s">
        <v>143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3">
        <v>0.33813835400000003</v>
      </c>
      <c r="I26" s="45">
        <v>5.561284077000001</v>
      </c>
      <c r="J26" s="45">
        <v>0</v>
      </c>
      <c r="K26" s="45">
        <v>0</v>
      </c>
      <c r="L26" s="54">
        <v>6.3311180259999995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0.117602267</v>
      </c>
      <c r="S26" s="45">
        <v>0.117602267</v>
      </c>
      <c r="T26" s="45">
        <v>0.23520453300000002</v>
      </c>
      <c r="U26" s="45">
        <v>0</v>
      </c>
      <c r="V26" s="54">
        <v>0.787935186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3.9284728280000003</v>
      </c>
      <c r="AW26" s="45">
        <v>24.837177895</v>
      </c>
      <c r="AX26" s="45">
        <v>0</v>
      </c>
      <c r="AY26" s="45">
        <v>0</v>
      </c>
      <c r="AZ26" s="54">
        <v>43.624451016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0.8438970769999999</v>
      </c>
      <c r="BG26" s="53">
        <v>0.713646117</v>
      </c>
      <c r="BH26" s="45">
        <v>0</v>
      </c>
      <c r="BI26" s="45">
        <v>0</v>
      </c>
      <c r="BJ26" s="56">
        <v>5.853451336</v>
      </c>
      <c r="BK26" s="61">
        <f t="shared" si="3"/>
        <v>93.28998097899999</v>
      </c>
      <c r="BM26" s="111"/>
    </row>
    <row r="27" spans="1:65" ht="12.75">
      <c r="A27" s="96"/>
      <c r="B27" s="3" t="s">
        <v>144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3">
        <v>0.08101292800000001</v>
      </c>
      <c r="I27" s="45">
        <v>1.241888724</v>
      </c>
      <c r="J27" s="45">
        <v>0</v>
      </c>
      <c r="K27" s="45">
        <v>0</v>
      </c>
      <c r="L27" s="54">
        <v>5.4577926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0.076486418</v>
      </c>
      <c r="S27" s="45">
        <v>0</v>
      </c>
      <c r="T27" s="45">
        <v>0</v>
      </c>
      <c r="U27" s="45">
        <v>0</v>
      </c>
      <c r="V27" s="54">
        <v>0.011606436999999999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1.825737752</v>
      </c>
      <c r="AW27" s="45">
        <v>9.1295876</v>
      </c>
      <c r="AX27" s="45">
        <v>0</v>
      </c>
      <c r="AY27" s="45">
        <v>0</v>
      </c>
      <c r="AZ27" s="54">
        <v>31.562458848000002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0.351188656</v>
      </c>
      <c r="BG27" s="53">
        <v>0.62404776</v>
      </c>
      <c r="BH27" s="45">
        <v>0</v>
      </c>
      <c r="BI27" s="45">
        <v>0</v>
      </c>
      <c r="BJ27" s="56">
        <v>2.716794998</v>
      </c>
      <c r="BK27" s="61">
        <f t="shared" si="3"/>
        <v>53.078602720999996</v>
      </c>
      <c r="BM27" s="111"/>
    </row>
    <row r="28" spans="1:65" ht="12.75">
      <c r="A28" s="96"/>
      <c r="B28" s="3" t="s">
        <v>148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3">
        <v>0.140915973</v>
      </c>
      <c r="I28" s="45">
        <v>29.488769576</v>
      </c>
      <c r="J28" s="45">
        <v>0</v>
      </c>
      <c r="K28" s="45">
        <v>0</v>
      </c>
      <c r="L28" s="54">
        <v>19.000227841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0.011333117</v>
      </c>
      <c r="S28" s="45">
        <v>7.366525836</v>
      </c>
      <c r="T28" s="45">
        <v>0</v>
      </c>
      <c r="U28" s="45">
        <v>0</v>
      </c>
      <c r="V28" s="54">
        <v>1.6999675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0.382177997</v>
      </c>
      <c r="AW28" s="45">
        <v>75.735233898</v>
      </c>
      <c r="AX28" s="45">
        <v>0</v>
      </c>
      <c r="AY28" s="45">
        <v>0</v>
      </c>
      <c r="AZ28" s="54">
        <v>134.027436117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0.001126704</v>
      </c>
      <c r="BG28" s="53">
        <v>0</v>
      </c>
      <c r="BH28" s="45">
        <v>0</v>
      </c>
      <c r="BI28" s="45">
        <v>0</v>
      </c>
      <c r="BJ28" s="56">
        <v>2.4843710530000003</v>
      </c>
      <c r="BK28" s="61">
        <f t="shared" si="3"/>
        <v>270.33808561200004</v>
      </c>
      <c r="BM28" s="111"/>
    </row>
    <row r="29" spans="1:65" ht="12.75">
      <c r="A29" s="96"/>
      <c r="B29" s="3" t="s">
        <v>151</v>
      </c>
      <c r="C29" s="55">
        <v>0</v>
      </c>
      <c r="D29" s="53">
        <v>57.529688314999994</v>
      </c>
      <c r="E29" s="45">
        <v>0</v>
      </c>
      <c r="F29" s="45">
        <v>0</v>
      </c>
      <c r="G29" s="54">
        <v>0</v>
      </c>
      <c r="H29" s="73">
        <v>0.16411651</v>
      </c>
      <c r="I29" s="45">
        <v>75.311591976</v>
      </c>
      <c r="J29" s="45">
        <v>0</v>
      </c>
      <c r="K29" s="45">
        <v>0</v>
      </c>
      <c r="L29" s="54">
        <v>3.920663855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0.027429108</v>
      </c>
      <c r="S29" s="45">
        <v>1.045994333</v>
      </c>
      <c r="T29" s="45">
        <v>0</v>
      </c>
      <c r="U29" s="45">
        <v>0</v>
      </c>
      <c r="V29" s="54">
        <v>0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0.172289938</v>
      </c>
      <c r="AW29" s="45">
        <v>16.727178672</v>
      </c>
      <c r="AX29" s="45">
        <v>0</v>
      </c>
      <c r="AY29" s="45">
        <v>0</v>
      </c>
      <c r="AZ29" s="54">
        <v>0.44013252999999997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0.075272305</v>
      </c>
      <c r="BG29" s="53">
        <v>0</v>
      </c>
      <c r="BH29" s="45">
        <v>0</v>
      </c>
      <c r="BI29" s="45">
        <v>0</v>
      </c>
      <c r="BJ29" s="56">
        <v>0</v>
      </c>
      <c r="BK29" s="61">
        <f t="shared" si="3"/>
        <v>155.414357542</v>
      </c>
      <c r="BM29" s="111"/>
    </row>
    <row r="30" spans="1:65" ht="12.75">
      <c r="A30" s="96"/>
      <c r="B30" s="3" t="s">
        <v>152</v>
      </c>
      <c r="C30" s="55">
        <v>0</v>
      </c>
      <c r="D30" s="53">
        <v>43.893444</v>
      </c>
      <c r="E30" s="45">
        <v>0</v>
      </c>
      <c r="F30" s="45">
        <v>0</v>
      </c>
      <c r="G30" s="54">
        <v>0</v>
      </c>
      <c r="H30" s="73">
        <v>0.0037622949999999997</v>
      </c>
      <c r="I30" s="45">
        <v>39.713116</v>
      </c>
      <c r="J30" s="45">
        <v>0</v>
      </c>
      <c r="K30" s="45">
        <v>0</v>
      </c>
      <c r="L30" s="54">
        <v>3.3970390409999998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0.00522541</v>
      </c>
      <c r="S30" s="45">
        <v>5.22541</v>
      </c>
      <c r="T30" s="45">
        <v>0</v>
      </c>
      <c r="U30" s="45">
        <v>0</v>
      </c>
      <c r="V30" s="54">
        <v>0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0.13391213899999999</v>
      </c>
      <c r="AW30" s="45">
        <v>3.548990029</v>
      </c>
      <c r="AX30" s="45">
        <v>0</v>
      </c>
      <c r="AY30" s="45">
        <v>0</v>
      </c>
      <c r="AZ30" s="54">
        <v>10.234158704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0.020354562</v>
      </c>
      <c r="BG30" s="53">
        <v>0.052191183</v>
      </c>
      <c r="BH30" s="45">
        <v>0</v>
      </c>
      <c r="BI30" s="45">
        <v>0</v>
      </c>
      <c r="BJ30" s="56">
        <v>0.052191183</v>
      </c>
      <c r="BK30" s="61">
        <f t="shared" si="3"/>
        <v>106.27979454599999</v>
      </c>
      <c r="BM30" s="111"/>
    </row>
    <row r="31" spans="1:65" ht="12.75">
      <c r="A31" s="96"/>
      <c r="B31" s="3" t="s">
        <v>153</v>
      </c>
      <c r="C31" s="55">
        <v>0</v>
      </c>
      <c r="D31" s="53">
        <v>15.608395005000002</v>
      </c>
      <c r="E31" s="45">
        <v>0</v>
      </c>
      <c r="F31" s="45">
        <v>0</v>
      </c>
      <c r="G31" s="54">
        <v>0</v>
      </c>
      <c r="H31" s="73">
        <v>0.28677814100000004</v>
      </c>
      <c r="I31" s="45">
        <v>16.961122572</v>
      </c>
      <c r="J31" s="45">
        <v>0</v>
      </c>
      <c r="K31" s="45">
        <v>0</v>
      </c>
      <c r="L31" s="54">
        <v>12.699404308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0.063896607</v>
      </c>
      <c r="S31" s="45">
        <v>0</v>
      </c>
      <c r="T31" s="45">
        <v>0</v>
      </c>
      <c r="U31" s="45">
        <v>0</v>
      </c>
      <c r="V31" s="54">
        <v>0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0.44775427799999995</v>
      </c>
      <c r="AW31" s="45">
        <v>10.081746729999999</v>
      </c>
      <c r="AX31" s="45">
        <v>0</v>
      </c>
      <c r="AY31" s="45">
        <v>0</v>
      </c>
      <c r="AZ31" s="54">
        <v>15.985285022000001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0.063140835</v>
      </c>
      <c r="BG31" s="53">
        <v>0</v>
      </c>
      <c r="BH31" s="45">
        <v>0</v>
      </c>
      <c r="BI31" s="45">
        <v>0</v>
      </c>
      <c r="BJ31" s="56">
        <v>2.21382686</v>
      </c>
      <c r="BK31" s="61">
        <f t="shared" si="3"/>
        <v>74.41135035799999</v>
      </c>
      <c r="BM31" s="111"/>
    </row>
    <row r="32" spans="1:65" ht="12.75">
      <c r="A32" s="96"/>
      <c r="B32" s="3" t="s">
        <v>154</v>
      </c>
      <c r="C32" s="55">
        <v>0</v>
      </c>
      <c r="D32" s="53">
        <v>10.36791667</v>
      </c>
      <c r="E32" s="45">
        <v>0</v>
      </c>
      <c r="F32" s="45">
        <v>0</v>
      </c>
      <c r="G32" s="54">
        <v>0</v>
      </c>
      <c r="H32" s="73">
        <v>0.23447649</v>
      </c>
      <c r="I32" s="45">
        <v>35.981516172000006</v>
      </c>
      <c r="J32" s="45">
        <v>0</v>
      </c>
      <c r="K32" s="45">
        <v>0</v>
      </c>
      <c r="L32" s="54">
        <v>0.637035481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0.049766001</v>
      </c>
      <c r="S32" s="45">
        <v>0</v>
      </c>
      <c r="T32" s="45">
        <v>0</v>
      </c>
      <c r="U32" s="45">
        <v>0</v>
      </c>
      <c r="V32" s="54">
        <v>0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0.704842164</v>
      </c>
      <c r="AW32" s="45">
        <v>2.1235177829999996</v>
      </c>
      <c r="AX32" s="45">
        <v>0</v>
      </c>
      <c r="AY32" s="45">
        <v>0</v>
      </c>
      <c r="AZ32" s="54">
        <v>6.173729146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0.15635890500000002</v>
      </c>
      <c r="BG32" s="53">
        <v>0</v>
      </c>
      <c r="BH32" s="45">
        <v>0</v>
      </c>
      <c r="BI32" s="45">
        <v>0</v>
      </c>
      <c r="BJ32" s="56">
        <v>0.207172467</v>
      </c>
      <c r="BK32" s="61">
        <f t="shared" si="3"/>
        <v>56.636331279</v>
      </c>
      <c r="BM32" s="111"/>
    </row>
    <row r="33" spans="1:65" ht="12.75">
      <c r="A33" s="96"/>
      <c r="B33" s="3" t="s">
        <v>155</v>
      </c>
      <c r="C33" s="55">
        <v>0</v>
      </c>
      <c r="D33" s="53">
        <v>10.35590333</v>
      </c>
      <c r="E33" s="45">
        <v>0</v>
      </c>
      <c r="F33" s="45">
        <v>0</v>
      </c>
      <c r="G33" s="54">
        <v>0</v>
      </c>
      <c r="H33" s="73">
        <v>0.33906088100000004</v>
      </c>
      <c r="I33" s="45">
        <v>0</v>
      </c>
      <c r="J33" s="45">
        <v>0</v>
      </c>
      <c r="K33" s="45">
        <v>0</v>
      </c>
      <c r="L33" s="54">
        <v>7.0185047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0.035727866999999996</v>
      </c>
      <c r="S33" s="45">
        <v>0</v>
      </c>
      <c r="T33" s="45">
        <v>0</v>
      </c>
      <c r="U33" s="45">
        <v>0</v>
      </c>
      <c r="V33" s="54">
        <v>0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0.35241777999999996</v>
      </c>
      <c r="AW33" s="45">
        <v>2.917660359</v>
      </c>
      <c r="AX33" s="45">
        <v>0</v>
      </c>
      <c r="AY33" s="45">
        <v>0</v>
      </c>
      <c r="AZ33" s="54">
        <v>5.234463277000001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0.015002153</v>
      </c>
      <c r="BG33" s="53">
        <v>0</v>
      </c>
      <c r="BH33" s="45">
        <v>0</v>
      </c>
      <c r="BI33" s="45">
        <v>0</v>
      </c>
      <c r="BJ33" s="56">
        <v>0</v>
      </c>
      <c r="BK33" s="61">
        <f t="shared" si="3"/>
        <v>26.268740346999998</v>
      </c>
      <c r="BM33" s="111"/>
    </row>
    <row r="34" spans="1:63" ht="12.75">
      <c r="A34" s="96"/>
      <c r="B34" s="3"/>
      <c r="C34" s="55"/>
      <c r="D34" s="53"/>
      <c r="E34" s="45"/>
      <c r="F34" s="45"/>
      <c r="G34" s="54"/>
      <c r="H34" s="73"/>
      <c r="I34" s="45"/>
      <c r="J34" s="45"/>
      <c r="K34" s="45"/>
      <c r="L34" s="54"/>
      <c r="M34" s="73"/>
      <c r="N34" s="53"/>
      <c r="O34" s="45"/>
      <c r="P34" s="45"/>
      <c r="Q34" s="54"/>
      <c r="R34" s="73"/>
      <c r="S34" s="45"/>
      <c r="T34" s="45"/>
      <c r="U34" s="45"/>
      <c r="V34" s="54"/>
      <c r="W34" s="73"/>
      <c r="X34" s="45"/>
      <c r="Y34" s="45"/>
      <c r="Z34" s="45"/>
      <c r="AA34" s="54"/>
      <c r="AB34" s="73"/>
      <c r="AC34" s="45"/>
      <c r="AD34" s="45"/>
      <c r="AE34" s="45"/>
      <c r="AF34" s="54"/>
      <c r="AG34" s="73"/>
      <c r="AH34" s="45"/>
      <c r="AI34" s="45"/>
      <c r="AJ34" s="45"/>
      <c r="AK34" s="54"/>
      <c r="AL34" s="73"/>
      <c r="AM34" s="45"/>
      <c r="AN34" s="45"/>
      <c r="AO34" s="45"/>
      <c r="AP34" s="54"/>
      <c r="AQ34" s="73"/>
      <c r="AR34" s="53"/>
      <c r="AS34" s="45"/>
      <c r="AT34" s="45"/>
      <c r="AU34" s="54"/>
      <c r="AV34" s="73"/>
      <c r="AW34" s="45"/>
      <c r="AX34" s="45"/>
      <c r="AY34" s="45"/>
      <c r="AZ34" s="54"/>
      <c r="BA34" s="73"/>
      <c r="BB34" s="53"/>
      <c r="BC34" s="45"/>
      <c r="BD34" s="45"/>
      <c r="BE34" s="54"/>
      <c r="BF34" s="73"/>
      <c r="BG34" s="53"/>
      <c r="BH34" s="45"/>
      <c r="BI34" s="45"/>
      <c r="BJ34" s="56"/>
      <c r="BK34" s="61"/>
    </row>
    <row r="35" spans="1:63" ht="12.75">
      <c r="A35" s="36"/>
      <c r="B35" s="37" t="s">
        <v>141</v>
      </c>
      <c r="C35" s="94">
        <f aca="true" t="shared" si="4" ref="C35:AH35">SUM(C16:C34)</f>
        <v>0</v>
      </c>
      <c r="D35" s="94">
        <f t="shared" si="4"/>
        <v>137.75534732</v>
      </c>
      <c r="E35" s="94">
        <f t="shared" si="4"/>
        <v>0</v>
      </c>
      <c r="F35" s="94">
        <f t="shared" si="4"/>
        <v>0</v>
      </c>
      <c r="G35" s="94">
        <f t="shared" si="4"/>
        <v>0</v>
      </c>
      <c r="H35" s="94">
        <f t="shared" si="4"/>
        <v>3.4292810839999994</v>
      </c>
      <c r="I35" s="94">
        <f t="shared" si="4"/>
        <v>209.899048242</v>
      </c>
      <c r="J35" s="94">
        <f t="shared" si="4"/>
        <v>0</v>
      </c>
      <c r="K35" s="94">
        <f t="shared" si="4"/>
        <v>0</v>
      </c>
      <c r="L35" s="94">
        <f t="shared" si="4"/>
        <v>65.330475107</v>
      </c>
      <c r="M35" s="94">
        <f t="shared" si="4"/>
        <v>0</v>
      </c>
      <c r="N35" s="94">
        <f t="shared" si="4"/>
        <v>0</v>
      </c>
      <c r="O35" s="94">
        <f t="shared" si="4"/>
        <v>0</v>
      </c>
      <c r="P35" s="94">
        <f t="shared" si="4"/>
        <v>0</v>
      </c>
      <c r="Q35" s="94">
        <f t="shared" si="4"/>
        <v>0</v>
      </c>
      <c r="R35" s="94">
        <f t="shared" si="4"/>
        <v>1.118986431</v>
      </c>
      <c r="S35" s="94">
        <f t="shared" si="4"/>
        <v>27.020133437</v>
      </c>
      <c r="T35" s="94">
        <f t="shared" si="4"/>
        <v>9.263074533</v>
      </c>
      <c r="U35" s="94">
        <f t="shared" si="4"/>
        <v>0</v>
      </c>
      <c r="V35" s="94">
        <f t="shared" si="4"/>
        <v>2.8122495570000003</v>
      </c>
      <c r="W35" s="94">
        <f t="shared" si="4"/>
        <v>0</v>
      </c>
      <c r="X35" s="94">
        <f t="shared" si="4"/>
        <v>0</v>
      </c>
      <c r="Y35" s="94">
        <f t="shared" si="4"/>
        <v>0</v>
      </c>
      <c r="Z35" s="94">
        <f t="shared" si="4"/>
        <v>0</v>
      </c>
      <c r="AA35" s="94">
        <f t="shared" si="4"/>
        <v>0</v>
      </c>
      <c r="AB35" s="94">
        <f t="shared" si="4"/>
        <v>0</v>
      </c>
      <c r="AC35" s="94">
        <f t="shared" si="4"/>
        <v>0</v>
      </c>
      <c r="AD35" s="94">
        <f t="shared" si="4"/>
        <v>0</v>
      </c>
      <c r="AE35" s="94">
        <f t="shared" si="4"/>
        <v>0</v>
      </c>
      <c r="AF35" s="94">
        <f t="shared" si="4"/>
        <v>0</v>
      </c>
      <c r="AG35" s="94">
        <f t="shared" si="4"/>
        <v>0</v>
      </c>
      <c r="AH35" s="94">
        <f t="shared" si="4"/>
        <v>0</v>
      </c>
      <c r="AI35" s="94">
        <f aca="true" t="shared" si="5" ref="AI35:BK35">SUM(AI16:AI34)</f>
        <v>0</v>
      </c>
      <c r="AJ35" s="94">
        <f t="shared" si="5"/>
        <v>0</v>
      </c>
      <c r="AK35" s="94">
        <f t="shared" si="5"/>
        <v>0</v>
      </c>
      <c r="AL35" s="94">
        <f t="shared" si="5"/>
        <v>0</v>
      </c>
      <c r="AM35" s="94">
        <f t="shared" si="5"/>
        <v>0</v>
      </c>
      <c r="AN35" s="94">
        <f t="shared" si="5"/>
        <v>0</v>
      </c>
      <c r="AO35" s="94">
        <f t="shared" si="5"/>
        <v>0</v>
      </c>
      <c r="AP35" s="94">
        <f t="shared" si="5"/>
        <v>0</v>
      </c>
      <c r="AQ35" s="94">
        <f t="shared" si="5"/>
        <v>0</v>
      </c>
      <c r="AR35" s="94">
        <f t="shared" si="5"/>
        <v>0</v>
      </c>
      <c r="AS35" s="94">
        <f t="shared" si="5"/>
        <v>0</v>
      </c>
      <c r="AT35" s="94">
        <f t="shared" si="5"/>
        <v>0</v>
      </c>
      <c r="AU35" s="94">
        <f t="shared" si="5"/>
        <v>0</v>
      </c>
      <c r="AV35" s="94">
        <f t="shared" si="5"/>
        <v>110.974612207</v>
      </c>
      <c r="AW35" s="94">
        <f t="shared" si="5"/>
        <v>217.36341796800002</v>
      </c>
      <c r="AX35" s="94">
        <f t="shared" si="5"/>
        <v>0</v>
      </c>
      <c r="AY35" s="94">
        <f t="shared" si="5"/>
        <v>0</v>
      </c>
      <c r="AZ35" s="94">
        <f t="shared" si="5"/>
        <v>693.4914113770001</v>
      </c>
      <c r="BA35" s="94">
        <f t="shared" si="5"/>
        <v>0</v>
      </c>
      <c r="BB35" s="94">
        <f t="shared" si="5"/>
        <v>0</v>
      </c>
      <c r="BC35" s="94">
        <f t="shared" si="5"/>
        <v>0</v>
      </c>
      <c r="BD35" s="94">
        <f t="shared" si="5"/>
        <v>0</v>
      </c>
      <c r="BE35" s="94">
        <f t="shared" si="5"/>
        <v>0</v>
      </c>
      <c r="BF35" s="94">
        <f t="shared" si="5"/>
        <v>34.42014339999999</v>
      </c>
      <c r="BG35" s="94">
        <f t="shared" si="5"/>
        <v>7.763478749999999</v>
      </c>
      <c r="BH35" s="94">
        <f t="shared" si="5"/>
        <v>0.7618996</v>
      </c>
      <c r="BI35" s="94">
        <f t="shared" si="5"/>
        <v>0</v>
      </c>
      <c r="BJ35" s="94">
        <f t="shared" si="5"/>
        <v>74.452543586</v>
      </c>
      <c r="BK35" s="107">
        <f t="shared" si="5"/>
        <v>1595.856102599</v>
      </c>
    </row>
    <row r="36" spans="1:63" ht="12.75">
      <c r="A36" s="11" t="s">
        <v>75</v>
      </c>
      <c r="B36" s="18" t="s">
        <v>15</v>
      </c>
      <c r="C36" s="113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36"/>
    </row>
    <row r="37" spans="1:63" ht="12.75">
      <c r="A37" s="11"/>
      <c r="B37" s="19" t="s">
        <v>33</v>
      </c>
      <c r="C37" s="57"/>
      <c r="D37" s="58"/>
      <c r="E37" s="59"/>
      <c r="F37" s="59"/>
      <c r="G37" s="60"/>
      <c r="H37" s="57"/>
      <c r="I37" s="59"/>
      <c r="J37" s="59"/>
      <c r="K37" s="59"/>
      <c r="L37" s="60"/>
      <c r="M37" s="57"/>
      <c r="N37" s="58"/>
      <c r="O37" s="59"/>
      <c r="P37" s="59"/>
      <c r="Q37" s="60"/>
      <c r="R37" s="57"/>
      <c r="S37" s="59"/>
      <c r="T37" s="59"/>
      <c r="U37" s="59"/>
      <c r="V37" s="60"/>
      <c r="W37" s="57"/>
      <c r="X37" s="59"/>
      <c r="Y37" s="59"/>
      <c r="Z37" s="59"/>
      <c r="AA37" s="60"/>
      <c r="AB37" s="57"/>
      <c r="AC37" s="59"/>
      <c r="AD37" s="59"/>
      <c r="AE37" s="59"/>
      <c r="AF37" s="60"/>
      <c r="AG37" s="57"/>
      <c r="AH37" s="59"/>
      <c r="AI37" s="59"/>
      <c r="AJ37" s="59"/>
      <c r="AK37" s="60"/>
      <c r="AL37" s="57"/>
      <c r="AM37" s="59"/>
      <c r="AN37" s="59"/>
      <c r="AO37" s="59"/>
      <c r="AP37" s="60"/>
      <c r="AQ37" s="57"/>
      <c r="AR37" s="58"/>
      <c r="AS37" s="59"/>
      <c r="AT37" s="59"/>
      <c r="AU37" s="60"/>
      <c r="AV37" s="57"/>
      <c r="AW37" s="59"/>
      <c r="AX37" s="59"/>
      <c r="AY37" s="59"/>
      <c r="AZ37" s="60"/>
      <c r="BA37" s="57"/>
      <c r="BB37" s="58"/>
      <c r="BC37" s="59"/>
      <c r="BD37" s="59"/>
      <c r="BE37" s="60"/>
      <c r="BF37" s="57"/>
      <c r="BG37" s="58"/>
      <c r="BH37" s="59"/>
      <c r="BI37" s="59"/>
      <c r="BJ37" s="60"/>
      <c r="BK37" s="61"/>
    </row>
    <row r="38" spans="1:63" ht="12.75">
      <c r="A38" s="36"/>
      <c r="B38" s="37" t="s">
        <v>88</v>
      </c>
      <c r="C38" s="62"/>
      <c r="D38" s="63"/>
      <c r="E38" s="63"/>
      <c r="F38" s="63"/>
      <c r="G38" s="64"/>
      <c r="H38" s="62"/>
      <c r="I38" s="63"/>
      <c r="J38" s="63"/>
      <c r="K38" s="63"/>
      <c r="L38" s="64"/>
      <c r="M38" s="62"/>
      <c r="N38" s="63"/>
      <c r="O38" s="63"/>
      <c r="P38" s="63"/>
      <c r="Q38" s="64"/>
      <c r="R38" s="62"/>
      <c r="S38" s="63"/>
      <c r="T38" s="63"/>
      <c r="U38" s="63"/>
      <c r="V38" s="64"/>
      <c r="W38" s="62"/>
      <c r="X38" s="63"/>
      <c r="Y38" s="63"/>
      <c r="Z38" s="63"/>
      <c r="AA38" s="64"/>
      <c r="AB38" s="62"/>
      <c r="AC38" s="63"/>
      <c r="AD38" s="63"/>
      <c r="AE38" s="63"/>
      <c r="AF38" s="64"/>
      <c r="AG38" s="62"/>
      <c r="AH38" s="63"/>
      <c r="AI38" s="63"/>
      <c r="AJ38" s="63"/>
      <c r="AK38" s="64"/>
      <c r="AL38" s="62"/>
      <c r="AM38" s="63"/>
      <c r="AN38" s="63"/>
      <c r="AO38" s="63"/>
      <c r="AP38" s="64"/>
      <c r="AQ38" s="62"/>
      <c r="AR38" s="63"/>
      <c r="AS38" s="63"/>
      <c r="AT38" s="63"/>
      <c r="AU38" s="64"/>
      <c r="AV38" s="62"/>
      <c r="AW38" s="63"/>
      <c r="AX38" s="63"/>
      <c r="AY38" s="63"/>
      <c r="AZ38" s="64"/>
      <c r="BA38" s="62"/>
      <c r="BB38" s="63"/>
      <c r="BC38" s="63"/>
      <c r="BD38" s="63"/>
      <c r="BE38" s="64"/>
      <c r="BF38" s="62"/>
      <c r="BG38" s="63"/>
      <c r="BH38" s="63"/>
      <c r="BI38" s="63"/>
      <c r="BJ38" s="64"/>
      <c r="BK38" s="65"/>
    </row>
    <row r="39" spans="1:63" ht="12.75">
      <c r="A39" s="11" t="s">
        <v>77</v>
      </c>
      <c r="B39" s="24" t="s">
        <v>92</v>
      </c>
      <c r="C39" s="113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5"/>
    </row>
    <row r="40" spans="1:63" ht="12.75">
      <c r="A40" s="11"/>
      <c r="B40" s="19" t="s">
        <v>33</v>
      </c>
      <c r="C40" s="57"/>
      <c r="D40" s="58"/>
      <c r="E40" s="59"/>
      <c r="F40" s="59"/>
      <c r="G40" s="60"/>
      <c r="H40" s="57"/>
      <c r="I40" s="59"/>
      <c r="J40" s="59"/>
      <c r="K40" s="59"/>
      <c r="L40" s="60"/>
      <c r="M40" s="57"/>
      <c r="N40" s="58"/>
      <c r="O40" s="59"/>
      <c r="P40" s="59"/>
      <c r="Q40" s="60"/>
      <c r="R40" s="57"/>
      <c r="S40" s="59"/>
      <c r="T40" s="59"/>
      <c r="U40" s="59"/>
      <c r="V40" s="60"/>
      <c r="W40" s="57"/>
      <c r="X40" s="59"/>
      <c r="Y40" s="59"/>
      <c r="Z40" s="59"/>
      <c r="AA40" s="60"/>
      <c r="AB40" s="57"/>
      <c r="AC40" s="59"/>
      <c r="AD40" s="59"/>
      <c r="AE40" s="59"/>
      <c r="AF40" s="60"/>
      <c r="AG40" s="57"/>
      <c r="AH40" s="59"/>
      <c r="AI40" s="59"/>
      <c r="AJ40" s="59"/>
      <c r="AK40" s="60"/>
      <c r="AL40" s="57"/>
      <c r="AM40" s="59"/>
      <c r="AN40" s="59"/>
      <c r="AO40" s="59"/>
      <c r="AP40" s="60"/>
      <c r="AQ40" s="57"/>
      <c r="AR40" s="58"/>
      <c r="AS40" s="59"/>
      <c r="AT40" s="59"/>
      <c r="AU40" s="60"/>
      <c r="AV40" s="57"/>
      <c r="AW40" s="59"/>
      <c r="AX40" s="59"/>
      <c r="AY40" s="59"/>
      <c r="AZ40" s="60"/>
      <c r="BA40" s="57"/>
      <c r="BB40" s="58"/>
      <c r="BC40" s="59"/>
      <c r="BD40" s="59"/>
      <c r="BE40" s="60"/>
      <c r="BF40" s="57"/>
      <c r="BG40" s="58"/>
      <c r="BH40" s="59"/>
      <c r="BI40" s="59"/>
      <c r="BJ40" s="60"/>
      <c r="BK40" s="61"/>
    </row>
    <row r="41" spans="1:63" ht="12.75">
      <c r="A41" s="36"/>
      <c r="B41" s="37" t="s">
        <v>87</v>
      </c>
      <c r="C41" s="62"/>
      <c r="D41" s="63"/>
      <c r="E41" s="63"/>
      <c r="F41" s="63"/>
      <c r="G41" s="64"/>
      <c r="H41" s="62"/>
      <c r="I41" s="63"/>
      <c r="J41" s="63"/>
      <c r="K41" s="63"/>
      <c r="L41" s="64"/>
      <c r="M41" s="62"/>
      <c r="N41" s="63"/>
      <c r="O41" s="63"/>
      <c r="P41" s="63"/>
      <c r="Q41" s="64"/>
      <c r="R41" s="62"/>
      <c r="S41" s="63"/>
      <c r="T41" s="63"/>
      <c r="U41" s="63"/>
      <c r="V41" s="64"/>
      <c r="W41" s="62"/>
      <c r="X41" s="63"/>
      <c r="Y41" s="63"/>
      <c r="Z41" s="63"/>
      <c r="AA41" s="64"/>
      <c r="AB41" s="62"/>
      <c r="AC41" s="63"/>
      <c r="AD41" s="63"/>
      <c r="AE41" s="63"/>
      <c r="AF41" s="64"/>
      <c r="AG41" s="62"/>
      <c r="AH41" s="63"/>
      <c r="AI41" s="63"/>
      <c r="AJ41" s="63"/>
      <c r="AK41" s="64"/>
      <c r="AL41" s="62"/>
      <c r="AM41" s="63"/>
      <c r="AN41" s="63"/>
      <c r="AO41" s="63"/>
      <c r="AP41" s="64"/>
      <c r="AQ41" s="62"/>
      <c r="AR41" s="63"/>
      <c r="AS41" s="63"/>
      <c r="AT41" s="63"/>
      <c r="AU41" s="64"/>
      <c r="AV41" s="62"/>
      <c r="AW41" s="63"/>
      <c r="AX41" s="63"/>
      <c r="AY41" s="63"/>
      <c r="AZ41" s="64"/>
      <c r="BA41" s="62"/>
      <c r="BB41" s="63"/>
      <c r="BC41" s="63"/>
      <c r="BD41" s="63"/>
      <c r="BE41" s="64"/>
      <c r="BF41" s="62"/>
      <c r="BG41" s="63"/>
      <c r="BH41" s="63"/>
      <c r="BI41" s="63"/>
      <c r="BJ41" s="64"/>
      <c r="BK41" s="65"/>
    </row>
    <row r="42" spans="1:63" ht="12.75">
      <c r="A42" s="11" t="s">
        <v>78</v>
      </c>
      <c r="B42" s="18" t="s">
        <v>16</v>
      </c>
      <c r="C42" s="113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5"/>
    </row>
    <row r="43" spans="1:65" ht="12.75">
      <c r="A43" s="11"/>
      <c r="B43" s="24" t="s">
        <v>97</v>
      </c>
      <c r="C43" s="73">
        <v>0</v>
      </c>
      <c r="D43" s="53">
        <v>374.648636183</v>
      </c>
      <c r="E43" s="45">
        <v>0</v>
      </c>
      <c r="F43" s="45">
        <v>0</v>
      </c>
      <c r="G43" s="54">
        <v>0</v>
      </c>
      <c r="H43" s="73">
        <v>4.7272490309999995</v>
      </c>
      <c r="I43" s="45">
        <v>686.157484045</v>
      </c>
      <c r="J43" s="45">
        <v>91.090188659</v>
      </c>
      <c r="K43" s="45">
        <v>0</v>
      </c>
      <c r="L43" s="54">
        <v>177.301823939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2.784172322</v>
      </c>
      <c r="S43" s="45">
        <v>0.283899937</v>
      </c>
      <c r="T43" s="45">
        <v>0</v>
      </c>
      <c r="U43" s="45">
        <v>0</v>
      </c>
      <c r="V43" s="54">
        <v>16.230211931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0</v>
      </c>
      <c r="AS43" s="45">
        <v>0</v>
      </c>
      <c r="AT43" s="45">
        <v>0</v>
      </c>
      <c r="AU43" s="54">
        <v>0</v>
      </c>
      <c r="AV43" s="73">
        <v>10.884994669</v>
      </c>
      <c r="AW43" s="45">
        <v>288.56083431499997</v>
      </c>
      <c r="AX43" s="45">
        <v>0</v>
      </c>
      <c r="AY43" s="45">
        <v>0</v>
      </c>
      <c r="AZ43" s="54">
        <v>229.215897541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4.227465484</v>
      </c>
      <c r="BG43" s="53">
        <v>2.1203311439999997</v>
      </c>
      <c r="BH43" s="45">
        <v>0.421342776</v>
      </c>
      <c r="BI43" s="45">
        <v>0</v>
      </c>
      <c r="BJ43" s="54">
        <v>11.202283048</v>
      </c>
      <c r="BK43" s="49">
        <f aca="true" t="shared" si="6" ref="BK43:BK50">SUM(C43:BJ43)</f>
        <v>1899.8568150239998</v>
      </c>
      <c r="BM43" s="111"/>
    </row>
    <row r="44" spans="1:65" ht="12.75">
      <c r="A44" s="11"/>
      <c r="B44" s="24" t="s">
        <v>98</v>
      </c>
      <c r="C44" s="73">
        <v>0</v>
      </c>
      <c r="D44" s="53">
        <v>31.092634612</v>
      </c>
      <c r="E44" s="45">
        <v>0</v>
      </c>
      <c r="F44" s="45">
        <v>0</v>
      </c>
      <c r="G44" s="54">
        <v>0</v>
      </c>
      <c r="H44" s="73">
        <v>3.0167507159999998</v>
      </c>
      <c r="I44" s="45">
        <v>76.085423376</v>
      </c>
      <c r="J44" s="45">
        <v>2.151334759</v>
      </c>
      <c r="K44" s="45">
        <v>0</v>
      </c>
      <c r="L44" s="54">
        <v>37.37268485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0.40229484100000007</v>
      </c>
      <c r="S44" s="45">
        <v>2.077070447</v>
      </c>
      <c r="T44" s="45">
        <v>0.25045845699999997</v>
      </c>
      <c r="U44" s="45">
        <v>0</v>
      </c>
      <c r="V44" s="54">
        <v>8.00309278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0</v>
      </c>
      <c r="AS44" s="45">
        <v>0</v>
      </c>
      <c r="AT44" s="45">
        <v>0</v>
      </c>
      <c r="AU44" s="54">
        <v>0</v>
      </c>
      <c r="AV44" s="73">
        <v>16.831191829</v>
      </c>
      <c r="AW44" s="45">
        <v>178.25751108699998</v>
      </c>
      <c r="AX44" s="45">
        <v>0</v>
      </c>
      <c r="AY44" s="45">
        <v>0</v>
      </c>
      <c r="AZ44" s="54">
        <v>111.96070178299998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6.2972614700000005</v>
      </c>
      <c r="BG44" s="53">
        <v>19.412800305</v>
      </c>
      <c r="BH44" s="45">
        <v>0.43875776399999994</v>
      </c>
      <c r="BI44" s="45">
        <v>0</v>
      </c>
      <c r="BJ44" s="54">
        <v>17.974426825000002</v>
      </c>
      <c r="BK44" s="49">
        <f t="shared" si="6"/>
        <v>511.62439590100007</v>
      </c>
      <c r="BM44" s="111"/>
    </row>
    <row r="45" spans="1:65" ht="12.75">
      <c r="A45" s="11"/>
      <c r="B45" s="24" t="s">
        <v>103</v>
      </c>
      <c r="C45" s="73">
        <v>0</v>
      </c>
      <c r="D45" s="53">
        <v>1.761337932</v>
      </c>
      <c r="E45" s="45">
        <v>0</v>
      </c>
      <c r="F45" s="45">
        <v>0</v>
      </c>
      <c r="G45" s="54">
        <v>0</v>
      </c>
      <c r="H45" s="73">
        <v>22.142321464</v>
      </c>
      <c r="I45" s="45">
        <v>422.392439285</v>
      </c>
      <c r="J45" s="45">
        <v>0</v>
      </c>
      <c r="K45" s="45">
        <v>0</v>
      </c>
      <c r="L45" s="54">
        <v>372.90517275200006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7.380152901000001</v>
      </c>
      <c r="S45" s="45">
        <v>19.787719436</v>
      </c>
      <c r="T45" s="45">
        <v>6.581909367000001</v>
      </c>
      <c r="U45" s="45">
        <v>0</v>
      </c>
      <c r="V45" s="54">
        <v>31.646621093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0.012628176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0.051461607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290.78961692300004</v>
      </c>
      <c r="AW45" s="45">
        <v>1764.1207274270002</v>
      </c>
      <c r="AX45" s="45">
        <v>19.600260669</v>
      </c>
      <c r="AY45" s="45">
        <v>0</v>
      </c>
      <c r="AZ45" s="54">
        <v>3301.2640741259997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154.927061211</v>
      </c>
      <c r="BG45" s="53">
        <v>274.21961142699996</v>
      </c>
      <c r="BH45" s="45">
        <v>42.599524042</v>
      </c>
      <c r="BI45" s="45">
        <v>0</v>
      </c>
      <c r="BJ45" s="54">
        <v>631.5561393879999</v>
      </c>
      <c r="BK45" s="49">
        <f t="shared" si="6"/>
        <v>7363.738779226</v>
      </c>
      <c r="BM45" s="111"/>
    </row>
    <row r="46" spans="1:65" ht="12.75">
      <c r="A46" s="11"/>
      <c r="B46" s="24" t="s">
        <v>102</v>
      </c>
      <c r="C46" s="73">
        <v>0</v>
      </c>
      <c r="D46" s="53">
        <v>0.6605209009999999</v>
      </c>
      <c r="E46" s="45">
        <v>0</v>
      </c>
      <c r="F46" s="45">
        <v>0</v>
      </c>
      <c r="G46" s="54">
        <v>0</v>
      </c>
      <c r="H46" s="73">
        <v>2.521692772</v>
      </c>
      <c r="I46" s="45">
        <v>1.193398729</v>
      </c>
      <c r="J46" s="45">
        <v>0</v>
      </c>
      <c r="K46" s="45">
        <v>0</v>
      </c>
      <c r="L46" s="54">
        <v>2.0975183879999997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1.3213866109999999</v>
      </c>
      <c r="S46" s="45">
        <v>0</v>
      </c>
      <c r="T46" s="45">
        <v>0</v>
      </c>
      <c r="U46" s="45">
        <v>0</v>
      </c>
      <c r="V46" s="54">
        <v>0.327170377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</v>
      </c>
      <c r="AC46" s="45">
        <v>0</v>
      </c>
      <c r="AD46" s="45">
        <v>0</v>
      </c>
      <c r="AE46" s="45">
        <v>0</v>
      </c>
      <c r="AF46" s="54">
        <v>0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0.01339711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</v>
      </c>
      <c r="AS46" s="45">
        <v>0</v>
      </c>
      <c r="AT46" s="45">
        <v>0</v>
      </c>
      <c r="AU46" s="54">
        <v>0</v>
      </c>
      <c r="AV46" s="73">
        <v>73.07739485799999</v>
      </c>
      <c r="AW46" s="45">
        <v>52.451120562</v>
      </c>
      <c r="AX46" s="45">
        <v>0</v>
      </c>
      <c r="AY46" s="45">
        <v>0</v>
      </c>
      <c r="AZ46" s="54">
        <v>213.788189759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26.927263944</v>
      </c>
      <c r="BG46" s="53">
        <v>9.423540873</v>
      </c>
      <c r="BH46" s="45">
        <v>0</v>
      </c>
      <c r="BI46" s="45">
        <v>0</v>
      </c>
      <c r="BJ46" s="54">
        <v>66.64605369700001</v>
      </c>
      <c r="BK46" s="49">
        <f t="shared" si="6"/>
        <v>450.448648581</v>
      </c>
      <c r="BM46" s="111"/>
    </row>
    <row r="47" spans="1:65" ht="12.75">
      <c r="A47" s="11"/>
      <c r="B47" s="24" t="s">
        <v>101</v>
      </c>
      <c r="C47" s="73">
        <v>0</v>
      </c>
      <c r="D47" s="53">
        <v>0.6833746780000001</v>
      </c>
      <c r="E47" s="45">
        <v>0</v>
      </c>
      <c r="F47" s="45">
        <v>0</v>
      </c>
      <c r="G47" s="54">
        <v>0</v>
      </c>
      <c r="H47" s="73">
        <v>22.265594805</v>
      </c>
      <c r="I47" s="45">
        <v>1169.3561474619999</v>
      </c>
      <c r="J47" s="45">
        <v>67.189013749</v>
      </c>
      <c r="K47" s="45">
        <v>5.972019661</v>
      </c>
      <c r="L47" s="54">
        <v>128.161339154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13.800883962</v>
      </c>
      <c r="S47" s="45">
        <v>4.445906987999999</v>
      </c>
      <c r="T47" s="45">
        <v>2.2827545320000002</v>
      </c>
      <c r="U47" s="45">
        <v>0</v>
      </c>
      <c r="V47" s="54">
        <v>20.579820865000002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0.041610078</v>
      </c>
      <c r="AC47" s="45">
        <v>0.00189978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0.046706947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283.51011414299995</v>
      </c>
      <c r="AW47" s="45">
        <v>854.78786012</v>
      </c>
      <c r="AX47" s="45">
        <v>8.900279037999999</v>
      </c>
      <c r="AY47" s="45">
        <v>0</v>
      </c>
      <c r="AZ47" s="54">
        <v>983.592008764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153.347888056</v>
      </c>
      <c r="BG47" s="53">
        <v>55.013517918</v>
      </c>
      <c r="BH47" s="45">
        <v>10.247248225</v>
      </c>
      <c r="BI47" s="45">
        <v>0</v>
      </c>
      <c r="BJ47" s="54">
        <v>187.51080396100002</v>
      </c>
      <c r="BK47" s="49">
        <f t="shared" si="6"/>
        <v>3971.7367928860003</v>
      </c>
      <c r="BM47" s="111"/>
    </row>
    <row r="48" spans="1:65" ht="12.75">
      <c r="A48" s="11"/>
      <c r="B48" s="24" t="s">
        <v>99</v>
      </c>
      <c r="C48" s="73">
        <v>0</v>
      </c>
      <c r="D48" s="53">
        <v>234.54729491100002</v>
      </c>
      <c r="E48" s="45">
        <v>0</v>
      </c>
      <c r="F48" s="45">
        <v>0</v>
      </c>
      <c r="G48" s="54">
        <v>0</v>
      </c>
      <c r="H48" s="73">
        <v>8.383274896000001</v>
      </c>
      <c r="I48" s="45">
        <v>2242.0626241830005</v>
      </c>
      <c r="J48" s="45">
        <v>728.224515595</v>
      </c>
      <c r="K48" s="45">
        <v>0</v>
      </c>
      <c r="L48" s="54">
        <v>394.113024418</v>
      </c>
      <c r="M48" s="73">
        <v>0</v>
      </c>
      <c r="N48" s="53">
        <v>0</v>
      </c>
      <c r="O48" s="45">
        <v>0</v>
      </c>
      <c r="P48" s="45">
        <v>0</v>
      </c>
      <c r="Q48" s="54">
        <v>0</v>
      </c>
      <c r="R48" s="73">
        <v>3.002988183</v>
      </c>
      <c r="S48" s="45">
        <v>18.315623195</v>
      </c>
      <c r="T48" s="45">
        <v>0.25044416</v>
      </c>
      <c r="U48" s="45">
        <v>0</v>
      </c>
      <c r="V48" s="54">
        <v>12.13655837</v>
      </c>
      <c r="W48" s="73">
        <v>0</v>
      </c>
      <c r="X48" s="45">
        <v>0</v>
      </c>
      <c r="Y48" s="45">
        <v>0</v>
      </c>
      <c r="Z48" s="45">
        <v>0</v>
      </c>
      <c r="AA48" s="54">
        <v>0</v>
      </c>
      <c r="AB48" s="73">
        <v>0.00073259</v>
      </c>
      <c r="AC48" s="45">
        <v>0</v>
      </c>
      <c r="AD48" s="45">
        <v>0</v>
      </c>
      <c r="AE48" s="45">
        <v>0</v>
      </c>
      <c r="AF48" s="54">
        <v>0</v>
      </c>
      <c r="AG48" s="73">
        <v>0</v>
      </c>
      <c r="AH48" s="45">
        <v>0</v>
      </c>
      <c r="AI48" s="45">
        <v>0</v>
      </c>
      <c r="AJ48" s="45">
        <v>0</v>
      </c>
      <c r="AK48" s="54">
        <v>0</v>
      </c>
      <c r="AL48" s="73">
        <v>0.001095825</v>
      </c>
      <c r="AM48" s="45">
        <v>0</v>
      </c>
      <c r="AN48" s="45">
        <v>0</v>
      </c>
      <c r="AO48" s="45">
        <v>0</v>
      </c>
      <c r="AP48" s="54">
        <v>0</v>
      </c>
      <c r="AQ48" s="73">
        <v>0</v>
      </c>
      <c r="AR48" s="53">
        <v>0</v>
      </c>
      <c r="AS48" s="45">
        <v>0</v>
      </c>
      <c r="AT48" s="45">
        <v>0</v>
      </c>
      <c r="AU48" s="54">
        <v>0</v>
      </c>
      <c r="AV48" s="73">
        <v>39.967332794</v>
      </c>
      <c r="AW48" s="45">
        <v>424.95377432099997</v>
      </c>
      <c r="AX48" s="45">
        <v>8.060222853</v>
      </c>
      <c r="AY48" s="45">
        <v>0</v>
      </c>
      <c r="AZ48" s="54">
        <v>432.39982225800003</v>
      </c>
      <c r="BA48" s="73">
        <v>0</v>
      </c>
      <c r="BB48" s="53">
        <v>0</v>
      </c>
      <c r="BC48" s="45">
        <v>0</v>
      </c>
      <c r="BD48" s="45">
        <v>0</v>
      </c>
      <c r="BE48" s="54">
        <v>0</v>
      </c>
      <c r="BF48" s="73">
        <v>17.999232372</v>
      </c>
      <c r="BG48" s="53">
        <v>22.263184946</v>
      </c>
      <c r="BH48" s="45">
        <v>14.864399355000002</v>
      </c>
      <c r="BI48" s="45">
        <v>0</v>
      </c>
      <c r="BJ48" s="54">
        <v>67.21095357600001</v>
      </c>
      <c r="BK48" s="49">
        <f t="shared" si="6"/>
        <v>4668.757098801001</v>
      </c>
      <c r="BM48" s="111"/>
    </row>
    <row r="49" spans="1:65" ht="12.75">
      <c r="A49" s="11"/>
      <c r="B49" s="24" t="s">
        <v>100</v>
      </c>
      <c r="C49" s="73">
        <v>0</v>
      </c>
      <c r="D49" s="53">
        <v>346.412674788</v>
      </c>
      <c r="E49" s="45">
        <v>0</v>
      </c>
      <c r="F49" s="45">
        <v>0</v>
      </c>
      <c r="G49" s="54">
        <v>0</v>
      </c>
      <c r="H49" s="73">
        <v>6.899329904999999</v>
      </c>
      <c r="I49" s="45">
        <v>672.8425852419999</v>
      </c>
      <c r="J49" s="45">
        <v>0</v>
      </c>
      <c r="K49" s="45">
        <v>0</v>
      </c>
      <c r="L49" s="54">
        <v>177.369070786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2.551780641</v>
      </c>
      <c r="S49" s="45">
        <v>1.347843859</v>
      </c>
      <c r="T49" s="45">
        <v>0</v>
      </c>
      <c r="U49" s="45">
        <v>0</v>
      </c>
      <c r="V49" s="54">
        <v>49.772436454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0.07862358</v>
      </c>
      <c r="AC49" s="45">
        <v>0</v>
      </c>
      <c r="AD49" s="45">
        <v>0</v>
      </c>
      <c r="AE49" s="45">
        <v>0</v>
      </c>
      <c r="AF49" s="54">
        <v>0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</v>
      </c>
      <c r="AM49" s="45">
        <v>0</v>
      </c>
      <c r="AN49" s="45">
        <v>0</v>
      </c>
      <c r="AO49" s="45">
        <v>0</v>
      </c>
      <c r="AP49" s="54">
        <v>0</v>
      </c>
      <c r="AQ49" s="73">
        <v>0</v>
      </c>
      <c r="AR49" s="53">
        <v>0</v>
      </c>
      <c r="AS49" s="45">
        <v>0</v>
      </c>
      <c r="AT49" s="45">
        <v>0</v>
      </c>
      <c r="AU49" s="54">
        <v>0</v>
      </c>
      <c r="AV49" s="73">
        <v>15.490850853000001</v>
      </c>
      <c r="AW49" s="45">
        <v>284.56597745199997</v>
      </c>
      <c r="AX49" s="45">
        <v>2.999457257</v>
      </c>
      <c r="AY49" s="45">
        <v>0</v>
      </c>
      <c r="AZ49" s="54">
        <v>481.60581976099996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4.594390443999999</v>
      </c>
      <c r="BG49" s="53">
        <v>19.566275693</v>
      </c>
      <c r="BH49" s="45">
        <v>3.262403043</v>
      </c>
      <c r="BI49" s="45">
        <v>0</v>
      </c>
      <c r="BJ49" s="54">
        <v>43.577201173</v>
      </c>
      <c r="BK49" s="49">
        <f t="shared" si="6"/>
        <v>2112.9367209310003</v>
      </c>
      <c r="BM49" s="111"/>
    </row>
    <row r="50" spans="1:65" ht="12.75">
      <c r="A50" s="11"/>
      <c r="B50" s="24" t="s">
        <v>140</v>
      </c>
      <c r="C50" s="73">
        <v>0</v>
      </c>
      <c r="D50" s="53">
        <v>464.86073433599995</v>
      </c>
      <c r="E50" s="45">
        <v>0</v>
      </c>
      <c r="F50" s="45">
        <v>0</v>
      </c>
      <c r="G50" s="54">
        <v>0</v>
      </c>
      <c r="H50" s="73">
        <v>14.296873385999998</v>
      </c>
      <c r="I50" s="45">
        <v>1554.116645801</v>
      </c>
      <c r="J50" s="45">
        <v>347.604629553</v>
      </c>
      <c r="K50" s="45">
        <v>0</v>
      </c>
      <c r="L50" s="54">
        <v>482.48392185200004</v>
      </c>
      <c r="M50" s="73">
        <v>0</v>
      </c>
      <c r="N50" s="53">
        <v>0</v>
      </c>
      <c r="O50" s="45">
        <v>0</v>
      </c>
      <c r="P50" s="45">
        <v>0</v>
      </c>
      <c r="Q50" s="54">
        <v>0</v>
      </c>
      <c r="R50" s="73">
        <v>6.115063665999999</v>
      </c>
      <c r="S50" s="45">
        <v>99.087024721</v>
      </c>
      <c r="T50" s="45">
        <v>11.068760952</v>
      </c>
      <c r="U50" s="45">
        <v>0</v>
      </c>
      <c r="V50" s="54">
        <v>16.043835921</v>
      </c>
      <c r="W50" s="73">
        <v>0</v>
      </c>
      <c r="X50" s="45">
        <v>0</v>
      </c>
      <c r="Y50" s="45">
        <v>0</v>
      </c>
      <c r="Z50" s="45">
        <v>0</v>
      </c>
      <c r="AA50" s="54">
        <v>0</v>
      </c>
      <c r="AB50" s="73">
        <v>0.000100465</v>
      </c>
      <c r="AC50" s="45">
        <v>0</v>
      </c>
      <c r="AD50" s="45">
        <v>0</v>
      </c>
      <c r="AE50" s="45">
        <v>0</v>
      </c>
      <c r="AF50" s="54">
        <v>0</v>
      </c>
      <c r="AG50" s="73">
        <v>0</v>
      </c>
      <c r="AH50" s="45">
        <v>0</v>
      </c>
      <c r="AI50" s="45">
        <v>0</v>
      </c>
      <c r="AJ50" s="45">
        <v>0</v>
      </c>
      <c r="AK50" s="54">
        <v>0</v>
      </c>
      <c r="AL50" s="73">
        <v>0.047188888</v>
      </c>
      <c r="AM50" s="45">
        <v>0</v>
      </c>
      <c r="AN50" s="45">
        <v>0</v>
      </c>
      <c r="AO50" s="45">
        <v>0</v>
      </c>
      <c r="AP50" s="54">
        <v>0.119157106</v>
      </c>
      <c r="AQ50" s="73">
        <v>0</v>
      </c>
      <c r="AR50" s="53">
        <v>0</v>
      </c>
      <c r="AS50" s="45">
        <v>0</v>
      </c>
      <c r="AT50" s="45">
        <v>0</v>
      </c>
      <c r="AU50" s="54">
        <v>0</v>
      </c>
      <c r="AV50" s="73">
        <v>27.100489863999996</v>
      </c>
      <c r="AW50" s="45">
        <v>961.304041071</v>
      </c>
      <c r="AX50" s="45">
        <v>6.138821914999999</v>
      </c>
      <c r="AY50" s="45">
        <v>0</v>
      </c>
      <c r="AZ50" s="54">
        <v>587.501310898</v>
      </c>
      <c r="BA50" s="73">
        <v>0</v>
      </c>
      <c r="BB50" s="53">
        <v>0</v>
      </c>
      <c r="BC50" s="45">
        <v>0</v>
      </c>
      <c r="BD50" s="45">
        <v>0</v>
      </c>
      <c r="BE50" s="54">
        <v>0</v>
      </c>
      <c r="BF50" s="73">
        <v>13.963796240999999</v>
      </c>
      <c r="BG50" s="53">
        <v>114.32789874600002</v>
      </c>
      <c r="BH50" s="45">
        <v>0</v>
      </c>
      <c r="BI50" s="45">
        <v>0</v>
      </c>
      <c r="BJ50" s="54">
        <v>65.239409455</v>
      </c>
      <c r="BK50" s="49">
        <f t="shared" si="6"/>
        <v>4771.419704837</v>
      </c>
      <c r="BM50" s="111"/>
    </row>
    <row r="51" spans="1:65" ht="12.75">
      <c r="A51" s="36"/>
      <c r="B51" s="37" t="s">
        <v>86</v>
      </c>
      <c r="C51" s="82">
        <f>SUM(C43:C50)</f>
        <v>0</v>
      </c>
      <c r="D51" s="82">
        <f>SUM(D43:D50)</f>
        <v>1454.6672083409999</v>
      </c>
      <c r="E51" s="82">
        <f aca="true" t="shared" si="7" ref="E51:BJ51">SUM(E43:E50)</f>
        <v>0</v>
      </c>
      <c r="F51" s="82">
        <f t="shared" si="7"/>
        <v>0</v>
      </c>
      <c r="G51" s="82">
        <f t="shared" si="7"/>
        <v>0</v>
      </c>
      <c r="H51" s="82">
        <f t="shared" si="7"/>
        <v>84.253086975</v>
      </c>
      <c r="I51" s="82">
        <f t="shared" si="7"/>
        <v>6824.206748123001</v>
      </c>
      <c r="J51" s="82">
        <f t="shared" si="7"/>
        <v>1236.259682315</v>
      </c>
      <c r="K51" s="82">
        <f t="shared" si="7"/>
        <v>5.972019661</v>
      </c>
      <c r="L51" s="82">
        <f t="shared" si="7"/>
        <v>1771.8045561390004</v>
      </c>
      <c r="M51" s="82">
        <f t="shared" si="7"/>
        <v>0</v>
      </c>
      <c r="N51" s="82">
        <f t="shared" si="7"/>
        <v>0</v>
      </c>
      <c r="O51" s="82">
        <f t="shared" si="7"/>
        <v>0</v>
      </c>
      <c r="P51" s="82">
        <f t="shared" si="7"/>
        <v>0</v>
      </c>
      <c r="Q51" s="82">
        <f t="shared" si="7"/>
        <v>0</v>
      </c>
      <c r="R51" s="82">
        <f t="shared" si="7"/>
        <v>37.358723127</v>
      </c>
      <c r="S51" s="82">
        <f t="shared" si="7"/>
        <v>145.345088583</v>
      </c>
      <c r="T51" s="82">
        <f t="shared" si="7"/>
        <v>20.434327468</v>
      </c>
      <c r="U51" s="82">
        <f t="shared" si="7"/>
        <v>0</v>
      </c>
      <c r="V51" s="82">
        <f t="shared" si="7"/>
        <v>154.739747791</v>
      </c>
      <c r="W51" s="82">
        <f t="shared" si="7"/>
        <v>0</v>
      </c>
      <c r="X51" s="82">
        <f t="shared" si="7"/>
        <v>0</v>
      </c>
      <c r="Y51" s="82">
        <f t="shared" si="7"/>
        <v>0</v>
      </c>
      <c r="Z51" s="82">
        <f t="shared" si="7"/>
        <v>0</v>
      </c>
      <c r="AA51" s="82">
        <f t="shared" si="7"/>
        <v>0</v>
      </c>
      <c r="AB51" s="82">
        <f t="shared" si="7"/>
        <v>0.13369488899999998</v>
      </c>
      <c r="AC51" s="82">
        <f t="shared" si="7"/>
        <v>0.00189978</v>
      </c>
      <c r="AD51" s="82">
        <f t="shared" si="7"/>
        <v>0</v>
      </c>
      <c r="AE51" s="82">
        <f t="shared" si="7"/>
        <v>0</v>
      </c>
      <c r="AF51" s="82">
        <f t="shared" si="7"/>
        <v>0</v>
      </c>
      <c r="AG51" s="82">
        <f t="shared" si="7"/>
        <v>0</v>
      </c>
      <c r="AH51" s="82">
        <f t="shared" si="7"/>
        <v>0</v>
      </c>
      <c r="AI51" s="82">
        <f t="shared" si="7"/>
        <v>0</v>
      </c>
      <c r="AJ51" s="82">
        <f t="shared" si="7"/>
        <v>0</v>
      </c>
      <c r="AK51" s="82">
        <f t="shared" si="7"/>
        <v>0</v>
      </c>
      <c r="AL51" s="82">
        <f t="shared" si="7"/>
        <v>0.159850377</v>
      </c>
      <c r="AM51" s="82">
        <f t="shared" si="7"/>
        <v>0</v>
      </c>
      <c r="AN51" s="82">
        <f t="shared" si="7"/>
        <v>0</v>
      </c>
      <c r="AO51" s="82">
        <f t="shared" si="7"/>
        <v>0</v>
      </c>
      <c r="AP51" s="82">
        <f t="shared" si="7"/>
        <v>0.119157106</v>
      </c>
      <c r="AQ51" s="82">
        <f t="shared" si="7"/>
        <v>0</v>
      </c>
      <c r="AR51" s="82">
        <f t="shared" si="7"/>
        <v>0</v>
      </c>
      <c r="AS51" s="82">
        <f t="shared" si="7"/>
        <v>0</v>
      </c>
      <c r="AT51" s="82">
        <f t="shared" si="7"/>
        <v>0</v>
      </c>
      <c r="AU51" s="82">
        <f t="shared" si="7"/>
        <v>0</v>
      </c>
      <c r="AV51" s="82">
        <f t="shared" si="7"/>
        <v>757.651985933</v>
      </c>
      <c r="AW51" s="82">
        <f t="shared" si="7"/>
        <v>4809.001846355</v>
      </c>
      <c r="AX51" s="82">
        <f t="shared" si="7"/>
        <v>45.699041732000005</v>
      </c>
      <c r="AY51" s="82">
        <f t="shared" si="7"/>
        <v>0</v>
      </c>
      <c r="AZ51" s="82">
        <f t="shared" si="7"/>
        <v>6341.327824890001</v>
      </c>
      <c r="BA51" s="82">
        <f t="shared" si="7"/>
        <v>0</v>
      </c>
      <c r="BB51" s="82">
        <f t="shared" si="7"/>
        <v>0</v>
      </c>
      <c r="BC51" s="82">
        <f t="shared" si="7"/>
        <v>0</v>
      </c>
      <c r="BD51" s="82">
        <f t="shared" si="7"/>
        <v>0</v>
      </c>
      <c r="BE51" s="82">
        <f t="shared" si="7"/>
        <v>0</v>
      </c>
      <c r="BF51" s="82">
        <f t="shared" si="7"/>
        <v>382.284359222</v>
      </c>
      <c r="BG51" s="82">
        <f t="shared" si="7"/>
        <v>516.347161052</v>
      </c>
      <c r="BH51" s="82">
        <f t="shared" si="7"/>
        <v>71.833675205</v>
      </c>
      <c r="BI51" s="82">
        <f t="shared" si="7"/>
        <v>0</v>
      </c>
      <c r="BJ51" s="82">
        <f t="shared" si="7"/>
        <v>1090.917271123</v>
      </c>
      <c r="BK51" s="66">
        <f>SUM(BK43:BK50)</f>
        <v>25750.518956187003</v>
      </c>
      <c r="BM51" s="111"/>
    </row>
    <row r="52" spans="1:63" ht="12.75">
      <c r="A52" s="36"/>
      <c r="B52" s="38" t="s">
        <v>76</v>
      </c>
      <c r="C52" s="66">
        <f aca="true" t="shared" si="8" ref="C52:AH52">+C51+C35+C14+C10</f>
        <v>0</v>
      </c>
      <c r="D52" s="74">
        <f t="shared" si="8"/>
        <v>2843.6712171629997</v>
      </c>
      <c r="E52" s="74">
        <f t="shared" si="8"/>
        <v>0</v>
      </c>
      <c r="F52" s="74">
        <f t="shared" si="8"/>
        <v>0</v>
      </c>
      <c r="G52" s="75">
        <f t="shared" si="8"/>
        <v>0</v>
      </c>
      <c r="H52" s="66">
        <f t="shared" si="8"/>
        <v>136.845000879</v>
      </c>
      <c r="I52" s="74">
        <f t="shared" si="8"/>
        <v>16518.660148732</v>
      </c>
      <c r="J52" s="74">
        <f t="shared" si="8"/>
        <v>3251.299475676</v>
      </c>
      <c r="K52" s="74">
        <f t="shared" si="8"/>
        <v>5.972019661</v>
      </c>
      <c r="L52" s="75">
        <f t="shared" si="8"/>
        <v>2426.8644681920005</v>
      </c>
      <c r="M52" s="66">
        <f t="shared" si="8"/>
        <v>0</v>
      </c>
      <c r="N52" s="74">
        <f t="shared" si="8"/>
        <v>0</v>
      </c>
      <c r="O52" s="74">
        <f t="shared" si="8"/>
        <v>0</v>
      </c>
      <c r="P52" s="74">
        <f t="shared" si="8"/>
        <v>0</v>
      </c>
      <c r="Q52" s="75">
        <f t="shared" si="8"/>
        <v>0</v>
      </c>
      <c r="R52" s="66">
        <f t="shared" si="8"/>
        <v>56.644884989</v>
      </c>
      <c r="S52" s="74">
        <f t="shared" si="8"/>
        <v>248.858239206</v>
      </c>
      <c r="T52" s="74">
        <f t="shared" si="8"/>
        <v>97.17872233199999</v>
      </c>
      <c r="U52" s="74">
        <f t="shared" si="8"/>
        <v>0</v>
      </c>
      <c r="V52" s="75">
        <f t="shared" si="8"/>
        <v>173.57094417200003</v>
      </c>
      <c r="W52" s="66">
        <f t="shared" si="8"/>
        <v>0</v>
      </c>
      <c r="X52" s="66">
        <f t="shared" si="8"/>
        <v>0</v>
      </c>
      <c r="Y52" s="66">
        <f t="shared" si="8"/>
        <v>0</v>
      </c>
      <c r="Z52" s="66">
        <f t="shared" si="8"/>
        <v>0</v>
      </c>
      <c r="AA52" s="66">
        <f t="shared" si="8"/>
        <v>0</v>
      </c>
      <c r="AB52" s="66">
        <f t="shared" si="8"/>
        <v>0.282439477</v>
      </c>
      <c r="AC52" s="74">
        <f t="shared" si="8"/>
        <v>0.00189978</v>
      </c>
      <c r="AD52" s="74">
        <f t="shared" si="8"/>
        <v>0</v>
      </c>
      <c r="AE52" s="74">
        <f t="shared" si="8"/>
        <v>0</v>
      </c>
      <c r="AF52" s="75">
        <f t="shared" si="8"/>
        <v>0</v>
      </c>
      <c r="AG52" s="66">
        <f t="shared" si="8"/>
        <v>0</v>
      </c>
      <c r="AH52" s="74">
        <f t="shared" si="8"/>
        <v>0</v>
      </c>
      <c r="AI52" s="74">
        <f aca="true" t="shared" si="9" ref="AI52:BK52">+AI51+AI35+AI14+AI10</f>
        <v>0</v>
      </c>
      <c r="AJ52" s="74">
        <f t="shared" si="9"/>
        <v>0</v>
      </c>
      <c r="AK52" s="75">
        <f t="shared" si="9"/>
        <v>0</v>
      </c>
      <c r="AL52" s="66">
        <f t="shared" si="9"/>
        <v>0.209339486</v>
      </c>
      <c r="AM52" s="74">
        <f t="shared" si="9"/>
        <v>0</v>
      </c>
      <c r="AN52" s="74">
        <f t="shared" si="9"/>
        <v>0</v>
      </c>
      <c r="AO52" s="74">
        <f t="shared" si="9"/>
        <v>0</v>
      </c>
      <c r="AP52" s="75">
        <f t="shared" si="9"/>
        <v>0.525957397</v>
      </c>
      <c r="AQ52" s="66">
        <f t="shared" si="9"/>
        <v>0</v>
      </c>
      <c r="AR52" s="74">
        <f t="shared" si="9"/>
        <v>1.00017449</v>
      </c>
      <c r="AS52" s="74">
        <f t="shared" si="9"/>
        <v>0</v>
      </c>
      <c r="AT52" s="74">
        <f t="shared" si="9"/>
        <v>0</v>
      </c>
      <c r="AU52" s="75">
        <f t="shared" si="9"/>
        <v>0</v>
      </c>
      <c r="AV52" s="66">
        <f t="shared" si="9"/>
        <v>926.801023114</v>
      </c>
      <c r="AW52" s="74">
        <f t="shared" si="9"/>
        <v>7970.334160230001</v>
      </c>
      <c r="AX52" s="74">
        <f t="shared" si="9"/>
        <v>153.614971131</v>
      </c>
      <c r="AY52" s="74">
        <f t="shared" si="9"/>
        <v>0</v>
      </c>
      <c r="AZ52" s="75">
        <f t="shared" si="9"/>
        <v>7429.831162314001</v>
      </c>
      <c r="BA52" s="66">
        <f t="shared" si="9"/>
        <v>0</v>
      </c>
      <c r="BB52" s="74">
        <f t="shared" si="9"/>
        <v>0</v>
      </c>
      <c r="BC52" s="74">
        <f t="shared" si="9"/>
        <v>0</v>
      </c>
      <c r="BD52" s="74">
        <f t="shared" si="9"/>
        <v>0</v>
      </c>
      <c r="BE52" s="75">
        <f t="shared" si="9"/>
        <v>0</v>
      </c>
      <c r="BF52" s="66">
        <f t="shared" si="9"/>
        <v>437.96174932899993</v>
      </c>
      <c r="BG52" s="74">
        <f t="shared" si="9"/>
        <v>586.911665226</v>
      </c>
      <c r="BH52" s="74">
        <f t="shared" si="9"/>
        <v>78.95740817400001</v>
      </c>
      <c r="BI52" s="74">
        <f t="shared" si="9"/>
        <v>0</v>
      </c>
      <c r="BJ52" s="75">
        <f t="shared" si="9"/>
        <v>1201.698406444</v>
      </c>
      <c r="BK52" s="66">
        <f t="shared" si="9"/>
        <v>44547.695477593996</v>
      </c>
    </row>
    <row r="53" spans="1:63" ht="3.75" customHeight="1">
      <c r="A53" s="11"/>
      <c r="B53" s="20"/>
      <c r="C53" s="123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5"/>
    </row>
    <row r="54" spans="1:63" ht="3.75" customHeight="1">
      <c r="A54" s="11"/>
      <c r="B54" s="20"/>
      <c r="C54" s="25"/>
      <c r="D54" s="33"/>
      <c r="E54" s="26"/>
      <c r="F54" s="26"/>
      <c r="G54" s="26"/>
      <c r="H54" s="26"/>
      <c r="I54" s="26"/>
      <c r="J54" s="26"/>
      <c r="K54" s="26"/>
      <c r="L54" s="26"/>
      <c r="M54" s="26"/>
      <c r="N54" s="33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33"/>
      <c r="AS54" s="26"/>
      <c r="AT54" s="26"/>
      <c r="AU54" s="26"/>
      <c r="AV54" s="26"/>
      <c r="AW54" s="26"/>
      <c r="AX54" s="26"/>
      <c r="AY54" s="26"/>
      <c r="AZ54" s="26"/>
      <c r="BA54" s="26"/>
      <c r="BB54" s="33"/>
      <c r="BC54" s="26"/>
      <c r="BD54" s="26"/>
      <c r="BE54" s="26"/>
      <c r="BF54" s="26"/>
      <c r="BG54" s="33"/>
      <c r="BH54" s="26"/>
      <c r="BI54" s="26"/>
      <c r="BJ54" s="26"/>
      <c r="BK54" s="29"/>
    </row>
    <row r="55" spans="1:63" ht="12.75">
      <c r="A55" s="11" t="s">
        <v>1</v>
      </c>
      <c r="B55" s="17" t="s">
        <v>7</v>
      </c>
      <c r="C55" s="123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5"/>
    </row>
    <row r="56" spans="1:256" s="4" customFormat="1" ht="12.75">
      <c r="A56" s="11" t="s">
        <v>72</v>
      </c>
      <c r="B56" s="24" t="s">
        <v>2</v>
      </c>
      <c r="C56" s="120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4" customFormat="1" ht="12.75">
      <c r="A57" s="11"/>
      <c r="B57" s="24" t="s">
        <v>104</v>
      </c>
      <c r="C57" s="77">
        <v>0</v>
      </c>
      <c r="D57" s="53">
        <v>0.778373568</v>
      </c>
      <c r="E57" s="78">
        <v>0</v>
      </c>
      <c r="F57" s="78">
        <v>0</v>
      </c>
      <c r="G57" s="79">
        <v>0</v>
      </c>
      <c r="H57" s="77">
        <v>166.551113422</v>
      </c>
      <c r="I57" s="78">
        <v>0.019077221</v>
      </c>
      <c r="J57" s="78">
        <v>0</v>
      </c>
      <c r="K57" s="78">
        <v>0</v>
      </c>
      <c r="L57" s="79">
        <v>9.881860111</v>
      </c>
      <c r="M57" s="67">
        <v>0</v>
      </c>
      <c r="N57" s="68">
        <v>0</v>
      </c>
      <c r="O57" s="67">
        <v>0</v>
      </c>
      <c r="P57" s="67">
        <v>0</v>
      </c>
      <c r="Q57" s="67">
        <v>0</v>
      </c>
      <c r="R57" s="77">
        <v>106.535429261</v>
      </c>
      <c r="S57" s="78">
        <v>0.0024345599999999997</v>
      </c>
      <c r="T57" s="78">
        <v>0</v>
      </c>
      <c r="U57" s="78">
        <v>0</v>
      </c>
      <c r="V57" s="79">
        <v>2.402769236</v>
      </c>
      <c r="W57" s="77">
        <v>0</v>
      </c>
      <c r="X57" s="78">
        <v>0</v>
      </c>
      <c r="Y57" s="78">
        <v>0</v>
      </c>
      <c r="Z57" s="78">
        <v>0</v>
      </c>
      <c r="AA57" s="79">
        <v>0</v>
      </c>
      <c r="AB57" s="77">
        <v>1.2420539769999999</v>
      </c>
      <c r="AC57" s="78">
        <v>0</v>
      </c>
      <c r="AD57" s="78">
        <v>0</v>
      </c>
      <c r="AE57" s="78">
        <v>0</v>
      </c>
      <c r="AF57" s="79">
        <v>0.011507192999999999</v>
      </c>
      <c r="AG57" s="67">
        <v>0</v>
      </c>
      <c r="AH57" s="67">
        <v>0</v>
      </c>
      <c r="AI57" s="67">
        <v>0</v>
      </c>
      <c r="AJ57" s="67">
        <v>0</v>
      </c>
      <c r="AK57" s="67">
        <v>0</v>
      </c>
      <c r="AL57" s="77">
        <v>0.754958437</v>
      </c>
      <c r="AM57" s="78">
        <v>0</v>
      </c>
      <c r="AN57" s="78">
        <v>0</v>
      </c>
      <c r="AO57" s="78">
        <v>0</v>
      </c>
      <c r="AP57" s="79">
        <v>0</v>
      </c>
      <c r="AQ57" s="77">
        <v>0</v>
      </c>
      <c r="AR57" s="80">
        <v>0</v>
      </c>
      <c r="AS57" s="78">
        <v>0</v>
      </c>
      <c r="AT57" s="78">
        <v>0</v>
      </c>
      <c r="AU57" s="79">
        <v>0</v>
      </c>
      <c r="AV57" s="77">
        <v>1580.0332885520004</v>
      </c>
      <c r="AW57" s="78">
        <v>9.804089545</v>
      </c>
      <c r="AX57" s="78">
        <v>0</v>
      </c>
      <c r="AY57" s="78">
        <v>0</v>
      </c>
      <c r="AZ57" s="79">
        <v>269.38004992800006</v>
      </c>
      <c r="BA57" s="77">
        <v>0</v>
      </c>
      <c r="BB57" s="80">
        <v>0</v>
      </c>
      <c r="BC57" s="78">
        <v>0</v>
      </c>
      <c r="BD57" s="78">
        <v>0</v>
      </c>
      <c r="BE57" s="79">
        <v>0</v>
      </c>
      <c r="BF57" s="77">
        <v>965.0988979499999</v>
      </c>
      <c r="BG57" s="80">
        <v>17.905621273</v>
      </c>
      <c r="BH57" s="78">
        <v>1.167763304</v>
      </c>
      <c r="BI57" s="78">
        <v>0</v>
      </c>
      <c r="BJ57" s="79">
        <v>96.83358485299999</v>
      </c>
      <c r="BK57" s="98">
        <f>SUM(C57:BJ57)</f>
        <v>3228.402872391</v>
      </c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4" customFormat="1" ht="12.75">
      <c r="A58" s="36"/>
      <c r="B58" s="37" t="s">
        <v>81</v>
      </c>
      <c r="C58" s="50">
        <f>SUM(C57)</f>
        <v>0</v>
      </c>
      <c r="D58" s="71">
        <f>SUM(D57)</f>
        <v>0.778373568</v>
      </c>
      <c r="E58" s="71">
        <f aca="true" t="shared" si="10" ref="E58:BJ58">SUM(E57)</f>
        <v>0</v>
      </c>
      <c r="F58" s="71">
        <f t="shared" si="10"/>
        <v>0</v>
      </c>
      <c r="G58" s="69">
        <f t="shared" si="10"/>
        <v>0</v>
      </c>
      <c r="H58" s="50">
        <f t="shared" si="10"/>
        <v>166.551113422</v>
      </c>
      <c r="I58" s="71">
        <f t="shared" si="10"/>
        <v>0.019077221</v>
      </c>
      <c r="J58" s="71">
        <f t="shared" si="10"/>
        <v>0</v>
      </c>
      <c r="K58" s="71">
        <f t="shared" si="10"/>
        <v>0</v>
      </c>
      <c r="L58" s="69">
        <f t="shared" si="10"/>
        <v>9.881860111</v>
      </c>
      <c r="M58" s="51">
        <f t="shared" si="10"/>
        <v>0</v>
      </c>
      <c r="N58" s="51">
        <f t="shared" si="10"/>
        <v>0</v>
      </c>
      <c r="O58" s="51">
        <f t="shared" si="10"/>
        <v>0</v>
      </c>
      <c r="P58" s="51">
        <f t="shared" si="10"/>
        <v>0</v>
      </c>
      <c r="Q58" s="76">
        <f t="shared" si="10"/>
        <v>0</v>
      </c>
      <c r="R58" s="50">
        <f t="shared" si="10"/>
        <v>106.535429261</v>
      </c>
      <c r="S58" s="71">
        <f t="shared" si="10"/>
        <v>0.0024345599999999997</v>
      </c>
      <c r="T58" s="71">
        <f t="shared" si="10"/>
        <v>0</v>
      </c>
      <c r="U58" s="71">
        <f t="shared" si="10"/>
        <v>0</v>
      </c>
      <c r="V58" s="69">
        <f t="shared" si="10"/>
        <v>2.402769236</v>
      </c>
      <c r="W58" s="50">
        <f t="shared" si="10"/>
        <v>0</v>
      </c>
      <c r="X58" s="71">
        <f t="shared" si="10"/>
        <v>0</v>
      </c>
      <c r="Y58" s="71">
        <f t="shared" si="10"/>
        <v>0</v>
      </c>
      <c r="Z58" s="71">
        <f t="shared" si="10"/>
        <v>0</v>
      </c>
      <c r="AA58" s="69">
        <f t="shared" si="10"/>
        <v>0</v>
      </c>
      <c r="AB58" s="50">
        <f t="shared" si="10"/>
        <v>1.2420539769999999</v>
      </c>
      <c r="AC58" s="71">
        <f t="shared" si="10"/>
        <v>0</v>
      </c>
      <c r="AD58" s="71">
        <f t="shared" si="10"/>
        <v>0</v>
      </c>
      <c r="AE58" s="71">
        <f t="shared" si="10"/>
        <v>0</v>
      </c>
      <c r="AF58" s="69">
        <f t="shared" si="10"/>
        <v>0.011507192999999999</v>
      </c>
      <c r="AG58" s="51">
        <f t="shared" si="10"/>
        <v>0</v>
      </c>
      <c r="AH58" s="51">
        <f t="shared" si="10"/>
        <v>0</v>
      </c>
      <c r="AI58" s="51">
        <f t="shared" si="10"/>
        <v>0</v>
      </c>
      <c r="AJ58" s="51">
        <f t="shared" si="10"/>
        <v>0</v>
      </c>
      <c r="AK58" s="76">
        <f t="shared" si="10"/>
        <v>0</v>
      </c>
      <c r="AL58" s="50">
        <f t="shared" si="10"/>
        <v>0.754958437</v>
      </c>
      <c r="AM58" s="71">
        <f t="shared" si="10"/>
        <v>0</v>
      </c>
      <c r="AN58" s="71">
        <f t="shared" si="10"/>
        <v>0</v>
      </c>
      <c r="AO58" s="71">
        <f t="shared" si="10"/>
        <v>0</v>
      </c>
      <c r="AP58" s="69">
        <f t="shared" si="10"/>
        <v>0</v>
      </c>
      <c r="AQ58" s="50">
        <f t="shared" si="10"/>
        <v>0</v>
      </c>
      <c r="AR58" s="71">
        <f t="shared" si="10"/>
        <v>0</v>
      </c>
      <c r="AS58" s="71">
        <f t="shared" si="10"/>
        <v>0</v>
      </c>
      <c r="AT58" s="71">
        <f t="shared" si="10"/>
        <v>0</v>
      </c>
      <c r="AU58" s="69">
        <f t="shared" si="10"/>
        <v>0</v>
      </c>
      <c r="AV58" s="50">
        <f t="shared" si="10"/>
        <v>1580.0332885520004</v>
      </c>
      <c r="AW58" s="71">
        <f t="shared" si="10"/>
        <v>9.804089545</v>
      </c>
      <c r="AX58" s="71">
        <f t="shared" si="10"/>
        <v>0</v>
      </c>
      <c r="AY58" s="71">
        <f t="shared" si="10"/>
        <v>0</v>
      </c>
      <c r="AZ58" s="69">
        <f t="shared" si="10"/>
        <v>269.38004992800006</v>
      </c>
      <c r="BA58" s="50">
        <f t="shared" si="10"/>
        <v>0</v>
      </c>
      <c r="BB58" s="71">
        <f t="shared" si="10"/>
        <v>0</v>
      </c>
      <c r="BC58" s="71">
        <f t="shared" si="10"/>
        <v>0</v>
      </c>
      <c r="BD58" s="71">
        <f t="shared" si="10"/>
        <v>0</v>
      </c>
      <c r="BE58" s="69">
        <f t="shared" si="10"/>
        <v>0</v>
      </c>
      <c r="BF58" s="50">
        <f t="shared" si="10"/>
        <v>965.0988979499999</v>
      </c>
      <c r="BG58" s="71">
        <f t="shared" si="10"/>
        <v>17.905621273</v>
      </c>
      <c r="BH58" s="71">
        <f t="shared" si="10"/>
        <v>1.167763304</v>
      </c>
      <c r="BI58" s="71">
        <f t="shared" si="10"/>
        <v>0</v>
      </c>
      <c r="BJ58" s="69">
        <f t="shared" si="10"/>
        <v>96.83358485299999</v>
      </c>
      <c r="BK58" s="52">
        <f>SUM(BK57:BK57)</f>
        <v>3228.402872391</v>
      </c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63" ht="12.75">
      <c r="A59" s="11" t="s">
        <v>73</v>
      </c>
      <c r="B59" s="18" t="s">
        <v>17</v>
      </c>
      <c r="C59" s="113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5"/>
    </row>
    <row r="60" spans="1:63" ht="12.75">
      <c r="A60" s="11"/>
      <c r="B60" s="24" t="s">
        <v>105</v>
      </c>
      <c r="C60" s="73">
        <v>0</v>
      </c>
      <c r="D60" s="53">
        <v>6.9362708</v>
      </c>
      <c r="E60" s="45">
        <v>0</v>
      </c>
      <c r="F60" s="45">
        <v>0</v>
      </c>
      <c r="G60" s="54">
        <v>0</v>
      </c>
      <c r="H60" s="73">
        <v>53.328182554</v>
      </c>
      <c r="I60" s="45">
        <v>216.12509027800002</v>
      </c>
      <c r="J60" s="45">
        <v>0</v>
      </c>
      <c r="K60" s="45">
        <v>0</v>
      </c>
      <c r="L60" s="54">
        <v>56.190300666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16.859348762</v>
      </c>
      <c r="S60" s="45">
        <v>7.775989056999999</v>
      </c>
      <c r="T60" s="45">
        <v>0</v>
      </c>
      <c r="U60" s="45">
        <v>0</v>
      </c>
      <c r="V60" s="54">
        <v>4.451982542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0.242471824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0.167852542</v>
      </c>
      <c r="AM60" s="45">
        <v>0</v>
      </c>
      <c r="AN60" s="45">
        <v>0</v>
      </c>
      <c r="AO60" s="45">
        <v>0</v>
      </c>
      <c r="AP60" s="54">
        <v>0.079644282</v>
      </c>
      <c r="AQ60" s="73">
        <v>0</v>
      </c>
      <c r="AR60" s="53">
        <v>0.3074985</v>
      </c>
      <c r="AS60" s="45">
        <v>0</v>
      </c>
      <c r="AT60" s="45">
        <v>0</v>
      </c>
      <c r="AU60" s="54">
        <v>0</v>
      </c>
      <c r="AV60" s="73">
        <v>1054.695177688</v>
      </c>
      <c r="AW60" s="45">
        <v>89.990548459</v>
      </c>
      <c r="AX60" s="45">
        <v>0</v>
      </c>
      <c r="AY60" s="45">
        <v>0</v>
      </c>
      <c r="AZ60" s="54">
        <v>491.3185778640001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336.81259151</v>
      </c>
      <c r="BG60" s="53">
        <v>27.957512527000002</v>
      </c>
      <c r="BH60" s="45">
        <v>0</v>
      </c>
      <c r="BI60" s="45">
        <v>0</v>
      </c>
      <c r="BJ60" s="54">
        <v>75.09313202499999</v>
      </c>
      <c r="BK60" s="49">
        <f aca="true" t="shared" si="11" ref="BK60:BK70">SUM(C60:BJ60)</f>
        <v>2438.33217188</v>
      </c>
    </row>
    <row r="61" spans="1:63" ht="12.75">
      <c r="A61" s="11"/>
      <c r="B61" s="104" t="s">
        <v>145</v>
      </c>
      <c r="C61" s="73">
        <v>0</v>
      </c>
      <c r="D61" s="53">
        <v>267.322440046</v>
      </c>
      <c r="E61" s="45">
        <v>0</v>
      </c>
      <c r="F61" s="45">
        <v>0</v>
      </c>
      <c r="G61" s="54">
        <v>0</v>
      </c>
      <c r="H61" s="73">
        <v>3.045444119</v>
      </c>
      <c r="I61" s="45">
        <v>35.76081429</v>
      </c>
      <c r="J61" s="45">
        <v>0</v>
      </c>
      <c r="K61" s="45">
        <v>0</v>
      </c>
      <c r="L61" s="54">
        <v>175.601805515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2.206901401</v>
      </c>
      <c r="S61" s="45">
        <v>4.270525923999999</v>
      </c>
      <c r="T61" s="45">
        <v>0</v>
      </c>
      <c r="U61" s="45">
        <v>0</v>
      </c>
      <c r="V61" s="54">
        <v>6.23407816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0.018957111999999998</v>
      </c>
      <c r="AC61" s="45">
        <v>0</v>
      </c>
      <c r="AD61" s="45">
        <v>0</v>
      </c>
      <c r="AE61" s="45">
        <v>0</v>
      </c>
      <c r="AF61" s="54">
        <v>0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0</v>
      </c>
      <c r="AS61" s="45">
        <v>0</v>
      </c>
      <c r="AT61" s="45">
        <v>0</v>
      </c>
      <c r="AU61" s="54">
        <v>0</v>
      </c>
      <c r="AV61" s="73">
        <v>76.08889281699999</v>
      </c>
      <c r="AW61" s="45">
        <v>78.18375352000001</v>
      </c>
      <c r="AX61" s="45">
        <v>0</v>
      </c>
      <c r="AY61" s="45">
        <v>0</v>
      </c>
      <c r="AZ61" s="54">
        <v>342.041573936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53.176149543</v>
      </c>
      <c r="BG61" s="53">
        <v>28.182187137999996</v>
      </c>
      <c r="BH61" s="45">
        <v>0.262949979</v>
      </c>
      <c r="BI61" s="45">
        <v>0</v>
      </c>
      <c r="BJ61" s="54">
        <v>109.54820107200001</v>
      </c>
      <c r="BK61" s="49">
        <f t="shared" si="11"/>
        <v>1181.9446745720002</v>
      </c>
    </row>
    <row r="62" spans="1:63" ht="12.75">
      <c r="A62" s="11"/>
      <c r="B62" s="24" t="s">
        <v>106</v>
      </c>
      <c r="C62" s="73">
        <v>0</v>
      </c>
      <c r="D62" s="53">
        <v>165.895288924</v>
      </c>
      <c r="E62" s="45">
        <v>0</v>
      </c>
      <c r="F62" s="45">
        <v>0</v>
      </c>
      <c r="G62" s="54">
        <v>0</v>
      </c>
      <c r="H62" s="73">
        <v>34.96828216</v>
      </c>
      <c r="I62" s="45">
        <v>404.045274604</v>
      </c>
      <c r="J62" s="45">
        <v>10.121713544</v>
      </c>
      <c r="K62" s="45">
        <v>0</v>
      </c>
      <c r="L62" s="54">
        <v>232.97388693000002</v>
      </c>
      <c r="M62" s="73">
        <v>0</v>
      </c>
      <c r="N62" s="53">
        <v>0</v>
      </c>
      <c r="O62" s="45">
        <v>0</v>
      </c>
      <c r="P62" s="45">
        <v>0</v>
      </c>
      <c r="Q62" s="54">
        <v>0</v>
      </c>
      <c r="R62" s="73">
        <v>13.538834963</v>
      </c>
      <c r="S62" s="45">
        <v>9.537079904999999</v>
      </c>
      <c r="T62" s="45">
        <v>0</v>
      </c>
      <c r="U62" s="45">
        <v>0</v>
      </c>
      <c r="V62" s="54">
        <v>49.376068105</v>
      </c>
      <c r="W62" s="73">
        <v>0</v>
      </c>
      <c r="X62" s="45">
        <v>0</v>
      </c>
      <c r="Y62" s="45">
        <v>0</v>
      </c>
      <c r="Z62" s="45">
        <v>0</v>
      </c>
      <c r="AA62" s="54">
        <v>0</v>
      </c>
      <c r="AB62" s="73">
        <v>0.047595430999999994</v>
      </c>
      <c r="AC62" s="45">
        <v>0</v>
      </c>
      <c r="AD62" s="45">
        <v>0</v>
      </c>
      <c r="AE62" s="45">
        <v>0</v>
      </c>
      <c r="AF62" s="54">
        <v>0</v>
      </c>
      <c r="AG62" s="73">
        <v>0</v>
      </c>
      <c r="AH62" s="45">
        <v>0</v>
      </c>
      <c r="AI62" s="45">
        <v>0</v>
      </c>
      <c r="AJ62" s="45">
        <v>0</v>
      </c>
      <c r="AK62" s="54">
        <v>0</v>
      </c>
      <c r="AL62" s="73">
        <v>0.09474442799999999</v>
      </c>
      <c r="AM62" s="45">
        <v>0</v>
      </c>
      <c r="AN62" s="45">
        <v>0</v>
      </c>
      <c r="AO62" s="45">
        <v>0</v>
      </c>
      <c r="AP62" s="54">
        <v>0</v>
      </c>
      <c r="AQ62" s="73">
        <v>0</v>
      </c>
      <c r="AR62" s="53">
        <v>23.656099174</v>
      </c>
      <c r="AS62" s="45">
        <v>0</v>
      </c>
      <c r="AT62" s="45">
        <v>0</v>
      </c>
      <c r="AU62" s="54">
        <v>0</v>
      </c>
      <c r="AV62" s="73">
        <v>457.06884419899995</v>
      </c>
      <c r="AW62" s="45">
        <v>267.52629458900003</v>
      </c>
      <c r="AX62" s="45">
        <v>0</v>
      </c>
      <c r="AY62" s="45">
        <v>0</v>
      </c>
      <c r="AZ62" s="54">
        <v>969.5361772069999</v>
      </c>
      <c r="BA62" s="73">
        <v>0</v>
      </c>
      <c r="BB62" s="53">
        <v>0</v>
      </c>
      <c r="BC62" s="45">
        <v>0</v>
      </c>
      <c r="BD62" s="45">
        <v>0</v>
      </c>
      <c r="BE62" s="54">
        <v>0</v>
      </c>
      <c r="BF62" s="73">
        <v>150.07885707399998</v>
      </c>
      <c r="BG62" s="53">
        <v>24.675583889000002</v>
      </c>
      <c r="BH62" s="45">
        <v>0</v>
      </c>
      <c r="BI62" s="45">
        <v>0</v>
      </c>
      <c r="BJ62" s="54">
        <v>97.306613259</v>
      </c>
      <c r="BK62" s="49">
        <f t="shared" si="11"/>
        <v>2910.447238385</v>
      </c>
    </row>
    <row r="63" spans="1:63" ht="12.75">
      <c r="A63" s="11"/>
      <c r="B63" s="24" t="s">
        <v>107</v>
      </c>
      <c r="C63" s="73">
        <v>0</v>
      </c>
      <c r="D63" s="53">
        <v>0.809124771</v>
      </c>
      <c r="E63" s="45">
        <v>0</v>
      </c>
      <c r="F63" s="45">
        <v>0</v>
      </c>
      <c r="G63" s="54">
        <v>0</v>
      </c>
      <c r="H63" s="73">
        <v>483.39473309900006</v>
      </c>
      <c r="I63" s="45">
        <v>13.515121251</v>
      </c>
      <c r="J63" s="45">
        <v>0</v>
      </c>
      <c r="K63" s="45">
        <v>0</v>
      </c>
      <c r="L63" s="54">
        <v>141.28975732499998</v>
      </c>
      <c r="M63" s="73">
        <v>0</v>
      </c>
      <c r="N63" s="53">
        <v>0</v>
      </c>
      <c r="O63" s="45">
        <v>0</v>
      </c>
      <c r="P63" s="45">
        <v>0</v>
      </c>
      <c r="Q63" s="54">
        <v>0</v>
      </c>
      <c r="R63" s="73">
        <v>202.078899825</v>
      </c>
      <c r="S63" s="45">
        <v>8.878196867</v>
      </c>
      <c r="T63" s="45">
        <v>0</v>
      </c>
      <c r="U63" s="45">
        <v>0</v>
      </c>
      <c r="V63" s="54">
        <v>26.288886962</v>
      </c>
      <c r="W63" s="73">
        <v>0</v>
      </c>
      <c r="X63" s="45">
        <v>0</v>
      </c>
      <c r="Y63" s="45">
        <v>0</v>
      </c>
      <c r="Z63" s="45">
        <v>0</v>
      </c>
      <c r="AA63" s="54">
        <v>0</v>
      </c>
      <c r="AB63" s="73">
        <v>1.482883182</v>
      </c>
      <c r="AC63" s="45">
        <v>0</v>
      </c>
      <c r="AD63" s="45">
        <v>0</v>
      </c>
      <c r="AE63" s="45">
        <v>0</v>
      </c>
      <c r="AF63" s="54">
        <v>0</v>
      </c>
      <c r="AG63" s="73">
        <v>0</v>
      </c>
      <c r="AH63" s="45">
        <v>0</v>
      </c>
      <c r="AI63" s="45">
        <v>0</v>
      </c>
      <c r="AJ63" s="45">
        <v>0</v>
      </c>
      <c r="AK63" s="54">
        <v>0</v>
      </c>
      <c r="AL63" s="73">
        <v>1.811705833</v>
      </c>
      <c r="AM63" s="45">
        <v>0</v>
      </c>
      <c r="AN63" s="45">
        <v>0</v>
      </c>
      <c r="AO63" s="45">
        <v>0</v>
      </c>
      <c r="AP63" s="54">
        <v>0</v>
      </c>
      <c r="AQ63" s="73">
        <v>0</v>
      </c>
      <c r="AR63" s="53">
        <v>6.01485</v>
      </c>
      <c r="AS63" s="45">
        <v>0</v>
      </c>
      <c r="AT63" s="45">
        <v>0</v>
      </c>
      <c r="AU63" s="54">
        <v>0</v>
      </c>
      <c r="AV63" s="73">
        <v>2572.994031331</v>
      </c>
      <c r="AW63" s="45">
        <v>157.996102153</v>
      </c>
      <c r="AX63" s="45">
        <v>0</v>
      </c>
      <c r="AY63" s="45">
        <v>0</v>
      </c>
      <c r="AZ63" s="54">
        <v>922.6995194939999</v>
      </c>
      <c r="BA63" s="73">
        <v>0</v>
      </c>
      <c r="BB63" s="53">
        <v>0</v>
      </c>
      <c r="BC63" s="45">
        <v>0</v>
      </c>
      <c r="BD63" s="45">
        <v>0</v>
      </c>
      <c r="BE63" s="54">
        <v>0</v>
      </c>
      <c r="BF63" s="73">
        <v>1168.9016790439998</v>
      </c>
      <c r="BG63" s="53">
        <v>26.418028751</v>
      </c>
      <c r="BH63" s="45">
        <v>0</v>
      </c>
      <c r="BI63" s="45">
        <v>0</v>
      </c>
      <c r="BJ63" s="54">
        <v>116.553770667</v>
      </c>
      <c r="BK63" s="49">
        <f t="shared" si="11"/>
        <v>5851.1272905549995</v>
      </c>
    </row>
    <row r="64" spans="1:63" ht="25.5">
      <c r="A64" s="11"/>
      <c r="B64" s="24" t="s">
        <v>108</v>
      </c>
      <c r="C64" s="73">
        <v>0</v>
      </c>
      <c r="D64" s="53">
        <v>0.940769149</v>
      </c>
      <c r="E64" s="45">
        <v>0</v>
      </c>
      <c r="F64" s="45">
        <v>0</v>
      </c>
      <c r="G64" s="54">
        <v>0</v>
      </c>
      <c r="H64" s="73">
        <v>37.986004558999994</v>
      </c>
      <c r="I64" s="45">
        <v>4.60180456</v>
      </c>
      <c r="J64" s="45">
        <v>0</v>
      </c>
      <c r="K64" s="45">
        <v>0</v>
      </c>
      <c r="L64" s="54">
        <v>28.119435420000002</v>
      </c>
      <c r="M64" s="73">
        <v>0</v>
      </c>
      <c r="N64" s="53">
        <v>0</v>
      </c>
      <c r="O64" s="45">
        <v>0</v>
      </c>
      <c r="P64" s="45">
        <v>0</v>
      </c>
      <c r="Q64" s="54">
        <v>0</v>
      </c>
      <c r="R64" s="73">
        <v>21.847037336</v>
      </c>
      <c r="S64" s="45">
        <v>0.854829174</v>
      </c>
      <c r="T64" s="45">
        <v>0</v>
      </c>
      <c r="U64" s="45">
        <v>0</v>
      </c>
      <c r="V64" s="54">
        <v>5.467704326000001</v>
      </c>
      <c r="W64" s="73">
        <v>0</v>
      </c>
      <c r="X64" s="45">
        <v>0</v>
      </c>
      <c r="Y64" s="45">
        <v>0</v>
      </c>
      <c r="Z64" s="45">
        <v>0</v>
      </c>
      <c r="AA64" s="54">
        <v>0</v>
      </c>
      <c r="AB64" s="73">
        <v>0.10032883199999999</v>
      </c>
      <c r="AC64" s="45">
        <v>0</v>
      </c>
      <c r="AD64" s="45">
        <v>0</v>
      </c>
      <c r="AE64" s="45">
        <v>0</v>
      </c>
      <c r="AF64" s="54">
        <v>0</v>
      </c>
      <c r="AG64" s="73">
        <v>0</v>
      </c>
      <c r="AH64" s="45">
        <v>0</v>
      </c>
      <c r="AI64" s="45">
        <v>0</v>
      </c>
      <c r="AJ64" s="45">
        <v>0</v>
      </c>
      <c r="AK64" s="54">
        <v>0</v>
      </c>
      <c r="AL64" s="73">
        <v>0.081175212</v>
      </c>
      <c r="AM64" s="45">
        <v>0</v>
      </c>
      <c r="AN64" s="45">
        <v>0</v>
      </c>
      <c r="AO64" s="45">
        <v>0</v>
      </c>
      <c r="AP64" s="54">
        <v>0</v>
      </c>
      <c r="AQ64" s="73">
        <v>0</v>
      </c>
      <c r="AR64" s="53">
        <v>0</v>
      </c>
      <c r="AS64" s="45">
        <v>0</v>
      </c>
      <c r="AT64" s="45">
        <v>0</v>
      </c>
      <c r="AU64" s="54">
        <v>0</v>
      </c>
      <c r="AV64" s="73">
        <v>103.399581765</v>
      </c>
      <c r="AW64" s="45">
        <v>5.754686477</v>
      </c>
      <c r="AX64" s="45">
        <v>0</v>
      </c>
      <c r="AY64" s="45">
        <v>0</v>
      </c>
      <c r="AZ64" s="54">
        <v>46.546382587</v>
      </c>
      <c r="BA64" s="73">
        <v>0</v>
      </c>
      <c r="BB64" s="53">
        <v>0</v>
      </c>
      <c r="BC64" s="45">
        <v>0</v>
      </c>
      <c r="BD64" s="45">
        <v>0</v>
      </c>
      <c r="BE64" s="54">
        <v>0</v>
      </c>
      <c r="BF64" s="73">
        <v>55.399495324</v>
      </c>
      <c r="BG64" s="53">
        <v>0.515531707</v>
      </c>
      <c r="BH64" s="45">
        <v>0</v>
      </c>
      <c r="BI64" s="45">
        <v>0</v>
      </c>
      <c r="BJ64" s="54">
        <v>9.035361168</v>
      </c>
      <c r="BK64" s="49">
        <f t="shared" si="11"/>
        <v>320.65012759599995</v>
      </c>
    </row>
    <row r="65" spans="1:63" ht="12.75">
      <c r="A65" s="11"/>
      <c r="B65" s="24" t="s">
        <v>109</v>
      </c>
      <c r="C65" s="73">
        <v>0</v>
      </c>
      <c r="D65" s="53">
        <v>105.908829776</v>
      </c>
      <c r="E65" s="45">
        <v>0</v>
      </c>
      <c r="F65" s="45">
        <v>0</v>
      </c>
      <c r="G65" s="54">
        <v>0</v>
      </c>
      <c r="H65" s="73">
        <v>49.772978136000006</v>
      </c>
      <c r="I65" s="45">
        <v>78.29122636999999</v>
      </c>
      <c r="J65" s="45">
        <v>0</v>
      </c>
      <c r="K65" s="45">
        <v>0</v>
      </c>
      <c r="L65" s="54">
        <v>145.892896279</v>
      </c>
      <c r="M65" s="73">
        <v>0</v>
      </c>
      <c r="N65" s="53">
        <v>0</v>
      </c>
      <c r="O65" s="45">
        <v>0</v>
      </c>
      <c r="P65" s="45">
        <v>0</v>
      </c>
      <c r="Q65" s="54">
        <v>0</v>
      </c>
      <c r="R65" s="73">
        <v>18.069219744</v>
      </c>
      <c r="S65" s="45">
        <v>3.784581596</v>
      </c>
      <c r="T65" s="45">
        <v>0</v>
      </c>
      <c r="U65" s="45">
        <v>0</v>
      </c>
      <c r="V65" s="54">
        <v>14.325691807</v>
      </c>
      <c r="W65" s="73">
        <v>0</v>
      </c>
      <c r="X65" s="45">
        <v>0</v>
      </c>
      <c r="Y65" s="45">
        <v>0</v>
      </c>
      <c r="Z65" s="45">
        <v>0</v>
      </c>
      <c r="AA65" s="54">
        <v>0</v>
      </c>
      <c r="AB65" s="73">
        <v>0.088827239</v>
      </c>
      <c r="AC65" s="45">
        <v>0</v>
      </c>
      <c r="AD65" s="45">
        <v>0</v>
      </c>
      <c r="AE65" s="45">
        <v>0</v>
      </c>
      <c r="AF65" s="54">
        <v>0</v>
      </c>
      <c r="AG65" s="73">
        <v>0</v>
      </c>
      <c r="AH65" s="45">
        <v>0</v>
      </c>
      <c r="AI65" s="45">
        <v>0</v>
      </c>
      <c r="AJ65" s="45">
        <v>0</v>
      </c>
      <c r="AK65" s="54">
        <v>0</v>
      </c>
      <c r="AL65" s="73">
        <v>0.12228226699999999</v>
      </c>
      <c r="AM65" s="45">
        <v>0</v>
      </c>
      <c r="AN65" s="45">
        <v>0</v>
      </c>
      <c r="AO65" s="45">
        <v>0</v>
      </c>
      <c r="AP65" s="54">
        <v>0</v>
      </c>
      <c r="AQ65" s="73">
        <v>0</v>
      </c>
      <c r="AR65" s="53">
        <v>0</v>
      </c>
      <c r="AS65" s="45">
        <v>0</v>
      </c>
      <c r="AT65" s="45">
        <v>0</v>
      </c>
      <c r="AU65" s="54">
        <v>0</v>
      </c>
      <c r="AV65" s="73">
        <v>827.479423553</v>
      </c>
      <c r="AW65" s="45">
        <v>282.638436994</v>
      </c>
      <c r="AX65" s="45">
        <v>0</v>
      </c>
      <c r="AY65" s="45">
        <v>0</v>
      </c>
      <c r="AZ65" s="54">
        <v>1370.275885046</v>
      </c>
      <c r="BA65" s="73">
        <v>0</v>
      </c>
      <c r="BB65" s="53">
        <v>0</v>
      </c>
      <c r="BC65" s="45">
        <v>0</v>
      </c>
      <c r="BD65" s="45">
        <v>0</v>
      </c>
      <c r="BE65" s="54">
        <v>0</v>
      </c>
      <c r="BF65" s="73">
        <v>337.205393994</v>
      </c>
      <c r="BG65" s="53">
        <v>50.479437786</v>
      </c>
      <c r="BH65" s="45">
        <v>0</v>
      </c>
      <c r="BI65" s="45">
        <v>0</v>
      </c>
      <c r="BJ65" s="54">
        <v>213.890818796</v>
      </c>
      <c r="BK65" s="49">
        <f t="shared" si="11"/>
        <v>3498.225929383</v>
      </c>
    </row>
    <row r="66" spans="1:63" ht="12.75">
      <c r="A66" s="11"/>
      <c r="B66" s="24" t="s">
        <v>110</v>
      </c>
      <c r="C66" s="73">
        <v>0</v>
      </c>
      <c r="D66" s="53">
        <v>28.491278785000002</v>
      </c>
      <c r="E66" s="45">
        <v>0</v>
      </c>
      <c r="F66" s="45">
        <v>0</v>
      </c>
      <c r="G66" s="54">
        <v>0</v>
      </c>
      <c r="H66" s="73">
        <v>122.463420538</v>
      </c>
      <c r="I66" s="45">
        <v>39.414193323</v>
      </c>
      <c r="J66" s="45">
        <v>0</v>
      </c>
      <c r="K66" s="45">
        <v>0</v>
      </c>
      <c r="L66" s="54">
        <v>204.89721537300002</v>
      </c>
      <c r="M66" s="73">
        <v>0</v>
      </c>
      <c r="N66" s="53">
        <v>0</v>
      </c>
      <c r="O66" s="45">
        <v>0</v>
      </c>
      <c r="P66" s="45">
        <v>0</v>
      </c>
      <c r="Q66" s="54">
        <v>0</v>
      </c>
      <c r="R66" s="73">
        <v>59.30797982700001</v>
      </c>
      <c r="S66" s="45">
        <v>10.372264838</v>
      </c>
      <c r="T66" s="45">
        <v>0</v>
      </c>
      <c r="U66" s="45">
        <v>0</v>
      </c>
      <c r="V66" s="54">
        <v>26.96104507</v>
      </c>
      <c r="W66" s="73">
        <v>0</v>
      </c>
      <c r="X66" s="45">
        <v>0</v>
      </c>
      <c r="Y66" s="45">
        <v>0</v>
      </c>
      <c r="Z66" s="45">
        <v>0</v>
      </c>
      <c r="AA66" s="54">
        <v>0</v>
      </c>
      <c r="AB66" s="73">
        <v>0.674998313</v>
      </c>
      <c r="AC66" s="45">
        <v>0</v>
      </c>
      <c r="AD66" s="45">
        <v>0</v>
      </c>
      <c r="AE66" s="45">
        <v>0</v>
      </c>
      <c r="AF66" s="54">
        <v>0.09290456500000001</v>
      </c>
      <c r="AG66" s="73">
        <v>0</v>
      </c>
      <c r="AH66" s="45">
        <v>0</v>
      </c>
      <c r="AI66" s="45">
        <v>0</v>
      </c>
      <c r="AJ66" s="45">
        <v>0</v>
      </c>
      <c r="AK66" s="54">
        <v>0</v>
      </c>
      <c r="AL66" s="73">
        <v>0.615127396</v>
      </c>
      <c r="AM66" s="45">
        <v>0</v>
      </c>
      <c r="AN66" s="45">
        <v>0</v>
      </c>
      <c r="AO66" s="45">
        <v>0</v>
      </c>
      <c r="AP66" s="54">
        <v>0</v>
      </c>
      <c r="AQ66" s="73">
        <v>0</v>
      </c>
      <c r="AR66" s="53">
        <v>0</v>
      </c>
      <c r="AS66" s="45">
        <v>0</v>
      </c>
      <c r="AT66" s="45">
        <v>0</v>
      </c>
      <c r="AU66" s="54">
        <v>0</v>
      </c>
      <c r="AV66" s="73">
        <v>1569.408832526</v>
      </c>
      <c r="AW66" s="45">
        <v>268.814220901</v>
      </c>
      <c r="AX66" s="45">
        <v>0</v>
      </c>
      <c r="AY66" s="45">
        <v>0</v>
      </c>
      <c r="AZ66" s="54">
        <v>1207.464696975</v>
      </c>
      <c r="BA66" s="73">
        <v>0</v>
      </c>
      <c r="BB66" s="53">
        <v>0</v>
      </c>
      <c r="BC66" s="45">
        <v>0</v>
      </c>
      <c r="BD66" s="45">
        <v>0</v>
      </c>
      <c r="BE66" s="54">
        <v>0</v>
      </c>
      <c r="BF66" s="73">
        <v>748.928790345</v>
      </c>
      <c r="BG66" s="53">
        <v>53.797727353999996</v>
      </c>
      <c r="BH66" s="45">
        <v>0</v>
      </c>
      <c r="BI66" s="45">
        <v>0</v>
      </c>
      <c r="BJ66" s="54">
        <v>226.285486322</v>
      </c>
      <c r="BK66" s="49">
        <f t="shared" si="11"/>
        <v>4567.990182451001</v>
      </c>
    </row>
    <row r="67" spans="1:63" ht="12.75">
      <c r="A67" s="11"/>
      <c r="B67" s="24" t="s">
        <v>111</v>
      </c>
      <c r="C67" s="73">
        <v>0</v>
      </c>
      <c r="D67" s="53">
        <v>58.41937387000001</v>
      </c>
      <c r="E67" s="45">
        <v>0</v>
      </c>
      <c r="F67" s="45">
        <v>0</v>
      </c>
      <c r="G67" s="54">
        <v>0</v>
      </c>
      <c r="H67" s="73">
        <v>23.413724613</v>
      </c>
      <c r="I67" s="45">
        <v>47.637719724</v>
      </c>
      <c r="J67" s="45">
        <v>0</v>
      </c>
      <c r="K67" s="45">
        <v>0</v>
      </c>
      <c r="L67" s="54">
        <v>68.57338518399999</v>
      </c>
      <c r="M67" s="73">
        <v>0</v>
      </c>
      <c r="N67" s="53">
        <v>0</v>
      </c>
      <c r="O67" s="45">
        <v>0</v>
      </c>
      <c r="P67" s="45">
        <v>0</v>
      </c>
      <c r="Q67" s="54">
        <v>0</v>
      </c>
      <c r="R67" s="73">
        <v>6.828619779</v>
      </c>
      <c r="S67" s="45">
        <v>0.050158056</v>
      </c>
      <c r="T67" s="45">
        <v>0</v>
      </c>
      <c r="U67" s="45">
        <v>0</v>
      </c>
      <c r="V67" s="54">
        <v>2.281538447</v>
      </c>
      <c r="W67" s="73">
        <v>0</v>
      </c>
      <c r="X67" s="45">
        <v>0</v>
      </c>
      <c r="Y67" s="45">
        <v>0</v>
      </c>
      <c r="Z67" s="45">
        <v>0</v>
      </c>
      <c r="AA67" s="54">
        <v>0</v>
      </c>
      <c r="AB67" s="73">
        <v>0.8193448539999999</v>
      </c>
      <c r="AC67" s="45">
        <v>0</v>
      </c>
      <c r="AD67" s="45">
        <v>0</v>
      </c>
      <c r="AE67" s="45">
        <v>0</v>
      </c>
      <c r="AF67" s="54">
        <v>0</v>
      </c>
      <c r="AG67" s="73">
        <v>0</v>
      </c>
      <c r="AH67" s="45">
        <v>0</v>
      </c>
      <c r="AI67" s="45">
        <v>0</v>
      </c>
      <c r="AJ67" s="45">
        <v>0</v>
      </c>
      <c r="AK67" s="54">
        <v>0</v>
      </c>
      <c r="AL67" s="73">
        <v>0.441182531</v>
      </c>
      <c r="AM67" s="45">
        <v>0</v>
      </c>
      <c r="AN67" s="45">
        <v>0</v>
      </c>
      <c r="AO67" s="45">
        <v>0</v>
      </c>
      <c r="AP67" s="54">
        <v>0</v>
      </c>
      <c r="AQ67" s="73">
        <v>0</v>
      </c>
      <c r="AR67" s="53">
        <v>0</v>
      </c>
      <c r="AS67" s="45">
        <v>0</v>
      </c>
      <c r="AT67" s="45">
        <v>0</v>
      </c>
      <c r="AU67" s="54">
        <v>0</v>
      </c>
      <c r="AV67" s="73">
        <v>695.4971371260001</v>
      </c>
      <c r="AW67" s="45">
        <v>120.64492930200001</v>
      </c>
      <c r="AX67" s="45">
        <v>0.0262574</v>
      </c>
      <c r="AY67" s="45">
        <v>0</v>
      </c>
      <c r="AZ67" s="54">
        <v>289.566480671</v>
      </c>
      <c r="BA67" s="73">
        <v>0</v>
      </c>
      <c r="BB67" s="53">
        <v>0</v>
      </c>
      <c r="BC67" s="45">
        <v>0</v>
      </c>
      <c r="BD67" s="45">
        <v>0</v>
      </c>
      <c r="BE67" s="54">
        <v>0</v>
      </c>
      <c r="BF67" s="73">
        <v>222.79527539799997</v>
      </c>
      <c r="BG67" s="53">
        <v>15.354853750999998</v>
      </c>
      <c r="BH67" s="45">
        <v>0</v>
      </c>
      <c r="BI67" s="45">
        <v>0</v>
      </c>
      <c r="BJ67" s="54">
        <v>37.972009682999996</v>
      </c>
      <c r="BK67" s="49">
        <f t="shared" si="11"/>
        <v>1590.3219903890003</v>
      </c>
    </row>
    <row r="68" spans="1:63" ht="12.75">
      <c r="A68" s="11"/>
      <c r="B68" s="24" t="s">
        <v>112</v>
      </c>
      <c r="C68" s="73">
        <v>0</v>
      </c>
      <c r="D68" s="53">
        <v>203.1044736</v>
      </c>
      <c r="E68" s="45">
        <v>0</v>
      </c>
      <c r="F68" s="45">
        <v>0</v>
      </c>
      <c r="G68" s="54">
        <v>0</v>
      </c>
      <c r="H68" s="73">
        <v>80.03489305000001</v>
      </c>
      <c r="I68" s="45">
        <v>274.091572578</v>
      </c>
      <c r="J68" s="45">
        <v>0</v>
      </c>
      <c r="K68" s="45">
        <v>0</v>
      </c>
      <c r="L68" s="54">
        <v>240.91908704600002</v>
      </c>
      <c r="M68" s="73">
        <v>0</v>
      </c>
      <c r="N68" s="53">
        <v>0</v>
      </c>
      <c r="O68" s="45">
        <v>0</v>
      </c>
      <c r="P68" s="45">
        <v>0</v>
      </c>
      <c r="Q68" s="54">
        <v>0</v>
      </c>
      <c r="R68" s="73">
        <v>32.057868438</v>
      </c>
      <c r="S68" s="45">
        <v>0.049340233000000004</v>
      </c>
      <c r="T68" s="45">
        <v>0</v>
      </c>
      <c r="U68" s="45">
        <v>0</v>
      </c>
      <c r="V68" s="54">
        <v>10.658344847999999</v>
      </c>
      <c r="W68" s="73">
        <v>0</v>
      </c>
      <c r="X68" s="45">
        <v>0</v>
      </c>
      <c r="Y68" s="45">
        <v>0</v>
      </c>
      <c r="Z68" s="45">
        <v>0</v>
      </c>
      <c r="AA68" s="54">
        <v>0</v>
      </c>
      <c r="AB68" s="73">
        <v>0.63597965</v>
      </c>
      <c r="AC68" s="45">
        <v>0</v>
      </c>
      <c r="AD68" s="45">
        <v>0</v>
      </c>
      <c r="AE68" s="45">
        <v>0</v>
      </c>
      <c r="AF68" s="54">
        <v>0.006984764</v>
      </c>
      <c r="AG68" s="73">
        <v>0</v>
      </c>
      <c r="AH68" s="45">
        <v>0</v>
      </c>
      <c r="AI68" s="45">
        <v>0</v>
      </c>
      <c r="AJ68" s="45">
        <v>0</v>
      </c>
      <c r="AK68" s="54">
        <v>0</v>
      </c>
      <c r="AL68" s="73">
        <v>0.384481984</v>
      </c>
      <c r="AM68" s="45">
        <v>0</v>
      </c>
      <c r="AN68" s="45">
        <v>0</v>
      </c>
      <c r="AO68" s="45">
        <v>0</v>
      </c>
      <c r="AP68" s="54">
        <v>0</v>
      </c>
      <c r="AQ68" s="73">
        <v>0</v>
      </c>
      <c r="AR68" s="53">
        <v>63.301015757</v>
      </c>
      <c r="AS68" s="45">
        <v>0</v>
      </c>
      <c r="AT68" s="45">
        <v>0</v>
      </c>
      <c r="AU68" s="54">
        <v>0</v>
      </c>
      <c r="AV68" s="73">
        <v>1427.3396362449998</v>
      </c>
      <c r="AW68" s="45">
        <v>92.599235505</v>
      </c>
      <c r="AX68" s="45">
        <v>0.118722831</v>
      </c>
      <c r="AY68" s="45">
        <v>0</v>
      </c>
      <c r="AZ68" s="54">
        <v>502.613537724</v>
      </c>
      <c r="BA68" s="73">
        <v>0</v>
      </c>
      <c r="BB68" s="53">
        <v>0</v>
      </c>
      <c r="BC68" s="45">
        <v>0</v>
      </c>
      <c r="BD68" s="45">
        <v>0</v>
      </c>
      <c r="BE68" s="54">
        <v>0</v>
      </c>
      <c r="BF68" s="73">
        <v>480.417094176</v>
      </c>
      <c r="BG68" s="53">
        <v>17.410894664999997</v>
      </c>
      <c r="BH68" s="45">
        <v>0</v>
      </c>
      <c r="BI68" s="45">
        <v>0</v>
      </c>
      <c r="BJ68" s="54">
        <v>61.364721838</v>
      </c>
      <c r="BK68" s="49">
        <f t="shared" si="11"/>
        <v>3487.1078849319993</v>
      </c>
    </row>
    <row r="69" spans="1:63" ht="12.75">
      <c r="A69" s="11"/>
      <c r="B69" s="24" t="s">
        <v>133</v>
      </c>
      <c r="C69" s="73">
        <v>0</v>
      </c>
      <c r="D69" s="53">
        <v>0</v>
      </c>
      <c r="E69" s="45">
        <v>0</v>
      </c>
      <c r="F69" s="45">
        <v>0</v>
      </c>
      <c r="G69" s="54">
        <v>0</v>
      </c>
      <c r="H69" s="73">
        <v>3.192277493</v>
      </c>
      <c r="I69" s="45">
        <v>0.240189654</v>
      </c>
      <c r="J69" s="45">
        <v>0</v>
      </c>
      <c r="K69" s="45">
        <v>0</v>
      </c>
      <c r="L69" s="54">
        <v>5.990483385</v>
      </c>
      <c r="M69" s="73">
        <v>0</v>
      </c>
      <c r="N69" s="53">
        <v>0</v>
      </c>
      <c r="O69" s="45">
        <v>0</v>
      </c>
      <c r="P69" s="45">
        <v>0</v>
      </c>
      <c r="Q69" s="54">
        <v>0</v>
      </c>
      <c r="R69" s="73">
        <v>0.7224183310000001</v>
      </c>
      <c r="S69" s="45">
        <v>0</v>
      </c>
      <c r="T69" s="45">
        <v>0</v>
      </c>
      <c r="U69" s="45">
        <v>0</v>
      </c>
      <c r="V69" s="54">
        <v>0.787631709</v>
      </c>
      <c r="W69" s="73">
        <v>0</v>
      </c>
      <c r="X69" s="45">
        <v>0</v>
      </c>
      <c r="Y69" s="45">
        <v>0</v>
      </c>
      <c r="Z69" s="45">
        <v>0</v>
      </c>
      <c r="AA69" s="54">
        <v>0</v>
      </c>
      <c r="AB69" s="73">
        <v>0</v>
      </c>
      <c r="AC69" s="45">
        <v>0</v>
      </c>
      <c r="AD69" s="45">
        <v>0</v>
      </c>
      <c r="AE69" s="45">
        <v>0</v>
      </c>
      <c r="AF69" s="54">
        <v>0</v>
      </c>
      <c r="AG69" s="73">
        <v>0</v>
      </c>
      <c r="AH69" s="45">
        <v>0</v>
      </c>
      <c r="AI69" s="45">
        <v>0</v>
      </c>
      <c r="AJ69" s="45">
        <v>0</v>
      </c>
      <c r="AK69" s="54">
        <v>0</v>
      </c>
      <c r="AL69" s="73">
        <v>0</v>
      </c>
      <c r="AM69" s="45">
        <v>0</v>
      </c>
      <c r="AN69" s="45">
        <v>0</v>
      </c>
      <c r="AO69" s="45">
        <v>0</v>
      </c>
      <c r="AP69" s="54">
        <v>0</v>
      </c>
      <c r="AQ69" s="73">
        <v>0</v>
      </c>
      <c r="AR69" s="53">
        <v>0</v>
      </c>
      <c r="AS69" s="45">
        <v>0</v>
      </c>
      <c r="AT69" s="45">
        <v>0</v>
      </c>
      <c r="AU69" s="54">
        <v>0</v>
      </c>
      <c r="AV69" s="73">
        <v>187.393809038</v>
      </c>
      <c r="AW69" s="45">
        <v>86.57782150700001</v>
      </c>
      <c r="AX69" s="45">
        <v>0</v>
      </c>
      <c r="AY69" s="45">
        <v>0</v>
      </c>
      <c r="AZ69" s="54">
        <v>471.451309657</v>
      </c>
      <c r="BA69" s="73">
        <v>0</v>
      </c>
      <c r="BB69" s="53">
        <v>0</v>
      </c>
      <c r="BC69" s="45">
        <v>0</v>
      </c>
      <c r="BD69" s="45">
        <v>0</v>
      </c>
      <c r="BE69" s="54">
        <v>0</v>
      </c>
      <c r="BF69" s="73">
        <v>74.065591866</v>
      </c>
      <c r="BG69" s="53">
        <v>18.505896703999998</v>
      </c>
      <c r="BH69" s="45">
        <v>0</v>
      </c>
      <c r="BI69" s="45">
        <v>0</v>
      </c>
      <c r="BJ69" s="54">
        <v>52.60674674</v>
      </c>
      <c r="BK69" s="49">
        <f t="shared" si="11"/>
        <v>901.5341760839999</v>
      </c>
    </row>
    <row r="70" spans="1:63" ht="12.75">
      <c r="A70" s="36"/>
      <c r="B70" s="37" t="s">
        <v>82</v>
      </c>
      <c r="C70" s="81">
        <f aca="true" t="shared" si="12" ref="C70:AH70">SUM(C60:C69)</f>
        <v>0</v>
      </c>
      <c r="D70" s="81">
        <f t="shared" si="12"/>
        <v>837.8278497209999</v>
      </c>
      <c r="E70" s="81">
        <f t="shared" si="12"/>
        <v>0</v>
      </c>
      <c r="F70" s="81">
        <f t="shared" si="12"/>
        <v>0</v>
      </c>
      <c r="G70" s="81">
        <f t="shared" si="12"/>
        <v>0</v>
      </c>
      <c r="H70" s="81">
        <f t="shared" si="12"/>
        <v>891.5999403210002</v>
      </c>
      <c r="I70" s="81">
        <f t="shared" si="12"/>
        <v>1113.7230066319999</v>
      </c>
      <c r="J70" s="81">
        <f t="shared" si="12"/>
        <v>10.121713544</v>
      </c>
      <c r="K70" s="81">
        <f t="shared" si="12"/>
        <v>0</v>
      </c>
      <c r="L70" s="81">
        <f t="shared" si="12"/>
        <v>1300.448253123</v>
      </c>
      <c r="M70" s="81">
        <f t="shared" si="12"/>
        <v>0</v>
      </c>
      <c r="N70" s="81">
        <f t="shared" si="12"/>
        <v>0</v>
      </c>
      <c r="O70" s="81">
        <f t="shared" si="12"/>
        <v>0</v>
      </c>
      <c r="P70" s="81">
        <f t="shared" si="12"/>
        <v>0</v>
      </c>
      <c r="Q70" s="81">
        <f t="shared" si="12"/>
        <v>0</v>
      </c>
      <c r="R70" s="81">
        <f t="shared" si="12"/>
        <v>373.5171284060001</v>
      </c>
      <c r="S70" s="81">
        <f t="shared" si="12"/>
        <v>45.57296565</v>
      </c>
      <c r="T70" s="81">
        <f t="shared" si="12"/>
        <v>0</v>
      </c>
      <c r="U70" s="81">
        <f t="shared" si="12"/>
        <v>0</v>
      </c>
      <c r="V70" s="81">
        <f t="shared" si="12"/>
        <v>146.83297197600004</v>
      </c>
      <c r="W70" s="81">
        <f t="shared" si="12"/>
        <v>0</v>
      </c>
      <c r="X70" s="81">
        <f t="shared" si="12"/>
        <v>0</v>
      </c>
      <c r="Y70" s="81">
        <f t="shared" si="12"/>
        <v>0</v>
      </c>
      <c r="Z70" s="81">
        <f t="shared" si="12"/>
        <v>0</v>
      </c>
      <c r="AA70" s="81">
        <f t="shared" si="12"/>
        <v>0</v>
      </c>
      <c r="AB70" s="81">
        <f t="shared" si="12"/>
        <v>4.111386437</v>
      </c>
      <c r="AC70" s="81">
        <f t="shared" si="12"/>
        <v>0</v>
      </c>
      <c r="AD70" s="81">
        <f t="shared" si="12"/>
        <v>0</v>
      </c>
      <c r="AE70" s="81">
        <f t="shared" si="12"/>
        <v>0</v>
      </c>
      <c r="AF70" s="81">
        <f t="shared" si="12"/>
        <v>0.09988932900000001</v>
      </c>
      <c r="AG70" s="81">
        <f t="shared" si="12"/>
        <v>0</v>
      </c>
      <c r="AH70" s="81">
        <f t="shared" si="12"/>
        <v>0</v>
      </c>
      <c r="AI70" s="81">
        <f aca="true" t="shared" si="13" ref="AI70:BJ70">SUM(AI60:AI69)</f>
        <v>0</v>
      </c>
      <c r="AJ70" s="81">
        <f t="shared" si="13"/>
        <v>0</v>
      </c>
      <c r="AK70" s="81">
        <f t="shared" si="13"/>
        <v>0</v>
      </c>
      <c r="AL70" s="81">
        <f t="shared" si="13"/>
        <v>3.718552193</v>
      </c>
      <c r="AM70" s="81">
        <f t="shared" si="13"/>
        <v>0</v>
      </c>
      <c r="AN70" s="81">
        <f t="shared" si="13"/>
        <v>0</v>
      </c>
      <c r="AO70" s="81">
        <f t="shared" si="13"/>
        <v>0</v>
      </c>
      <c r="AP70" s="81">
        <f t="shared" si="13"/>
        <v>0.079644282</v>
      </c>
      <c r="AQ70" s="81">
        <f t="shared" si="13"/>
        <v>0</v>
      </c>
      <c r="AR70" s="81">
        <f t="shared" si="13"/>
        <v>93.27946343100001</v>
      </c>
      <c r="AS70" s="81">
        <f t="shared" si="13"/>
        <v>0</v>
      </c>
      <c r="AT70" s="81">
        <f t="shared" si="13"/>
        <v>0</v>
      </c>
      <c r="AU70" s="81">
        <f t="shared" si="13"/>
        <v>0</v>
      </c>
      <c r="AV70" s="81">
        <f t="shared" si="13"/>
        <v>8971.365366287999</v>
      </c>
      <c r="AW70" s="81">
        <f t="shared" si="13"/>
        <v>1450.726029407</v>
      </c>
      <c r="AX70" s="81">
        <f t="shared" si="13"/>
        <v>0.14498023100000001</v>
      </c>
      <c r="AY70" s="81">
        <f t="shared" si="13"/>
        <v>0</v>
      </c>
      <c r="AZ70" s="81">
        <f t="shared" si="13"/>
        <v>6613.514141161</v>
      </c>
      <c r="BA70" s="81">
        <f t="shared" si="13"/>
        <v>0</v>
      </c>
      <c r="BB70" s="81">
        <f t="shared" si="13"/>
        <v>0</v>
      </c>
      <c r="BC70" s="81">
        <f t="shared" si="13"/>
        <v>0</v>
      </c>
      <c r="BD70" s="81">
        <f t="shared" si="13"/>
        <v>0</v>
      </c>
      <c r="BE70" s="81">
        <f t="shared" si="13"/>
        <v>0</v>
      </c>
      <c r="BF70" s="81">
        <f t="shared" si="13"/>
        <v>3627.7809182739993</v>
      </c>
      <c r="BG70" s="81">
        <f t="shared" si="13"/>
        <v>263.297654272</v>
      </c>
      <c r="BH70" s="81">
        <f t="shared" si="13"/>
        <v>0.262949979</v>
      </c>
      <c r="BI70" s="81">
        <f t="shared" si="13"/>
        <v>0</v>
      </c>
      <c r="BJ70" s="81">
        <f t="shared" si="13"/>
        <v>999.6568615699999</v>
      </c>
      <c r="BK70" s="105">
        <f t="shared" si="11"/>
        <v>26747.681666226996</v>
      </c>
    </row>
    <row r="71" spans="1:63" ht="12.75">
      <c r="A71" s="36"/>
      <c r="B71" s="38" t="s">
        <v>80</v>
      </c>
      <c r="C71" s="50">
        <f aca="true" t="shared" si="14" ref="C71:AH71">+C70+C58</f>
        <v>0</v>
      </c>
      <c r="D71" s="71">
        <f t="shared" si="14"/>
        <v>838.6062232889999</v>
      </c>
      <c r="E71" s="71">
        <f t="shared" si="14"/>
        <v>0</v>
      </c>
      <c r="F71" s="71">
        <f t="shared" si="14"/>
        <v>0</v>
      </c>
      <c r="G71" s="69">
        <f t="shared" si="14"/>
        <v>0</v>
      </c>
      <c r="H71" s="50">
        <f t="shared" si="14"/>
        <v>1058.1510537430001</v>
      </c>
      <c r="I71" s="71">
        <f t="shared" si="14"/>
        <v>1113.742083853</v>
      </c>
      <c r="J71" s="71">
        <f t="shared" si="14"/>
        <v>10.121713544</v>
      </c>
      <c r="K71" s="71">
        <f t="shared" si="14"/>
        <v>0</v>
      </c>
      <c r="L71" s="69">
        <f t="shared" si="14"/>
        <v>1310.330113234</v>
      </c>
      <c r="M71" s="50">
        <f t="shared" si="14"/>
        <v>0</v>
      </c>
      <c r="N71" s="71">
        <f t="shared" si="14"/>
        <v>0</v>
      </c>
      <c r="O71" s="71">
        <f t="shared" si="14"/>
        <v>0</v>
      </c>
      <c r="P71" s="71">
        <f t="shared" si="14"/>
        <v>0</v>
      </c>
      <c r="Q71" s="69">
        <f t="shared" si="14"/>
        <v>0</v>
      </c>
      <c r="R71" s="50">
        <f t="shared" si="14"/>
        <v>480.0525576670001</v>
      </c>
      <c r="S71" s="71">
        <f t="shared" si="14"/>
        <v>45.57540021</v>
      </c>
      <c r="T71" s="71">
        <f t="shared" si="14"/>
        <v>0</v>
      </c>
      <c r="U71" s="71">
        <f t="shared" si="14"/>
        <v>0</v>
      </c>
      <c r="V71" s="69">
        <f t="shared" si="14"/>
        <v>149.23574121200005</v>
      </c>
      <c r="W71" s="50">
        <f t="shared" si="14"/>
        <v>0</v>
      </c>
      <c r="X71" s="71">
        <f t="shared" si="14"/>
        <v>0</v>
      </c>
      <c r="Y71" s="71">
        <f t="shared" si="14"/>
        <v>0</v>
      </c>
      <c r="Z71" s="71">
        <f t="shared" si="14"/>
        <v>0</v>
      </c>
      <c r="AA71" s="69">
        <f t="shared" si="14"/>
        <v>0</v>
      </c>
      <c r="AB71" s="50">
        <f t="shared" si="14"/>
        <v>5.353440414</v>
      </c>
      <c r="AC71" s="71">
        <f t="shared" si="14"/>
        <v>0</v>
      </c>
      <c r="AD71" s="71">
        <f t="shared" si="14"/>
        <v>0</v>
      </c>
      <c r="AE71" s="71">
        <f t="shared" si="14"/>
        <v>0</v>
      </c>
      <c r="AF71" s="69">
        <f t="shared" si="14"/>
        <v>0.11139652200000001</v>
      </c>
      <c r="AG71" s="50">
        <f t="shared" si="14"/>
        <v>0</v>
      </c>
      <c r="AH71" s="71">
        <f t="shared" si="14"/>
        <v>0</v>
      </c>
      <c r="AI71" s="71">
        <f aca="true" t="shared" si="15" ref="AI71:BK71">+AI70+AI58</f>
        <v>0</v>
      </c>
      <c r="AJ71" s="71">
        <f t="shared" si="15"/>
        <v>0</v>
      </c>
      <c r="AK71" s="69">
        <f t="shared" si="15"/>
        <v>0</v>
      </c>
      <c r="AL71" s="50">
        <f t="shared" si="15"/>
        <v>4.47351063</v>
      </c>
      <c r="AM71" s="71">
        <f t="shared" si="15"/>
        <v>0</v>
      </c>
      <c r="AN71" s="71">
        <f t="shared" si="15"/>
        <v>0</v>
      </c>
      <c r="AO71" s="71">
        <f t="shared" si="15"/>
        <v>0</v>
      </c>
      <c r="AP71" s="69">
        <f t="shared" si="15"/>
        <v>0.079644282</v>
      </c>
      <c r="AQ71" s="50">
        <f t="shared" si="15"/>
        <v>0</v>
      </c>
      <c r="AR71" s="71">
        <f t="shared" si="15"/>
        <v>93.27946343100001</v>
      </c>
      <c r="AS71" s="71">
        <f t="shared" si="15"/>
        <v>0</v>
      </c>
      <c r="AT71" s="71">
        <f t="shared" si="15"/>
        <v>0</v>
      </c>
      <c r="AU71" s="69">
        <f t="shared" si="15"/>
        <v>0</v>
      </c>
      <c r="AV71" s="50">
        <f t="shared" si="15"/>
        <v>10551.398654839999</v>
      </c>
      <c r="AW71" s="71">
        <f t="shared" si="15"/>
        <v>1460.5301189519998</v>
      </c>
      <c r="AX71" s="71">
        <f t="shared" si="15"/>
        <v>0.14498023100000001</v>
      </c>
      <c r="AY71" s="71">
        <f t="shared" si="15"/>
        <v>0</v>
      </c>
      <c r="AZ71" s="69">
        <f t="shared" si="15"/>
        <v>6882.894191089001</v>
      </c>
      <c r="BA71" s="50">
        <f t="shared" si="15"/>
        <v>0</v>
      </c>
      <c r="BB71" s="71">
        <f t="shared" si="15"/>
        <v>0</v>
      </c>
      <c r="BC71" s="71">
        <f t="shared" si="15"/>
        <v>0</v>
      </c>
      <c r="BD71" s="71">
        <f t="shared" si="15"/>
        <v>0</v>
      </c>
      <c r="BE71" s="69">
        <f t="shared" si="15"/>
        <v>0</v>
      </c>
      <c r="BF71" s="50">
        <f t="shared" si="15"/>
        <v>4592.879816223999</v>
      </c>
      <c r="BG71" s="71">
        <f t="shared" si="15"/>
        <v>281.203275545</v>
      </c>
      <c r="BH71" s="71">
        <f t="shared" si="15"/>
        <v>1.430713283</v>
      </c>
      <c r="BI71" s="71">
        <f t="shared" si="15"/>
        <v>0</v>
      </c>
      <c r="BJ71" s="69">
        <f t="shared" si="15"/>
        <v>1096.4904464229999</v>
      </c>
      <c r="BK71" s="52">
        <f t="shared" si="15"/>
        <v>29976.084538617997</v>
      </c>
    </row>
    <row r="72" spans="1:63" ht="3" customHeight="1">
      <c r="A72" s="11"/>
      <c r="B72" s="18"/>
      <c r="C72" s="113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5"/>
    </row>
    <row r="73" spans="1:63" ht="12.75">
      <c r="A73" s="11" t="s">
        <v>18</v>
      </c>
      <c r="B73" s="17" t="s">
        <v>8</v>
      </c>
      <c r="C73" s="113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5"/>
    </row>
    <row r="74" spans="1:63" ht="12.75">
      <c r="A74" s="11" t="s">
        <v>72</v>
      </c>
      <c r="B74" s="18" t="s">
        <v>19</v>
      </c>
      <c r="C74" s="113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5"/>
    </row>
    <row r="75" spans="1:63" ht="12.75">
      <c r="A75" s="11"/>
      <c r="B75" s="24" t="s">
        <v>113</v>
      </c>
      <c r="C75" s="73">
        <v>0</v>
      </c>
      <c r="D75" s="53">
        <v>183.50267694500002</v>
      </c>
      <c r="E75" s="45">
        <v>0</v>
      </c>
      <c r="F75" s="45">
        <v>0</v>
      </c>
      <c r="G75" s="54">
        <v>0</v>
      </c>
      <c r="H75" s="73">
        <v>41.366324692999996</v>
      </c>
      <c r="I75" s="45">
        <v>39.934366999</v>
      </c>
      <c r="J75" s="45">
        <v>0</v>
      </c>
      <c r="K75" s="45">
        <v>0</v>
      </c>
      <c r="L75" s="54">
        <v>211.502844714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17.874721193</v>
      </c>
      <c r="S75" s="45">
        <v>14.796230597000001</v>
      </c>
      <c r="T75" s="45">
        <v>0</v>
      </c>
      <c r="U75" s="45">
        <v>0</v>
      </c>
      <c r="V75" s="54">
        <v>25.709970109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0.149236103</v>
      </c>
      <c r="AC75" s="45">
        <v>0</v>
      </c>
      <c r="AD75" s="45">
        <v>0</v>
      </c>
      <c r="AE75" s="45">
        <v>0</v>
      </c>
      <c r="AF75" s="54">
        <v>0.398197932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0.06113270900000001</v>
      </c>
      <c r="AM75" s="45">
        <v>0</v>
      </c>
      <c r="AN75" s="45">
        <v>0</v>
      </c>
      <c r="AO75" s="45">
        <v>0</v>
      </c>
      <c r="AP75" s="54">
        <v>0.42950466</v>
      </c>
      <c r="AQ75" s="73">
        <v>0</v>
      </c>
      <c r="AR75" s="53">
        <v>0</v>
      </c>
      <c r="AS75" s="45">
        <v>0</v>
      </c>
      <c r="AT75" s="45">
        <v>0</v>
      </c>
      <c r="AU75" s="54">
        <v>0</v>
      </c>
      <c r="AV75" s="73">
        <v>921.071772252</v>
      </c>
      <c r="AW75" s="45">
        <v>453.897904581</v>
      </c>
      <c r="AX75" s="45">
        <v>0</v>
      </c>
      <c r="AY75" s="45">
        <v>0</v>
      </c>
      <c r="AZ75" s="54">
        <v>2733.096774398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500.97975585499995</v>
      </c>
      <c r="BG75" s="53">
        <v>97.03719953299999</v>
      </c>
      <c r="BH75" s="45">
        <v>1.3772490929999999</v>
      </c>
      <c r="BI75" s="45">
        <v>0</v>
      </c>
      <c r="BJ75" s="54">
        <v>642.327799093</v>
      </c>
      <c r="BK75" s="61">
        <f>SUM(C75:BJ75)</f>
        <v>5885.513661458999</v>
      </c>
    </row>
    <row r="76" spans="1:63" ht="12.75">
      <c r="A76" s="36"/>
      <c r="B76" s="38" t="s">
        <v>79</v>
      </c>
      <c r="C76" s="50">
        <f aca="true" t="shared" si="16" ref="C76:AH76">SUM(C75:C75)</f>
        <v>0</v>
      </c>
      <c r="D76" s="71">
        <f t="shared" si="16"/>
        <v>183.50267694500002</v>
      </c>
      <c r="E76" s="71">
        <f t="shared" si="16"/>
        <v>0</v>
      </c>
      <c r="F76" s="71">
        <f t="shared" si="16"/>
        <v>0</v>
      </c>
      <c r="G76" s="69">
        <f t="shared" si="16"/>
        <v>0</v>
      </c>
      <c r="H76" s="50">
        <f t="shared" si="16"/>
        <v>41.366324692999996</v>
      </c>
      <c r="I76" s="71">
        <f t="shared" si="16"/>
        <v>39.934366999</v>
      </c>
      <c r="J76" s="71">
        <f t="shared" si="16"/>
        <v>0</v>
      </c>
      <c r="K76" s="71">
        <f t="shared" si="16"/>
        <v>0</v>
      </c>
      <c r="L76" s="69">
        <f t="shared" si="16"/>
        <v>211.502844714</v>
      </c>
      <c r="M76" s="50">
        <f t="shared" si="16"/>
        <v>0</v>
      </c>
      <c r="N76" s="71">
        <f t="shared" si="16"/>
        <v>0</v>
      </c>
      <c r="O76" s="71">
        <f t="shared" si="16"/>
        <v>0</v>
      </c>
      <c r="P76" s="71">
        <f t="shared" si="16"/>
        <v>0</v>
      </c>
      <c r="Q76" s="69">
        <f t="shared" si="16"/>
        <v>0</v>
      </c>
      <c r="R76" s="50">
        <f t="shared" si="16"/>
        <v>17.874721193</v>
      </c>
      <c r="S76" s="71">
        <f t="shared" si="16"/>
        <v>14.796230597000001</v>
      </c>
      <c r="T76" s="71">
        <f t="shared" si="16"/>
        <v>0</v>
      </c>
      <c r="U76" s="71">
        <f t="shared" si="16"/>
        <v>0</v>
      </c>
      <c r="V76" s="69">
        <f t="shared" si="16"/>
        <v>25.709970109</v>
      </c>
      <c r="W76" s="50">
        <f t="shared" si="16"/>
        <v>0</v>
      </c>
      <c r="X76" s="71">
        <f t="shared" si="16"/>
        <v>0</v>
      </c>
      <c r="Y76" s="71">
        <f t="shared" si="16"/>
        <v>0</v>
      </c>
      <c r="Z76" s="71">
        <f t="shared" si="16"/>
        <v>0</v>
      </c>
      <c r="AA76" s="69">
        <f t="shared" si="16"/>
        <v>0</v>
      </c>
      <c r="AB76" s="50">
        <f t="shared" si="16"/>
        <v>0.149236103</v>
      </c>
      <c r="AC76" s="71">
        <f t="shared" si="16"/>
        <v>0</v>
      </c>
      <c r="AD76" s="71">
        <f t="shared" si="16"/>
        <v>0</v>
      </c>
      <c r="AE76" s="71">
        <f t="shared" si="16"/>
        <v>0</v>
      </c>
      <c r="AF76" s="69">
        <f t="shared" si="16"/>
        <v>0.398197932</v>
      </c>
      <c r="AG76" s="50">
        <f t="shared" si="16"/>
        <v>0</v>
      </c>
      <c r="AH76" s="71">
        <f t="shared" si="16"/>
        <v>0</v>
      </c>
      <c r="AI76" s="71">
        <f aca="true" t="shared" si="17" ref="AI76:BJ76">SUM(AI75:AI75)</f>
        <v>0</v>
      </c>
      <c r="AJ76" s="71">
        <f t="shared" si="17"/>
        <v>0</v>
      </c>
      <c r="AK76" s="69">
        <f t="shared" si="17"/>
        <v>0</v>
      </c>
      <c r="AL76" s="50">
        <f t="shared" si="17"/>
        <v>0.06113270900000001</v>
      </c>
      <c r="AM76" s="71">
        <f t="shared" si="17"/>
        <v>0</v>
      </c>
      <c r="AN76" s="71">
        <f t="shared" si="17"/>
        <v>0</v>
      </c>
      <c r="AO76" s="71">
        <f t="shared" si="17"/>
        <v>0</v>
      </c>
      <c r="AP76" s="69">
        <f t="shared" si="17"/>
        <v>0.42950466</v>
      </c>
      <c r="AQ76" s="50">
        <f t="shared" si="17"/>
        <v>0</v>
      </c>
      <c r="AR76" s="71">
        <f>SUM(AR75:AR75)</f>
        <v>0</v>
      </c>
      <c r="AS76" s="71">
        <f t="shared" si="17"/>
        <v>0</v>
      </c>
      <c r="AT76" s="71">
        <f t="shared" si="17"/>
        <v>0</v>
      </c>
      <c r="AU76" s="69">
        <f t="shared" si="17"/>
        <v>0</v>
      </c>
      <c r="AV76" s="50">
        <f t="shared" si="17"/>
        <v>921.071772252</v>
      </c>
      <c r="AW76" s="71">
        <f t="shared" si="17"/>
        <v>453.897904581</v>
      </c>
      <c r="AX76" s="71">
        <f t="shared" si="17"/>
        <v>0</v>
      </c>
      <c r="AY76" s="71">
        <f t="shared" si="17"/>
        <v>0</v>
      </c>
      <c r="AZ76" s="69">
        <f t="shared" si="17"/>
        <v>2733.096774398</v>
      </c>
      <c r="BA76" s="50">
        <f t="shared" si="17"/>
        <v>0</v>
      </c>
      <c r="BB76" s="71">
        <f t="shared" si="17"/>
        <v>0</v>
      </c>
      <c r="BC76" s="71">
        <f t="shared" si="17"/>
        <v>0</v>
      </c>
      <c r="BD76" s="71">
        <f t="shared" si="17"/>
        <v>0</v>
      </c>
      <c r="BE76" s="69">
        <f t="shared" si="17"/>
        <v>0</v>
      </c>
      <c r="BF76" s="50">
        <f t="shared" si="17"/>
        <v>500.97975585499995</v>
      </c>
      <c r="BG76" s="71">
        <f t="shared" si="17"/>
        <v>97.03719953299999</v>
      </c>
      <c r="BH76" s="71">
        <f t="shared" si="17"/>
        <v>1.3772490929999999</v>
      </c>
      <c r="BI76" s="71">
        <f t="shared" si="17"/>
        <v>0</v>
      </c>
      <c r="BJ76" s="69">
        <f t="shared" si="17"/>
        <v>642.327799093</v>
      </c>
      <c r="BK76" s="102">
        <f>SUM(BK75:BK75)</f>
        <v>5885.513661458999</v>
      </c>
    </row>
    <row r="77" spans="1:63" ht="2.25" customHeight="1">
      <c r="A77" s="11"/>
      <c r="B77" s="18"/>
      <c r="C77" s="113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14"/>
      <c r="BK77" s="115"/>
    </row>
    <row r="78" spans="1:63" ht="12.75">
      <c r="A78" s="11" t="s">
        <v>4</v>
      </c>
      <c r="B78" s="17" t="s">
        <v>9</v>
      </c>
      <c r="C78" s="113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5"/>
    </row>
    <row r="79" spans="1:63" ht="12.75">
      <c r="A79" s="11" t="s">
        <v>72</v>
      </c>
      <c r="B79" s="18" t="s">
        <v>20</v>
      </c>
      <c r="C79" s="113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4"/>
      <c r="BJ79" s="114"/>
      <c r="BK79" s="115"/>
    </row>
    <row r="80" spans="1:63" ht="12.75">
      <c r="A80" s="11"/>
      <c r="B80" s="19" t="s">
        <v>33</v>
      </c>
      <c r="C80" s="57"/>
      <c r="D80" s="58"/>
      <c r="E80" s="59"/>
      <c r="F80" s="59"/>
      <c r="G80" s="60"/>
      <c r="H80" s="57"/>
      <c r="I80" s="59"/>
      <c r="J80" s="59"/>
      <c r="K80" s="59"/>
      <c r="L80" s="60"/>
      <c r="M80" s="57"/>
      <c r="N80" s="58"/>
      <c r="O80" s="59"/>
      <c r="P80" s="59"/>
      <c r="Q80" s="60"/>
      <c r="R80" s="57"/>
      <c r="S80" s="59"/>
      <c r="T80" s="59"/>
      <c r="U80" s="59"/>
      <c r="V80" s="60"/>
      <c r="W80" s="57"/>
      <c r="X80" s="59"/>
      <c r="Y80" s="59"/>
      <c r="Z80" s="59"/>
      <c r="AA80" s="60"/>
      <c r="AB80" s="57"/>
      <c r="AC80" s="59"/>
      <c r="AD80" s="59"/>
      <c r="AE80" s="59"/>
      <c r="AF80" s="60"/>
      <c r="AG80" s="57"/>
      <c r="AH80" s="59"/>
      <c r="AI80" s="59"/>
      <c r="AJ80" s="59"/>
      <c r="AK80" s="60"/>
      <c r="AL80" s="57"/>
      <c r="AM80" s="59"/>
      <c r="AN80" s="59"/>
      <c r="AO80" s="59"/>
      <c r="AP80" s="60"/>
      <c r="AQ80" s="57"/>
      <c r="AR80" s="58"/>
      <c r="AS80" s="59"/>
      <c r="AT80" s="59"/>
      <c r="AU80" s="60"/>
      <c r="AV80" s="57"/>
      <c r="AW80" s="59"/>
      <c r="AX80" s="59"/>
      <c r="AY80" s="59"/>
      <c r="AZ80" s="60"/>
      <c r="BA80" s="57"/>
      <c r="BB80" s="58"/>
      <c r="BC80" s="59"/>
      <c r="BD80" s="59"/>
      <c r="BE80" s="60"/>
      <c r="BF80" s="57"/>
      <c r="BG80" s="58"/>
      <c r="BH80" s="59"/>
      <c r="BI80" s="59"/>
      <c r="BJ80" s="60"/>
      <c r="BK80" s="61"/>
    </row>
    <row r="81" spans="1:256" s="39" customFormat="1" ht="12.75">
      <c r="A81" s="36"/>
      <c r="B81" s="37" t="s">
        <v>81</v>
      </c>
      <c r="C81" s="62"/>
      <c r="D81" s="63"/>
      <c r="E81" s="63"/>
      <c r="F81" s="63"/>
      <c r="G81" s="64"/>
      <c r="H81" s="62"/>
      <c r="I81" s="63"/>
      <c r="J81" s="63"/>
      <c r="K81" s="63"/>
      <c r="L81" s="64"/>
      <c r="M81" s="62"/>
      <c r="N81" s="63"/>
      <c r="O81" s="63"/>
      <c r="P81" s="63"/>
      <c r="Q81" s="64"/>
      <c r="R81" s="62"/>
      <c r="S81" s="63"/>
      <c r="T81" s="63"/>
      <c r="U81" s="63"/>
      <c r="V81" s="64"/>
      <c r="W81" s="62"/>
      <c r="X81" s="63"/>
      <c r="Y81" s="63"/>
      <c r="Z81" s="63"/>
      <c r="AA81" s="64"/>
      <c r="AB81" s="62"/>
      <c r="AC81" s="63"/>
      <c r="AD81" s="63"/>
      <c r="AE81" s="63"/>
      <c r="AF81" s="64"/>
      <c r="AG81" s="62"/>
      <c r="AH81" s="63"/>
      <c r="AI81" s="63"/>
      <c r="AJ81" s="63"/>
      <c r="AK81" s="64"/>
      <c r="AL81" s="62"/>
      <c r="AM81" s="63"/>
      <c r="AN81" s="63"/>
      <c r="AO81" s="63"/>
      <c r="AP81" s="64"/>
      <c r="AQ81" s="62"/>
      <c r="AR81" s="63"/>
      <c r="AS81" s="63"/>
      <c r="AT81" s="63"/>
      <c r="AU81" s="64"/>
      <c r="AV81" s="62"/>
      <c r="AW81" s="63"/>
      <c r="AX81" s="63"/>
      <c r="AY81" s="63"/>
      <c r="AZ81" s="64"/>
      <c r="BA81" s="62"/>
      <c r="BB81" s="63"/>
      <c r="BC81" s="63"/>
      <c r="BD81" s="63"/>
      <c r="BE81" s="64"/>
      <c r="BF81" s="62"/>
      <c r="BG81" s="63"/>
      <c r="BH81" s="63"/>
      <c r="BI81" s="63"/>
      <c r="BJ81" s="64"/>
      <c r="BK81" s="65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63" ht="12.75">
      <c r="A82" s="11" t="s">
        <v>73</v>
      </c>
      <c r="B82" s="18" t="s">
        <v>21</v>
      </c>
      <c r="C82" s="113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14"/>
      <c r="BK82" s="115"/>
    </row>
    <row r="83" spans="1:63" ht="12.75">
      <c r="A83" s="11"/>
      <c r="B83" s="19" t="s">
        <v>33</v>
      </c>
      <c r="C83" s="57"/>
      <c r="D83" s="58"/>
      <c r="E83" s="59"/>
      <c r="F83" s="59"/>
      <c r="G83" s="60"/>
      <c r="H83" s="57"/>
      <c r="I83" s="59"/>
      <c r="J83" s="59"/>
      <c r="K83" s="59"/>
      <c r="L83" s="60"/>
      <c r="M83" s="57"/>
      <c r="N83" s="58"/>
      <c r="O83" s="59"/>
      <c r="P83" s="59"/>
      <c r="Q83" s="60"/>
      <c r="R83" s="57"/>
      <c r="S83" s="59"/>
      <c r="T83" s="59"/>
      <c r="U83" s="59"/>
      <c r="V83" s="60"/>
      <c r="W83" s="57"/>
      <c r="X83" s="59"/>
      <c r="Y83" s="59"/>
      <c r="Z83" s="59"/>
      <c r="AA83" s="60"/>
      <c r="AB83" s="57"/>
      <c r="AC83" s="59"/>
      <c r="AD83" s="59"/>
      <c r="AE83" s="59"/>
      <c r="AF83" s="60"/>
      <c r="AG83" s="57"/>
      <c r="AH83" s="59"/>
      <c r="AI83" s="59"/>
      <c r="AJ83" s="59"/>
      <c r="AK83" s="60"/>
      <c r="AL83" s="57"/>
      <c r="AM83" s="59"/>
      <c r="AN83" s="59"/>
      <c r="AO83" s="59"/>
      <c r="AP83" s="60"/>
      <c r="AQ83" s="57"/>
      <c r="AR83" s="58"/>
      <c r="AS83" s="59"/>
      <c r="AT83" s="59"/>
      <c r="AU83" s="60"/>
      <c r="AV83" s="57"/>
      <c r="AW83" s="59"/>
      <c r="AX83" s="59"/>
      <c r="AY83" s="59"/>
      <c r="AZ83" s="60"/>
      <c r="BA83" s="57"/>
      <c r="BB83" s="58"/>
      <c r="BC83" s="59"/>
      <c r="BD83" s="59"/>
      <c r="BE83" s="60"/>
      <c r="BF83" s="57"/>
      <c r="BG83" s="58"/>
      <c r="BH83" s="59"/>
      <c r="BI83" s="59"/>
      <c r="BJ83" s="60"/>
      <c r="BK83" s="61"/>
    </row>
    <row r="84" spans="1:256" s="39" customFormat="1" ht="12.75">
      <c r="A84" s="36"/>
      <c r="B84" s="38" t="s">
        <v>82</v>
      </c>
      <c r="C84" s="62"/>
      <c r="D84" s="63"/>
      <c r="E84" s="63"/>
      <c r="F84" s="63"/>
      <c r="G84" s="64"/>
      <c r="H84" s="62"/>
      <c r="I84" s="63"/>
      <c r="J84" s="63"/>
      <c r="K84" s="63"/>
      <c r="L84" s="64"/>
      <c r="M84" s="62"/>
      <c r="N84" s="63"/>
      <c r="O84" s="63"/>
      <c r="P84" s="63"/>
      <c r="Q84" s="64"/>
      <c r="R84" s="62"/>
      <c r="S84" s="63"/>
      <c r="T84" s="63"/>
      <c r="U84" s="63"/>
      <c r="V84" s="64"/>
      <c r="W84" s="62"/>
      <c r="X84" s="63"/>
      <c r="Y84" s="63"/>
      <c r="Z84" s="63"/>
      <c r="AA84" s="64"/>
      <c r="AB84" s="62"/>
      <c r="AC84" s="63"/>
      <c r="AD84" s="63"/>
      <c r="AE84" s="63"/>
      <c r="AF84" s="64"/>
      <c r="AG84" s="62"/>
      <c r="AH84" s="63"/>
      <c r="AI84" s="63"/>
      <c r="AJ84" s="63"/>
      <c r="AK84" s="64"/>
      <c r="AL84" s="62"/>
      <c r="AM84" s="63"/>
      <c r="AN84" s="63"/>
      <c r="AO84" s="63"/>
      <c r="AP84" s="64"/>
      <c r="AQ84" s="62"/>
      <c r="AR84" s="63"/>
      <c r="AS84" s="63"/>
      <c r="AT84" s="63"/>
      <c r="AU84" s="64"/>
      <c r="AV84" s="62"/>
      <c r="AW84" s="63"/>
      <c r="AX84" s="63"/>
      <c r="AY84" s="63"/>
      <c r="AZ84" s="64"/>
      <c r="BA84" s="62"/>
      <c r="BB84" s="63"/>
      <c r="BC84" s="63"/>
      <c r="BD84" s="63"/>
      <c r="BE84" s="64"/>
      <c r="BF84" s="62"/>
      <c r="BG84" s="63"/>
      <c r="BH84" s="63"/>
      <c r="BI84" s="63"/>
      <c r="BJ84" s="64"/>
      <c r="BK84" s="65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39" customFormat="1" ht="12.75">
      <c r="A85" s="36"/>
      <c r="B85" s="38" t="s">
        <v>80</v>
      </c>
      <c r="C85" s="62"/>
      <c r="D85" s="63"/>
      <c r="E85" s="63"/>
      <c r="F85" s="63"/>
      <c r="G85" s="64"/>
      <c r="H85" s="62"/>
      <c r="I85" s="63"/>
      <c r="J85" s="63"/>
      <c r="K85" s="63"/>
      <c r="L85" s="64"/>
      <c r="M85" s="62"/>
      <c r="N85" s="63"/>
      <c r="O85" s="63"/>
      <c r="P85" s="63"/>
      <c r="Q85" s="64"/>
      <c r="R85" s="62"/>
      <c r="S85" s="63"/>
      <c r="T85" s="63"/>
      <c r="U85" s="63"/>
      <c r="V85" s="64"/>
      <c r="W85" s="62"/>
      <c r="X85" s="63"/>
      <c r="Y85" s="63"/>
      <c r="Z85" s="63"/>
      <c r="AA85" s="64"/>
      <c r="AB85" s="62"/>
      <c r="AC85" s="63"/>
      <c r="AD85" s="63"/>
      <c r="AE85" s="63"/>
      <c r="AF85" s="64"/>
      <c r="AG85" s="62"/>
      <c r="AH85" s="63"/>
      <c r="AI85" s="63"/>
      <c r="AJ85" s="63"/>
      <c r="AK85" s="64"/>
      <c r="AL85" s="62"/>
      <c r="AM85" s="63"/>
      <c r="AN85" s="63"/>
      <c r="AO85" s="63"/>
      <c r="AP85" s="64"/>
      <c r="AQ85" s="62"/>
      <c r="AR85" s="63"/>
      <c r="AS85" s="63"/>
      <c r="AT85" s="63"/>
      <c r="AU85" s="64"/>
      <c r="AV85" s="62"/>
      <c r="AW85" s="63"/>
      <c r="AX85" s="63"/>
      <c r="AY85" s="63"/>
      <c r="AZ85" s="64"/>
      <c r="BA85" s="62"/>
      <c r="BB85" s="63"/>
      <c r="BC85" s="63"/>
      <c r="BD85" s="63"/>
      <c r="BE85" s="64"/>
      <c r="BF85" s="62"/>
      <c r="BG85" s="63"/>
      <c r="BH85" s="63"/>
      <c r="BI85" s="63"/>
      <c r="BJ85" s="64"/>
      <c r="BK85" s="65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63" ht="4.5" customHeight="1">
      <c r="A86" s="11"/>
      <c r="B86" s="18"/>
      <c r="C86" s="113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4"/>
      <c r="BC86" s="114"/>
      <c r="BD86" s="114"/>
      <c r="BE86" s="114"/>
      <c r="BF86" s="114"/>
      <c r="BG86" s="114"/>
      <c r="BH86" s="114"/>
      <c r="BI86" s="114"/>
      <c r="BJ86" s="114"/>
      <c r="BK86" s="115"/>
    </row>
    <row r="87" spans="1:63" ht="12.75">
      <c r="A87" s="11" t="s">
        <v>22</v>
      </c>
      <c r="B87" s="17" t="s">
        <v>23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14"/>
      <c r="BK87" s="115"/>
    </row>
    <row r="88" spans="1:63" ht="12.75">
      <c r="A88" s="11" t="s">
        <v>72</v>
      </c>
      <c r="B88" s="18" t="s">
        <v>24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5"/>
    </row>
    <row r="89" spans="1:63" ht="12.75">
      <c r="A89" s="11"/>
      <c r="B89" s="24" t="s">
        <v>114</v>
      </c>
      <c r="C89" s="73">
        <v>0</v>
      </c>
      <c r="D89" s="53">
        <v>67.41711439400001</v>
      </c>
      <c r="E89" s="45">
        <v>0</v>
      </c>
      <c r="F89" s="45">
        <v>0</v>
      </c>
      <c r="G89" s="54">
        <v>0</v>
      </c>
      <c r="H89" s="73">
        <v>2.232035715</v>
      </c>
      <c r="I89" s="45">
        <v>1.3176208550000001</v>
      </c>
      <c r="J89" s="45">
        <v>0</v>
      </c>
      <c r="K89" s="45">
        <v>0</v>
      </c>
      <c r="L89" s="54">
        <v>14.190934999</v>
      </c>
      <c r="M89" s="73">
        <v>0</v>
      </c>
      <c r="N89" s="53">
        <v>0</v>
      </c>
      <c r="O89" s="45">
        <v>0</v>
      </c>
      <c r="P89" s="45">
        <v>0</v>
      </c>
      <c r="Q89" s="54">
        <v>0</v>
      </c>
      <c r="R89" s="73">
        <v>0.718109463</v>
      </c>
      <c r="S89" s="45">
        <v>0</v>
      </c>
      <c r="T89" s="45">
        <v>0</v>
      </c>
      <c r="U89" s="45">
        <v>0</v>
      </c>
      <c r="V89" s="54">
        <v>8.414798945000001</v>
      </c>
      <c r="W89" s="73">
        <v>0</v>
      </c>
      <c r="X89" s="45">
        <v>0</v>
      </c>
      <c r="Y89" s="45">
        <v>0</v>
      </c>
      <c r="Z89" s="45">
        <v>0</v>
      </c>
      <c r="AA89" s="54">
        <v>0</v>
      </c>
      <c r="AB89" s="73">
        <v>0</v>
      </c>
      <c r="AC89" s="45">
        <v>0</v>
      </c>
      <c r="AD89" s="45">
        <v>0</v>
      </c>
      <c r="AE89" s="45">
        <v>0</v>
      </c>
      <c r="AF89" s="54">
        <v>0</v>
      </c>
      <c r="AG89" s="73">
        <v>0</v>
      </c>
      <c r="AH89" s="45">
        <v>0</v>
      </c>
      <c r="AI89" s="45">
        <v>0</v>
      </c>
      <c r="AJ89" s="45">
        <v>0</v>
      </c>
      <c r="AK89" s="54">
        <v>0</v>
      </c>
      <c r="AL89" s="73">
        <v>7.9952E-05</v>
      </c>
      <c r="AM89" s="45">
        <v>0</v>
      </c>
      <c r="AN89" s="45">
        <v>0</v>
      </c>
      <c r="AO89" s="45">
        <v>0</v>
      </c>
      <c r="AP89" s="54">
        <v>0</v>
      </c>
      <c r="AQ89" s="73">
        <v>0</v>
      </c>
      <c r="AR89" s="53">
        <v>0</v>
      </c>
      <c r="AS89" s="45">
        <v>0</v>
      </c>
      <c r="AT89" s="45">
        <v>0</v>
      </c>
      <c r="AU89" s="54">
        <v>0</v>
      </c>
      <c r="AV89" s="73">
        <v>7.838729351</v>
      </c>
      <c r="AW89" s="45">
        <v>39.953025243000006</v>
      </c>
      <c r="AX89" s="45">
        <v>0</v>
      </c>
      <c r="AY89" s="45">
        <v>0</v>
      </c>
      <c r="AZ89" s="54">
        <v>31.002223057000002</v>
      </c>
      <c r="BA89" s="73">
        <v>0</v>
      </c>
      <c r="BB89" s="53">
        <v>0</v>
      </c>
      <c r="BC89" s="45">
        <v>0</v>
      </c>
      <c r="BD89" s="45">
        <v>0</v>
      </c>
      <c r="BE89" s="54">
        <v>0</v>
      </c>
      <c r="BF89" s="73">
        <v>1.613671755</v>
      </c>
      <c r="BG89" s="53">
        <v>1.457315127</v>
      </c>
      <c r="BH89" s="45">
        <v>0</v>
      </c>
      <c r="BI89" s="45">
        <v>0</v>
      </c>
      <c r="BJ89" s="54">
        <v>1.916210774</v>
      </c>
      <c r="BK89" s="61">
        <f aca="true" t="shared" si="18" ref="BK89:BK94">SUM(C89:BJ89)</f>
        <v>178.07186963000004</v>
      </c>
    </row>
    <row r="90" spans="1:63" ht="12.75">
      <c r="A90" s="11"/>
      <c r="B90" s="24" t="s">
        <v>115</v>
      </c>
      <c r="C90" s="73">
        <v>0</v>
      </c>
      <c r="D90" s="53">
        <v>0.393979721</v>
      </c>
      <c r="E90" s="45">
        <v>0</v>
      </c>
      <c r="F90" s="45">
        <v>0</v>
      </c>
      <c r="G90" s="54">
        <v>0</v>
      </c>
      <c r="H90" s="73">
        <v>0.5768658689999999</v>
      </c>
      <c r="I90" s="45">
        <v>0</v>
      </c>
      <c r="J90" s="45">
        <v>0</v>
      </c>
      <c r="K90" s="45">
        <v>0</v>
      </c>
      <c r="L90" s="54">
        <v>1.166902825</v>
      </c>
      <c r="M90" s="73">
        <v>0</v>
      </c>
      <c r="N90" s="53">
        <v>0</v>
      </c>
      <c r="O90" s="45">
        <v>0</v>
      </c>
      <c r="P90" s="45">
        <v>0</v>
      </c>
      <c r="Q90" s="54">
        <v>0</v>
      </c>
      <c r="R90" s="73">
        <v>0.150330921</v>
      </c>
      <c r="S90" s="45">
        <v>0</v>
      </c>
      <c r="T90" s="45">
        <v>0</v>
      </c>
      <c r="U90" s="45">
        <v>0</v>
      </c>
      <c r="V90" s="54">
        <v>0.07864660500000001</v>
      </c>
      <c r="W90" s="73">
        <v>0</v>
      </c>
      <c r="X90" s="45">
        <v>0</v>
      </c>
      <c r="Y90" s="45">
        <v>0</v>
      </c>
      <c r="Z90" s="45">
        <v>0</v>
      </c>
      <c r="AA90" s="54">
        <v>0</v>
      </c>
      <c r="AB90" s="73">
        <v>0</v>
      </c>
      <c r="AC90" s="45">
        <v>0</v>
      </c>
      <c r="AD90" s="45">
        <v>0</v>
      </c>
      <c r="AE90" s="45">
        <v>0</v>
      </c>
      <c r="AF90" s="54">
        <v>0</v>
      </c>
      <c r="AG90" s="73">
        <v>0</v>
      </c>
      <c r="AH90" s="45">
        <v>0</v>
      </c>
      <c r="AI90" s="45">
        <v>0</v>
      </c>
      <c r="AJ90" s="45">
        <v>0</v>
      </c>
      <c r="AK90" s="54">
        <v>0</v>
      </c>
      <c r="AL90" s="73">
        <v>0</v>
      </c>
      <c r="AM90" s="45">
        <v>0</v>
      </c>
      <c r="AN90" s="45">
        <v>0</v>
      </c>
      <c r="AO90" s="45">
        <v>0</v>
      </c>
      <c r="AP90" s="54">
        <v>0</v>
      </c>
      <c r="AQ90" s="73">
        <v>0</v>
      </c>
      <c r="AR90" s="53">
        <v>11.393169998000001</v>
      </c>
      <c r="AS90" s="45">
        <v>0</v>
      </c>
      <c r="AT90" s="45">
        <v>0</v>
      </c>
      <c r="AU90" s="54">
        <v>0</v>
      </c>
      <c r="AV90" s="73">
        <v>2.863191704</v>
      </c>
      <c r="AW90" s="45">
        <v>0.35182244100000004</v>
      </c>
      <c r="AX90" s="45">
        <v>0</v>
      </c>
      <c r="AY90" s="45">
        <v>0</v>
      </c>
      <c r="AZ90" s="54">
        <v>8.661629898</v>
      </c>
      <c r="BA90" s="73">
        <v>0</v>
      </c>
      <c r="BB90" s="53">
        <v>0</v>
      </c>
      <c r="BC90" s="45">
        <v>0</v>
      </c>
      <c r="BD90" s="45">
        <v>0</v>
      </c>
      <c r="BE90" s="54">
        <v>0</v>
      </c>
      <c r="BF90" s="73">
        <v>0.9978804269999999</v>
      </c>
      <c r="BG90" s="53">
        <v>0.010912698</v>
      </c>
      <c r="BH90" s="45">
        <v>0</v>
      </c>
      <c r="BI90" s="45">
        <v>0</v>
      </c>
      <c r="BJ90" s="54">
        <v>0.358263986</v>
      </c>
      <c r="BK90" s="61">
        <f t="shared" si="18"/>
        <v>27.003597093</v>
      </c>
    </row>
    <row r="91" spans="1:63" ht="12.75">
      <c r="A91" s="11"/>
      <c r="B91" s="24" t="s">
        <v>116</v>
      </c>
      <c r="C91" s="73">
        <v>0</v>
      </c>
      <c r="D91" s="53">
        <v>0.44876933799999996</v>
      </c>
      <c r="E91" s="45">
        <v>0</v>
      </c>
      <c r="F91" s="45">
        <v>0</v>
      </c>
      <c r="G91" s="54">
        <v>0</v>
      </c>
      <c r="H91" s="73">
        <v>0.930978364</v>
      </c>
      <c r="I91" s="45">
        <v>0</v>
      </c>
      <c r="J91" s="45">
        <v>0</v>
      </c>
      <c r="K91" s="45">
        <v>0</v>
      </c>
      <c r="L91" s="54">
        <v>1.277307493</v>
      </c>
      <c r="M91" s="73">
        <v>0</v>
      </c>
      <c r="N91" s="53">
        <v>0</v>
      </c>
      <c r="O91" s="45">
        <v>0</v>
      </c>
      <c r="P91" s="45">
        <v>0</v>
      </c>
      <c r="Q91" s="54">
        <v>0</v>
      </c>
      <c r="R91" s="73">
        <v>0.322503749</v>
      </c>
      <c r="S91" s="45">
        <v>0.098369948</v>
      </c>
      <c r="T91" s="45">
        <v>0</v>
      </c>
      <c r="U91" s="45">
        <v>0</v>
      </c>
      <c r="V91" s="54">
        <v>0.385026063</v>
      </c>
      <c r="W91" s="73">
        <v>0</v>
      </c>
      <c r="X91" s="45">
        <v>0</v>
      </c>
      <c r="Y91" s="45">
        <v>0</v>
      </c>
      <c r="Z91" s="45">
        <v>0</v>
      </c>
      <c r="AA91" s="54">
        <v>0</v>
      </c>
      <c r="AB91" s="73">
        <v>0</v>
      </c>
      <c r="AC91" s="45">
        <v>0</v>
      </c>
      <c r="AD91" s="45">
        <v>0</v>
      </c>
      <c r="AE91" s="45">
        <v>0</v>
      </c>
      <c r="AF91" s="54">
        <v>0</v>
      </c>
      <c r="AG91" s="73">
        <v>0</v>
      </c>
      <c r="AH91" s="45">
        <v>0</v>
      </c>
      <c r="AI91" s="45">
        <v>0</v>
      </c>
      <c r="AJ91" s="45">
        <v>0</v>
      </c>
      <c r="AK91" s="54">
        <v>0</v>
      </c>
      <c r="AL91" s="73">
        <v>0.000591301</v>
      </c>
      <c r="AM91" s="45">
        <v>0</v>
      </c>
      <c r="AN91" s="45">
        <v>0</v>
      </c>
      <c r="AO91" s="45">
        <v>0</v>
      </c>
      <c r="AP91" s="54">
        <v>0</v>
      </c>
      <c r="AQ91" s="73">
        <v>0</v>
      </c>
      <c r="AR91" s="53">
        <v>0</v>
      </c>
      <c r="AS91" s="45">
        <v>0</v>
      </c>
      <c r="AT91" s="45">
        <v>0</v>
      </c>
      <c r="AU91" s="54">
        <v>0</v>
      </c>
      <c r="AV91" s="73">
        <v>7.202655796000001</v>
      </c>
      <c r="AW91" s="45">
        <v>0.6386192959999999</v>
      </c>
      <c r="AX91" s="45">
        <v>0</v>
      </c>
      <c r="AY91" s="45">
        <v>0</v>
      </c>
      <c r="AZ91" s="54">
        <v>4.812319794</v>
      </c>
      <c r="BA91" s="73">
        <v>0</v>
      </c>
      <c r="BB91" s="53">
        <v>0</v>
      </c>
      <c r="BC91" s="45">
        <v>0</v>
      </c>
      <c r="BD91" s="45">
        <v>0</v>
      </c>
      <c r="BE91" s="54">
        <v>0</v>
      </c>
      <c r="BF91" s="73">
        <v>2.131628998</v>
      </c>
      <c r="BG91" s="53">
        <v>0.022519137</v>
      </c>
      <c r="BH91" s="45">
        <v>0</v>
      </c>
      <c r="BI91" s="45">
        <v>0</v>
      </c>
      <c r="BJ91" s="54">
        <v>0.318428741</v>
      </c>
      <c r="BK91" s="61">
        <f t="shared" si="18"/>
        <v>18.589718018000003</v>
      </c>
    </row>
    <row r="92" spans="1:63" ht="12.75">
      <c r="A92" s="11"/>
      <c r="B92" s="24" t="s">
        <v>117</v>
      </c>
      <c r="C92" s="73">
        <v>0</v>
      </c>
      <c r="D92" s="53">
        <v>0.6983294</v>
      </c>
      <c r="E92" s="45">
        <v>0</v>
      </c>
      <c r="F92" s="45">
        <v>0</v>
      </c>
      <c r="G92" s="54">
        <v>0</v>
      </c>
      <c r="H92" s="73">
        <v>6.505967324</v>
      </c>
      <c r="I92" s="45">
        <v>7.297242773000001</v>
      </c>
      <c r="J92" s="45">
        <v>0</v>
      </c>
      <c r="K92" s="45">
        <v>0</v>
      </c>
      <c r="L92" s="54">
        <v>29.162671212</v>
      </c>
      <c r="M92" s="73">
        <v>0</v>
      </c>
      <c r="N92" s="53">
        <v>0</v>
      </c>
      <c r="O92" s="45">
        <v>0</v>
      </c>
      <c r="P92" s="45">
        <v>0</v>
      </c>
      <c r="Q92" s="54">
        <v>0</v>
      </c>
      <c r="R92" s="73">
        <v>2.09047973</v>
      </c>
      <c r="S92" s="45">
        <v>0</v>
      </c>
      <c r="T92" s="45">
        <v>0</v>
      </c>
      <c r="U92" s="45">
        <v>0</v>
      </c>
      <c r="V92" s="54">
        <v>0.7069767349999999</v>
      </c>
      <c r="W92" s="73">
        <v>0</v>
      </c>
      <c r="X92" s="45">
        <v>0</v>
      </c>
      <c r="Y92" s="45">
        <v>0</v>
      </c>
      <c r="Z92" s="45">
        <v>0</v>
      </c>
      <c r="AA92" s="54">
        <v>0</v>
      </c>
      <c r="AB92" s="73">
        <v>0.06240407299999999</v>
      </c>
      <c r="AC92" s="45">
        <v>0</v>
      </c>
      <c r="AD92" s="45">
        <v>0</v>
      </c>
      <c r="AE92" s="45">
        <v>0</v>
      </c>
      <c r="AF92" s="54">
        <v>0</v>
      </c>
      <c r="AG92" s="73">
        <v>0</v>
      </c>
      <c r="AH92" s="45">
        <v>0</v>
      </c>
      <c r="AI92" s="45">
        <v>0</v>
      </c>
      <c r="AJ92" s="45">
        <v>0</v>
      </c>
      <c r="AK92" s="54">
        <v>0</v>
      </c>
      <c r="AL92" s="73">
        <v>0.05063147</v>
      </c>
      <c r="AM92" s="45">
        <v>0</v>
      </c>
      <c r="AN92" s="45">
        <v>0</v>
      </c>
      <c r="AO92" s="45">
        <v>0</v>
      </c>
      <c r="AP92" s="54">
        <v>0</v>
      </c>
      <c r="AQ92" s="73">
        <v>0</v>
      </c>
      <c r="AR92" s="53">
        <v>17.533341116</v>
      </c>
      <c r="AS92" s="45">
        <v>0</v>
      </c>
      <c r="AT92" s="45">
        <v>0</v>
      </c>
      <c r="AU92" s="54">
        <v>0</v>
      </c>
      <c r="AV92" s="73">
        <v>71.066938587</v>
      </c>
      <c r="AW92" s="45">
        <v>11.452012190000001</v>
      </c>
      <c r="AX92" s="45">
        <v>0</v>
      </c>
      <c r="AY92" s="45">
        <v>0</v>
      </c>
      <c r="AZ92" s="54">
        <v>122.326317469</v>
      </c>
      <c r="BA92" s="73">
        <v>0</v>
      </c>
      <c r="BB92" s="53">
        <v>0</v>
      </c>
      <c r="BC92" s="45">
        <v>0</v>
      </c>
      <c r="BD92" s="45">
        <v>0</v>
      </c>
      <c r="BE92" s="54">
        <v>0</v>
      </c>
      <c r="BF92" s="73">
        <v>22.134615111999995</v>
      </c>
      <c r="BG92" s="53">
        <v>1.1552717020000003</v>
      </c>
      <c r="BH92" s="45">
        <v>0</v>
      </c>
      <c r="BI92" s="45">
        <v>0</v>
      </c>
      <c r="BJ92" s="54">
        <v>10.461386408000001</v>
      </c>
      <c r="BK92" s="61">
        <f t="shared" si="18"/>
        <v>302.704585301</v>
      </c>
    </row>
    <row r="93" spans="1:63" ht="12.75">
      <c r="A93" s="11"/>
      <c r="B93" s="24" t="s">
        <v>118</v>
      </c>
      <c r="C93" s="73">
        <v>0</v>
      </c>
      <c r="D93" s="53">
        <v>7.811479255</v>
      </c>
      <c r="E93" s="45">
        <v>0</v>
      </c>
      <c r="F93" s="45">
        <v>0</v>
      </c>
      <c r="G93" s="54">
        <v>0</v>
      </c>
      <c r="H93" s="73">
        <v>1.08508531</v>
      </c>
      <c r="I93" s="45">
        <v>0.000623563</v>
      </c>
      <c r="J93" s="45">
        <v>0</v>
      </c>
      <c r="K93" s="45">
        <v>0</v>
      </c>
      <c r="L93" s="54">
        <v>6.54123125</v>
      </c>
      <c r="M93" s="73">
        <v>0</v>
      </c>
      <c r="N93" s="53">
        <v>0</v>
      </c>
      <c r="O93" s="45">
        <v>0</v>
      </c>
      <c r="P93" s="45">
        <v>0</v>
      </c>
      <c r="Q93" s="54">
        <v>0</v>
      </c>
      <c r="R93" s="73">
        <v>0.636004845</v>
      </c>
      <c r="S93" s="45">
        <v>0</v>
      </c>
      <c r="T93" s="45">
        <v>0</v>
      </c>
      <c r="U93" s="45">
        <v>0</v>
      </c>
      <c r="V93" s="54">
        <v>0.29109183000000005</v>
      </c>
      <c r="W93" s="73">
        <v>0</v>
      </c>
      <c r="X93" s="45">
        <v>0</v>
      </c>
      <c r="Y93" s="45">
        <v>0</v>
      </c>
      <c r="Z93" s="45">
        <v>0</v>
      </c>
      <c r="AA93" s="54">
        <v>0</v>
      </c>
      <c r="AB93" s="73">
        <v>0</v>
      </c>
      <c r="AC93" s="45">
        <v>0</v>
      </c>
      <c r="AD93" s="45">
        <v>0</v>
      </c>
      <c r="AE93" s="45">
        <v>0</v>
      </c>
      <c r="AF93" s="54">
        <v>0</v>
      </c>
      <c r="AG93" s="73">
        <v>0</v>
      </c>
      <c r="AH93" s="45">
        <v>0</v>
      </c>
      <c r="AI93" s="45">
        <v>0</v>
      </c>
      <c r="AJ93" s="45">
        <v>0</v>
      </c>
      <c r="AK93" s="54">
        <v>0</v>
      </c>
      <c r="AL93" s="73">
        <v>0</v>
      </c>
      <c r="AM93" s="45">
        <v>0</v>
      </c>
      <c r="AN93" s="45">
        <v>0</v>
      </c>
      <c r="AO93" s="45">
        <v>0</v>
      </c>
      <c r="AP93" s="54">
        <v>0</v>
      </c>
      <c r="AQ93" s="73">
        <v>0</v>
      </c>
      <c r="AR93" s="53">
        <v>0</v>
      </c>
      <c r="AS93" s="45">
        <v>0</v>
      </c>
      <c r="AT93" s="45">
        <v>0</v>
      </c>
      <c r="AU93" s="54">
        <v>0</v>
      </c>
      <c r="AV93" s="73">
        <v>5.409943877</v>
      </c>
      <c r="AW93" s="45">
        <v>0.020799744000000002</v>
      </c>
      <c r="AX93" s="45">
        <v>0</v>
      </c>
      <c r="AY93" s="45">
        <v>0</v>
      </c>
      <c r="AZ93" s="54">
        <v>7.351556845999999</v>
      </c>
      <c r="BA93" s="73">
        <v>0</v>
      </c>
      <c r="BB93" s="53">
        <v>0</v>
      </c>
      <c r="BC93" s="45">
        <v>0</v>
      </c>
      <c r="BD93" s="45">
        <v>0</v>
      </c>
      <c r="BE93" s="54">
        <v>0</v>
      </c>
      <c r="BF93" s="73">
        <v>2.126390893</v>
      </c>
      <c r="BG93" s="53">
        <v>0.053063746999999994</v>
      </c>
      <c r="BH93" s="45">
        <v>0</v>
      </c>
      <c r="BI93" s="45">
        <v>0</v>
      </c>
      <c r="BJ93" s="54">
        <v>0.194335614</v>
      </c>
      <c r="BK93" s="61">
        <f t="shared" si="18"/>
        <v>31.521606774</v>
      </c>
    </row>
    <row r="94" spans="1:63" ht="12.75">
      <c r="A94" s="11"/>
      <c r="B94" s="24" t="s">
        <v>129</v>
      </c>
      <c r="C94" s="73">
        <v>0</v>
      </c>
      <c r="D94" s="53">
        <v>6.2996285</v>
      </c>
      <c r="E94" s="45">
        <v>0</v>
      </c>
      <c r="F94" s="45">
        <v>0</v>
      </c>
      <c r="G94" s="54">
        <v>0</v>
      </c>
      <c r="H94" s="73">
        <v>0.6928716389999999</v>
      </c>
      <c r="I94" s="45">
        <v>1.157125703</v>
      </c>
      <c r="J94" s="45">
        <v>0</v>
      </c>
      <c r="K94" s="45">
        <v>0</v>
      </c>
      <c r="L94" s="54">
        <v>0.569939264</v>
      </c>
      <c r="M94" s="73">
        <v>0</v>
      </c>
      <c r="N94" s="53">
        <v>0</v>
      </c>
      <c r="O94" s="45">
        <v>0</v>
      </c>
      <c r="P94" s="45">
        <v>0</v>
      </c>
      <c r="Q94" s="54">
        <v>0</v>
      </c>
      <c r="R94" s="73">
        <v>0.07148368100000001</v>
      </c>
      <c r="S94" s="45">
        <v>0</v>
      </c>
      <c r="T94" s="45">
        <v>0</v>
      </c>
      <c r="U94" s="45">
        <v>0</v>
      </c>
      <c r="V94" s="54">
        <v>0.13072991299999998</v>
      </c>
      <c r="W94" s="73">
        <v>0</v>
      </c>
      <c r="X94" s="45">
        <v>0</v>
      </c>
      <c r="Y94" s="45">
        <v>0</v>
      </c>
      <c r="Z94" s="45">
        <v>0</v>
      </c>
      <c r="AA94" s="54">
        <v>0</v>
      </c>
      <c r="AB94" s="73">
        <v>0</v>
      </c>
      <c r="AC94" s="45">
        <v>0</v>
      </c>
      <c r="AD94" s="45">
        <v>0</v>
      </c>
      <c r="AE94" s="45">
        <v>0</v>
      </c>
      <c r="AF94" s="54">
        <v>0</v>
      </c>
      <c r="AG94" s="73">
        <v>0</v>
      </c>
      <c r="AH94" s="45">
        <v>0</v>
      </c>
      <c r="AI94" s="45">
        <v>0</v>
      </c>
      <c r="AJ94" s="45">
        <v>0</v>
      </c>
      <c r="AK94" s="54">
        <v>0</v>
      </c>
      <c r="AL94" s="73">
        <v>0</v>
      </c>
      <c r="AM94" s="45">
        <v>0</v>
      </c>
      <c r="AN94" s="45">
        <v>0</v>
      </c>
      <c r="AO94" s="45">
        <v>0</v>
      </c>
      <c r="AP94" s="54">
        <v>0</v>
      </c>
      <c r="AQ94" s="73">
        <v>0</v>
      </c>
      <c r="AR94" s="53">
        <v>0</v>
      </c>
      <c r="AS94" s="45">
        <v>0</v>
      </c>
      <c r="AT94" s="45">
        <v>0</v>
      </c>
      <c r="AU94" s="54">
        <v>0</v>
      </c>
      <c r="AV94" s="73">
        <v>4.634243462</v>
      </c>
      <c r="AW94" s="45">
        <v>2.011887099</v>
      </c>
      <c r="AX94" s="45">
        <v>0</v>
      </c>
      <c r="AY94" s="45">
        <v>0</v>
      </c>
      <c r="AZ94" s="54">
        <v>15.546526015</v>
      </c>
      <c r="BA94" s="73">
        <v>0</v>
      </c>
      <c r="BB94" s="53">
        <v>0</v>
      </c>
      <c r="BC94" s="45">
        <v>0</v>
      </c>
      <c r="BD94" s="45">
        <v>0</v>
      </c>
      <c r="BE94" s="54">
        <v>0</v>
      </c>
      <c r="BF94" s="73">
        <v>0.598956915</v>
      </c>
      <c r="BG94" s="53">
        <v>0</v>
      </c>
      <c r="BH94" s="45">
        <v>0</v>
      </c>
      <c r="BI94" s="45">
        <v>0</v>
      </c>
      <c r="BJ94" s="54">
        <v>0.314791204</v>
      </c>
      <c r="BK94" s="61">
        <f t="shared" si="18"/>
        <v>32.02818339499999</v>
      </c>
    </row>
    <row r="95" spans="1:63" ht="12.75">
      <c r="A95" s="36"/>
      <c r="B95" s="38" t="s">
        <v>79</v>
      </c>
      <c r="C95" s="81">
        <f>SUM(C89:C94)</f>
        <v>0</v>
      </c>
      <c r="D95" s="81">
        <f>SUM(D89:D94)</f>
        <v>83.069300608</v>
      </c>
      <c r="E95" s="81">
        <f aca="true" t="shared" si="19" ref="E95:BI95">SUM(E89:E94)</f>
        <v>0</v>
      </c>
      <c r="F95" s="81">
        <f t="shared" si="19"/>
        <v>0</v>
      </c>
      <c r="G95" s="81">
        <f t="shared" si="19"/>
        <v>0</v>
      </c>
      <c r="H95" s="81">
        <f t="shared" si="19"/>
        <v>12.023804221</v>
      </c>
      <c r="I95" s="81">
        <f t="shared" si="19"/>
        <v>9.772612894</v>
      </c>
      <c r="J95" s="81">
        <f t="shared" si="19"/>
        <v>0</v>
      </c>
      <c r="K95" s="81">
        <f t="shared" si="19"/>
        <v>0</v>
      </c>
      <c r="L95" s="81">
        <f t="shared" si="19"/>
        <v>52.908987043</v>
      </c>
      <c r="M95" s="81">
        <f t="shared" si="19"/>
        <v>0</v>
      </c>
      <c r="N95" s="81">
        <f t="shared" si="19"/>
        <v>0</v>
      </c>
      <c r="O95" s="81">
        <f t="shared" si="19"/>
        <v>0</v>
      </c>
      <c r="P95" s="81">
        <f t="shared" si="19"/>
        <v>0</v>
      </c>
      <c r="Q95" s="81">
        <f t="shared" si="19"/>
        <v>0</v>
      </c>
      <c r="R95" s="81">
        <f t="shared" si="19"/>
        <v>3.9889123890000002</v>
      </c>
      <c r="S95" s="81">
        <f t="shared" si="19"/>
        <v>0.098369948</v>
      </c>
      <c r="T95" s="81">
        <f t="shared" si="19"/>
        <v>0</v>
      </c>
      <c r="U95" s="81">
        <f t="shared" si="19"/>
        <v>0</v>
      </c>
      <c r="V95" s="81">
        <f t="shared" si="19"/>
        <v>10.007270090999999</v>
      </c>
      <c r="W95" s="81">
        <f t="shared" si="19"/>
        <v>0</v>
      </c>
      <c r="X95" s="81">
        <f t="shared" si="19"/>
        <v>0</v>
      </c>
      <c r="Y95" s="81">
        <f t="shared" si="19"/>
        <v>0</v>
      </c>
      <c r="Z95" s="81">
        <f t="shared" si="19"/>
        <v>0</v>
      </c>
      <c r="AA95" s="81">
        <f t="shared" si="19"/>
        <v>0</v>
      </c>
      <c r="AB95" s="81">
        <f t="shared" si="19"/>
        <v>0.06240407299999999</v>
      </c>
      <c r="AC95" s="81">
        <f t="shared" si="19"/>
        <v>0</v>
      </c>
      <c r="AD95" s="81">
        <f t="shared" si="19"/>
        <v>0</v>
      </c>
      <c r="AE95" s="81">
        <f t="shared" si="19"/>
        <v>0</v>
      </c>
      <c r="AF95" s="81">
        <f t="shared" si="19"/>
        <v>0</v>
      </c>
      <c r="AG95" s="81">
        <f t="shared" si="19"/>
        <v>0</v>
      </c>
      <c r="AH95" s="81">
        <f t="shared" si="19"/>
        <v>0</v>
      </c>
      <c r="AI95" s="81">
        <f t="shared" si="19"/>
        <v>0</v>
      </c>
      <c r="AJ95" s="81">
        <f t="shared" si="19"/>
        <v>0</v>
      </c>
      <c r="AK95" s="81">
        <f t="shared" si="19"/>
        <v>0</v>
      </c>
      <c r="AL95" s="81">
        <f t="shared" si="19"/>
        <v>0.051302722999999995</v>
      </c>
      <c r="AM95" s="81">
        <f t="shared" si="19"/>
        <v>0</v>
      </c>
      <c r="AN95" s="81">
        <f t="shared" si="19"/>
        <v>0</v>
      </c>
      <c r="AO95" s="81">
        <f t="shared" si="19"/>
        <v>0</v>
      </c>
      <c r="AP95" s="81">
        <f t="shared" si="19"/>
        <v>0</v>
      </c>
      <c r="AQ95" s="81">
        <f t="shared" si="19"/>
        <v>0</v>
      </c>
      <c r="AR95" s="81">
        <f t="shared" si="19"/>
        <v>28.926511114</v>
      </c>
      <c r="AS95" s="81">
        <f t="shared" si="19"/>
        <v>0</v>
      </c>
      <c r="AT95" s="81">
        <f t="shared" si="19"/>
        <v>0</v>
      </c>
      <c r="AU95" s="81">
        <f t="shared" si="19"/>
        <v>0</v>
      </c>
      <c r="AV95" s="81">
        <f t="shared" si="19"/>
        <v>99.015702777</v>
      </c>
      <c r="AW95" s="81">
        <f t="shared" si="19"/>
        <v>54.428166013000016</v>
      </c>
      <c r="AX95" s="81">
        <f t="shared" si="19"/>
        <v>0</v>
      </c>
      <c r="AY95" s="81">
        <f t="shared" si="19"/>
        <v>0</v>
      </c>
      <c r="AZ95" s="81">
        <f t="shared" si="19"/>
        <v>189.700573079</v>
      </c>
      <c r="BA95" s="81">
        <f t="shared" si="19"/>
        <v>0</v>
      </c>
      <c r="BB95" s="81">
        <f t="shared" si="19"/>
        <v>0</v>
      </c>
      <c r="BC95" s="81">
        <f t="shared" si="19"/>
        <v>0</v>
      </c>
      <c r="BD95" s="81">
        <f t="shared" si="19"/>
        <v>0</v>
      </c>
      <c r="BE95" s="81">
        <f t="shared" si="19"/>
        <v>0</v>
      </c>
      <c r="BF95" s="81">
        <f t="shared" si="19"/>
        <v>29.603144099999994</v>
      </c>
      <c r="BG95" s="81">
        <f t="shared" si="19"/>
        <v>2.6990824110000005</v>
      </c>
      <c r="BH95" s="81">
        <f t="shared" si="19"/>
        <v>0</v>
      </c>
      <c r="BI95" s="81">
        <f t="shared" si="19"/>
        <v>0</v>
      </c>
      <c r="BJ95" s="81">
        <f>SUM(BJ89:BJ94)</f>
        <v>13.563416727000002</v>
      </c>
      <c r="BK95" s="99">
        <f>SUM(BK89:BK94)</f>
        <v>589.9195602110001</v>
      </c>
    </row>
    <row r="96" spans="1:63" ht="4.5" customHeight="1">
      <c r="A96" s="11"/>
      <c r="B96" s="21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14"/>
      <c r="BK96" s="115"/>
    </row>
    <row r="97" spans="1:65" ht="12.75">
      <c r="A97" s="36"/>
      <c r="B97" s="83" t="s">
        <v>93</v>
      </c>
      <c r="C97" s="84">
        <f aca="true" t="shared" si="20" ref="C97:AH97">+C95++C76+C71+C52</f>
        <v>0</v>
      </c>
      <c r="D97" s="70">
        <f t="shared" si="20"/>
        <v>3948.8494180049997</v>
      </c>
      <c r="E97" s="70">
        <f t="shared" si="20"/>
        <v>0</v>
      </c>
      <c r="F97" s="70">
        <f t="shared" si="20"/>
        <v>0</v>
      </c>
      <c r="G97" s="85">
        <f t="shared" si="20"/>
        <v>0</v>
      </c>
      <c r="H97" s="84">
        <f t="shared" si="20"/>
        <v>1248.386183536</v>
      </c>
      <c r="I97" s="70">
        <f t="shared" si="20"/>
        <v>17682.109212478</v>
      </c>
      <c r="J97" s="70">
        <f t="shared" si="20"/>
        <v>3261.42118922</v>
      </c>
      <c r="K97" s="70">
        <f t="shared" si="20"/>
        <v>5.972019661</v>
      </c>
      <c r="L97" s="85">
        <f t="shared" si="20"/>
        <v>4001.6064131830008</v>
      </c>
      <c r="M97" s="84">
        <f t="shared" si="20"/>
        <v>0</v>
      </c>
      <c r="N97" s="70">
        <f t="shared" si="20"/>
        <v>0</v>
      </c>
      <c r="O97" s="70">
        <f t="shared" si="20"/>
        <v>0</v>
      </c>
      <c r="P97" s="70">
        <f t="shared" si="20"/>
        <v>0</v>
      </c>
      <c r="Q97" s="85">
        <f t="shared" si="20"/>
        <v>0</v>
      </c>
      <c r="R97" s="84">
        <f t="shared" si="20"/>
        <v>558.561076238</v>
      </c>
      <c r="S97" s="70">
        <f t="shared" si="20"/>
        <v>309.328239961</v>
      </c>
      <c r="T97" s="70">
        <f t="shared" si="20"/>
        <v>97.17872233199999</v>
      </c>
      <c r="U97" s="70">
        <f t="shared" si="20"/>
        <v>0</v>
      </c>
      <c r="V97" s="85">
        <f t="shared" si="20"/>
        <v>358.52392558400004</v>
      </c>
      <c r="W97" s="84">
        <f t="shared" si="20"/>
        <v>0</v>
      </c>
      <c r="X97" s="70">
        <f t="shared" si="20"/>
        <v>0</v>
      </c>
      <c r="Y97" s="70">
        <f t="shared" si="20"/>
        <v>0</v>
      </c>
      <c r="Z97" s="70">
        <f t="shared" si="20"/>
        <v>0</v>
      </c>
      <c r="AA97" s="85">
        <f t="shared" si="20"/>
        <v>0</v>
      </c>
      <c r="AB97" s="84">
        <f t="shared" si="20"/>
        <v>5.847520067</v>
      </c>
      <c r="AC97" s="70">
        <f t="shared" si="20"/>
        <v>0.00189978</v>
      </c>
      <c r="AD97" s="70">
        <f t="shared" si="20"/>
        <v>0</v>
      </c>
      <c r="AE97" s="70">
        <f t="shared" si="20"/>
        <v>0</v>
      </c>
      <c r="AF97" s="85">
        <f t="shared" si="20"/>
        <v>0.509594454</v>
      </c>
      <c r="AG97" s="84">
        <f t="shared" si="20"/>
        <v>0</v>
      </c>
      <c r="AH97" s="70">
        <f t="shared" si="20"/>
        <v>0</v>
      </c>
      <c r="AI97" s="70">
        <f aca="true" t="shared" si="21" ref="AI97:BJ97">+AI95++AI76+AI71+AI52</f>
        <v>0</v>
      </c>
      <c r="AJ97" s="70">
        <f t="shared" si="21"/>
        <v>0</v>
      </c>
      <c r="AK97" s="85">
        <f t="shared" si="21"/>
        <v>0</v>
      </c>
      <c r="AL97" s="84">
        <f t="shared" si="21"/>
        <v>4.795285548</v>
      </c>
      <c r="AM97" s="70">
        <f t="shared" si="21"/>
        <v>0</v>
      </c>
      <c r="AN97" s="70">
        <f t="shared" si="21"/>
        <v>0</v>
      </c>
      <c r="AO97" s="70">
        <f t="shared" si="21"/>
        <v>0</v>
      </c>
      <c r="AP97" s="85">
        <f t="shared" si="21"/>
        <v>1.035106339</v>
      </c>
      <c r="AQ97" s="84">
        <f t="shared" si="21"/>
        <v>0</v>
      </c>
      <c r="AR97" s="70">
        <f t="shared" si="21"/>
        <v>123.20614903500001</v>
      </c>
      <c r="AS97" s="70">
        <f t="shared" si="21"/>
        <v>0</v>
      </c>
      <c r="AT97" s="70">
        <f t="shared" si="21"/>
        <v>0</v>
      </c>
      <c r="AU97" s="85">
        <f t="shared" si="21"/>
        <v>0</v>
      </c>
      <c r="AV97" s="52">
        <f t="shared" si="21"/>
        <v>12498.287152982999</v>
      </c>
      <c r="AW97" s="70">
        <f t="shared" si="21"/>
        <v>9939.190349776</v>
      </c>
      <c r="AX97" s="70">
        <f t="shared" si="21"/>
        <v>153.759951362</v>
      </c>
      <c r="AY97" s="70">
        <f t="shared" si="21"/>
        <v>0</v>
      </c>
      <c r="AZ97" s="87">
        <f t="shared" si="21"/>
        <v>17235.522700880003</v>
      </c>
      <c r="BA97" s="84">
        <f t="shared" si="21"/>
        <v>0</v>
      </c>
      <c r="BB97" s="70">
        <f t="shared" si="21"/>
        <v>0</v>
      </c>
      <c r="BC97" s="70">
        <f t="shared" si="21"/>
        <v>0</v>
      </c>
      <c r="BD97" s="70">
        <f t="shared" si="21"/>
        <v>0</v>
      </c>
      <c r="BE97" s="85">
        <f t="shared" si="21"/>
        <v>0</v>
      </c>
      <c r="BF97" s="84">
        <f t="shared" si="21"/>
        <v>5561.424465507999</v>
      </c>
      <c r="BG97" s="70">
        <f t="shared" si="21"/>
        <v>967.851222715</v>
      </c>
      <c r="BH97" s="70">
        <f t="shared" si="21"/>
        <v>81.76537055000001</v>
      </c>
      <c r="BI97" s="70">
        <f t="shared" si="21"/>
        <v>0</v>
      </c>
      <c r="BJ97" s="85">
        <f t="shared" si="21"/>
        <v>2954.0800686869998</v>
      </c>
      <c r="BK97" s="97">
        <f>+BK95+BK76+BK71+BK52</f>
        <v>80999.213237882</v>
      </c>
      <c r="BM97" s="106"/>
    </row>
    <row r="98" spans="1:63" ht="4.5" customHeight="1">
      <c r="A98" s="11"/>
      <c r="B98" s="22"/>
      <c r="C98" s="118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  <c r="BH98" s="114"/>
      <c r="BI98" s="114"/>
      <c r="BJ98" s="114"/>
      <c r="BK98" s="119"/>
    </row>
    <row r="99" spans="1:63" ht="14.25" customHeight="1">
      <c r="A99" s="11" t="s">
        <v>5</v>
      </c>
      <c r="B99" s="23" t="s">
        <v>26</v>
      </c>
      <c r="C99" s="118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  <c r="BI99" s="114"/>
      <c r="BJ99" s="114"/>
      <c r="BK99" s="119"/>
    </row>
    <row r="100" spans="1:63" ht="14.25" customHeight="1">
      <c r="A100" s="32"/>
      <c r="B100" s="28" t="s">
        <v>119</v>
      </c>
      <c r="C100" s="73">
        <v>0</v>
      </c>
      <c r="D100" s="53">
        <v>0.6575287240000001</v>
      </c>
      <c r="E100" s="45">
        <v>0</v>
      </c>
      <c r="F100" s="45">
        <v>0</v>
      </c>
      <c r="G100" s="54">
        <v>0</v>
      </c>
      <c r="H100" s="73">
        <v>4.192353628999999</v>
      </c>
      <c r="I100" s="45">
        <v>5.207979125</v>
      </c>
      <c r="J100" s="45">
        <v>0</v>
      </c>
      <c r="K100" s="45">
        <v>0</v>
      </c>
      <c r="L100" s="54">
        <v>17.478184035</v>
      </c>
      <c r="M100" s="73">
        <v>0</v>
      </c>
      <c r="N100" s="53">
        <v>0</v>
      </c>
      <c r="O100" s="45">
        <v>0</v>
      </c>
      <c r="P100" s="45">
        <v>0</v>
      </c>
      <c r="Q100" s="54">
        <v>0</v>
      </c>
      <c r="R100" s="73">
        <v>2.123595613</v>
      </c>
      <c r="S100" s="45">
        <v>1.6766333130000002</v>
      </c>
      <c r="T100" s="45">
        <v>0</v>
      </c>
      <c r="U100" s="45">
        <v>0</v>
      </c>
      <c r="V100" s="54">
        <v>4.0037216330000005</v>
      </c>
      <c r="W100" s="73">
        <v>0</v>
      </c>
      <c r="X100" s="45">
        <v>0</v>
      </c>
      <c r="Y100" s="45">
        <v>0</v>
      </c>
      <c r="Z100" s="45">
        <v>0</v>
      </c>
      <c r="AA100" s="54">
        <v>0</v>
      </c>
      <c r="AB100" s="73">
        <v>0.001068592</v>
      </c>
      <c r="AC100" s="45">
        <v>0</v>
      </c>
      <c r="AD100" s="45">
        <v>0</v>
      </c>
      <c r="AE100" s="45">
        <v>0</v>
      </c>
      <c r="AF100" s="54">
        <v>0</v>
      </c>
      <c r="AG100" s="73">
        <v>0</v>
      </c>
      <c r="AH100" s="45">
        <v>0</v>
      </c>
      <c r="AI100" s="45">
        <v>0</v>
      </c>
      <c r="AJ100" s="45">
        <v>0</v>
      </c>
      <c r="AK100" s="54">
        <v>0</v>
      </c>
      <c r="AL100" s="73">
        <v>0.005165665</v>
      </c>
      <c r="AM100" s="45">
        <v>0</v>
      </c>
      <c r="AN100" s="45">
        <v>0</v>
      </c>
      <c r="AO100" s="45">
        <v>0</v>
      </c>
      <c r="AP100" s="54">
        <v>0</v>
      </c>
      <c r="AQ100" s="73">
        <v>0</v>
      </c>
      <c r="AR100" s="53">
        <v>0</v>
      </c>
      <c r="AS100" s="45">
        <v>0</v>
      </c>
      <c r="AT100" s="45">
        <v>0</v>
      </c>
      <c r="AU100" s="54">
        <v>0</v>
      </c>
      <c r="AV100" s="73">
        <v>153.473996209</v>
      </c>
      <c r="AW100" s="45">
        <v>138.844896218</v>
      </c>
      <c r="AX100" s="45">
        <v>0</v>
      </c>
      <c r="AY100" s="45">
        <v>0</v>
      </c>
      <c r="AZ100" s="54">
        <v>406.929028183</v>
      </c>
      <c r="BA100" s="43">
        <v>0</v>
      </c>
      <c r="BB100" s="44">
        <v>0</v>
      </c>
      <c r="BC100" s="43">
        <v>0</v>
      </c>
      <c r="BD100" s="43">
        <v>0</v>
      </c>
      <c r="BE100" s="48">
        <v>0</v>
      </c>
      <c r="BF100" s="43">
        <v>63.899387778999994</v>
      </c>
      <c r="BG100" s="44">
        <v>32.635133417</v>
      </c>
      <c r="BH100" s="43">
        <v>0</v>
      </c>
      <c r="BI100" s="43">
        <v>0</v>
      </c>
      <c r="BJ100" s="48">
        <v>93.682285255</v>
      </c>
      <c r="BK100" s="100">
        <f>SUM(C100:BJ100)</f>
        <v>924.81095739</v>
      </c>
    </row>
    <row r="101" spans="1:63" ht="13.5" thickBot="1">
      <c r="A101" s="40"/>
      <c r="B101" s="86" t="s">
        <v>79</v>
      </c>
      <c r="C101" s="50">
        <f>SUM(C100)</f>
        <v>0</v>
      </c>
      <c r="D101" s="71">
        <f aca="true" t="shared" si="22" ref="D101:BK101">SUM(D100)</f>
        <v>0.6575287240000001</v>
      </c>
      <c r="E101" s="71">
        <f t="shared" si="22"/>
        <v>0</v>
      </c>
      <c r="F101" s="71">
        <f t="shared" si="22"/>
        <v>0</v>
      </c>
      <c r="G101" s="69">
        <f t="shared" si="22"/>
        <v>0</v>
      </c>
      <c r="H101" s="50">
        <f t="shared" si="22"/>
        <v>4.192353628999999</v>
      </c>
      <c r="I101" s="71">
        <f t="shared" si="22"/>
        <v>5.207979125</v>
      </c>
      <c r="J101" s="71">
        <f t="shared" si="22"/>
        <v>0</v>
      </c>
      <c r="K101" s="71">
        <f t="shared" si="22"/>
        <v>0</v>
      </c>
      <c r="L101" s="69">
        <f t="shared" si="22"/>
        <v>17.478184035</v>
      </c>
      <c r="M101" s="50">
        <f t="shared" si="22"/>
        <v>0</v>
      </c>
      <c r="N101" s="71">
        <f t="shared" si="22"/>
        <v>0</v>
      </c>
      <c r="O101" s="71">
        <f t="shared" si="22"/>
        <v>0</v>
      </c>
      <c r="P101" s="71">
        <f t="shared" si="22"/>
        <v>0</v>
      </c>
      <c r="Q101" s="69">
        <f t="shared" si="22"/>
        <v>0</v>
      </c>
      <c r="R101" s="50">
        <f t="shared" si="22"/>
        <v>2.123595613</v>
      </c>
      <c r="S101" s="71">
        <f t="shared" si="22"/>
        <v>1.6766333130000002</v>
      </c>
      <c r="T101" s="71">
        <f t="shared" si="22"/>
        <v>0</v>
      </c>
      <c r="U101" s="71">
        <f t="shared" si="22"/>
        <v>0</v>
      </c>
      <c r="V101" s="69">
        <f t="shared" si="22"/>
        <v>4.0037216330000005</v>
      </c>
      <c r="W101" s="50">
        <f t="shared" si="22"/>
        <v>0</v>
      </c>
      <c r="X101" s="71">
        <f t="shared" si="22"/>
        <v>0</v>
      </c>
      <c r="Y101" s="71">
        <f t="shared" si="22"/>
        <v>0</v>
      </c>
      <c r="Z101" s="71">
        <f t="shared" si="22"/>
        <v>0</v>
      </c>
      <c r="AA101" s="69">
        <f t="shared" si="22"/>
        <v>0</v>
      </c>
      <c r="AB101" s="50">
        <f t="shared" si="22"/>
        <v>0.001068592</v>
      </c>
      <c r="AC101" s="71">
        <f t="shared" si="22"/>
        <v>0</v>
      </c>
      <c r="AD101" s="71">
        <f t="shared" si="22"/>
        <v>0</v>
      </c>
      <c r="AE101" s="71">
        <f t="shared" si="22"/>
        <v>0</v>
      </c>
      <c r="AF101" s="69">
        <f t="shared" si="22"/>
        <v>0</v>
      </c>
      <c r="AG101" s="50">
        <f t="shared" si="22"/>
        <v>0</v>
      </c>
      <c r="AH101" s="71">
        <f t="shared" si="22"/>
        <v>0</v>
      </c>
      <c r="AI101" s="71">
        <f t="shared" si="22"/>
        <v>0</v>
      </c>
      <c r="AJ101" s="71">
        <f t="shared" si="22"/>
        <v>0</v>
      </c>
      <c r="AK101" s="69">
        <f t="shared" si="22"/>
        <v>0</v>
      </c>
      <c r="AL101" s="50">
        <f t="shared" si="22"/>
        <v>0.005165665</v>
      </c>
      <c r="AM101" s="71">
        <f t="shared" si="22"/>
        <v>0</v>
      </c>
      <c r="AN101" s="71">
        <f t="shared" si="22"/>
        <v>0</v>
      </c>
      <c r="AO101" s="71">
        <f t="shared" si="22"/>
        <v>0</v>
      </c>
      <c r="AP101" s="69">
        <f t="shared" si="22"/>
        <v>0</v>
      </c>
      <c r="AQ101" s="50">
        <f t="shared" si="22"/>
        <v>0</v>
      </c>
      <c r="AR101" s="71">
        <f t="shared" si="22"/>
        <v>0</v>
      </c>
      <c r="AS101" s="71">
        <f t="shared" si="22"/>
        <v>0</v>
      </c>
      <c r="AT101" s="71">
        <f t="shared" si="22"/>
        <v>0</v>
      </c>
      <c r="AU101" s="69">
        <f t="shared" si="22"/>
        <v>0</v>
      </c>
      <c r="AV101" s="50">
        <f t="shared" si="22"/>
        <v>153.473996209</v>
      </c>
      <c r="AW101" s="71">
        <f t="shared" si="22"/>
        <v>138.844896218</v>
      </c>
      <c r="AX101" s="71">
        <f t="shared" si="22"/>
        <v>0</v>
      </c>
      <c r="AY101" s="71">
        <f t="shared" si="22"/>
        <v>0</v>
      </c>
      <c r="AZ101" s="69">
        <f t="shared" si="22"/>
        <v>406.929028183</v>
      </c>
      <c r="BA101" s="51">
        <f t="shared" si="22"/>
        <v>0</v>
      </c>
      <c r="BB101" s="71">
        <f t="shared" si="22"/>
        <v>0</v>
      </c>
      <c r="BC101" s="71">
        <f t="shared" si="22"/>
        <v>0</v>
      </c>
      <c r="BD101" s="71">
        <f t="shared" si="22"/>
        <v>0</v>
      </c>
      <c r="BE101" s="88">
        <f t="shared" si="22"/>
        <v>0</v>
      </c>
      <c r="BF101" s="50">
        <f t="shared" si="22"/>
        <v>63.899387778999994</v>
      </c>
      <c r="BG101" s="71">
        <f t="shared" si="22"/>
        <v>32.635133417</v>
      </c>
      <c r="BH101" s="71">
        <f t="shared" si="22"/>
        <v>0</v>
      </c>
      <c r="BI101" s="71">
        <f t="shared" si="22"/>
        <v>0</v>
      </c>
      <c r="BJ101" s="69">
        <f t="shared" si="22"/>
        <v>93.682285255</v>
      </c>
      <c r="BK101" s="101">
        <f t="shared" si="22"/>
        <v>924.81095739</v>
      </c>
    </row>
    <row r="102" spans="1:63" ht="6" customHeight="1">
      <c r="A102" s="4"/>
      <c r="B102" s="16"/>
      <c r="C102" s="27"/>
      <c r="D102" s="34"/>
      <c r="E102" s="27"/>
      <c r="F102" s="27"/>
      <c r="G102" s="27"/>
      <c r="H102" s="27"/>
      <c r="I102" s="27"/>
      <c r="J102" s="27"/>
      <c r="K102" s="27"/>
      <c r="L102" s="27"/>
      <c r="M102" s="27"/>
      <c r="N102" s="34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34"/>
      <c r="AS102" s="27"/>
      <c r="AT102" s="27"/>
      <c r="AU102" s="27"/>
      <c r="AV102" s="27"/>
      <c r="AW102" s="27"/>
      <c r="AX102" s="27"/>
      <c r="AY102" s="27"/>
      <c r="AZ102" s="27"/>
      <c r="BA102" s="27"/>
      <c r="BB102" s="34"/>
      <c r="BC102" s="27"/>
      <c r="BD102" s="27"/>
      <c r="BE102" s="27"/>
      <c r="BF102" s="27"/>
      <c r="BG102" s="34"/>
      <c r="BH102" s="27"/>
      <c r="BI102" s="27"/>
      <c r="BJ102" s="27"/>
      <c r="BK102" s="30"/>
    </row>
    <row r="103" spans="1:63" ht="12.75">
      <c r="A103" s="4"/>
      <c r="B103" s="4" t="s">
        <v>120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41" t="s">
        <v>121</v>
      </c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30"/>
    </row>
    <row r="104" spans="1:63" ht="12.75">
      <c r="A104" s="4"/>
      <c r="B104" s="4" t="s">
        <v>122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42" t="s">
        <v>123</v>
      </c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30"/>
    </row>
    <row r="105" spans="3:63" ht="12.75">
      <c r="C105" s="27"/>
      <c r="D105" s="27"/>
      <c r="E105" s="27"/>
      <c r="F105" s="27"/>
      <c r="G105" s="27"/>
      <c r="H105" s="27"/>
      <c r="I105" s="27"/>
      <c r="J105" s="27"/>
      <c r="K105" s="27"/>
      <c r="L105" s="42" t="s">
        <v>124</v>
      </c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30"/>
    </row>
    <row r="106" spans="2:63" ht="12.75">
      <c r="B106" s="4" t="s">
        <v>135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42" t="s">
        <v>125</v>
      </c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30"/>
    </row>
    <row r="107" spans="2:63" ht="12.75">
      <c r="B107" s="4" t="s">
        <v>136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42" t="s">
        <v>126</v>
      </c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30"/>
    </row>
    <row r="108" spans="2:63" ht="12.75">
      <c r="B108" s="4"/>
      <c r="C108" s="27"/>
      <c r="D108" s="27"/>
      <c r="E108" s="27"/>
      <c r="F108" s="27"/>
      <c r="G108" s="27"/>
      <c r="H108" s="27"/>
      <c r="I108" s="27"/>
      <c r="J108" s="27"/>
      <c r="K108" s="27"/>
      <c r="L108" s="42" t="s">
        <v>127</v>
      </c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39:BK39"/>
    <mergeCell ref="C42:BK4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55:BK55"/>
    <mergeCell ref="M3:V3"/>
    <mergeCell ref="C11:BK11"/>
    <mergeCell ref="C15:BK15"/>
    <mergeCell ref="C36:BK36"/>
    <mergeCell ref="C88:BK88"/>
    <mergeCell ref="C56:BK56"/>
    <mergeCell ref="C53:BK53"/>
    <mergeCell ref="C59:BK59"/>
    <mergeCell ref="C72:BK72"/>
    <mergeCell ref="C73:BK73"/>
    <mergeCell ref="C77:BK77"/>
    <mergeCell ref="C96:BK96"/>
    <mergeCell ref="A1:A5"/>
    <mergeCell ref="C74:BK74"/>
    <mergeCell ref="C98:BK98"/>
    <mergeCell ref="C99:BK99"/>
    <mergeCell ref="C78:BK78"/>
    <mergeCell ref="C79:BK79"/>
    <mergeCell ref="C82:BK82"/>
    <mergeCell ref="C86:BK86"/>
    <mergeCell ref="C87:BK87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6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1" t="s">
        <v>156</v>
      </c>
      <c r="C2" s="152"/>
      <c r="D2" s="152"/>
      <c r="E2" s="152"/>
      <c r="F2" s="152"/>
      <c r="G2" s="152"/>
      <c r="H2" s="152"/>
      <c r="I2" s="152"/>
      <c r="J2" s="152"/>
      <c r="K2" s="152"/>
      <c r="L2" s="153"/>
    </row>
    <row r="3" spans="2:12" ht="12.75">
      <c r="B3" s="151" t="s">
        <v>128</v>
      </c>
      <c r="C3" s="152"/>
      <c r="D3" s="152"/>
      <c r="E3" s="152"/>
      <c r="F3" s="152"/>
      <c r="G3" s="152"/>
      <c r="H3" s="152"/>
      <c r="I3" s="152"/>
      <c r="J3" s="152"/>
      <c r="K3" s="152"/>
      <c r="L3" s="153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108">
        <v>0.039038483</v>
      </c>
      <c r="E5" s="108">
        <v>0.712237997</v>
      </c>
      <c r="F5" s="108">
        <v>1.3156169450000001</v>
      </c>
      <c r="G5" s="108">
        <v>0.154918934</v>
      </c>
      <c r="H5" s="108">
        <v>0.007984834</v>
      </c>
      <c r="I5" s="72"/>
      <c r="J5" s="89"/>
      <c r="K5" s="95">
        <f>SUM(D5:J5)</f>
        <v>2.229797193</v>
      </c>
      <c r="L5" s="108">
        <v>0</v>
      </c>
    </row>
    <row r="6" spans="2:12" ht="12.75">
      <c r="B6" s="12">
        <v>2</v>
      </c>
      <c r="C6" s="14" t="s">
        <v>36</v>
      </c>
      <c r="D6" s="108">
        <v>115.20801059000001</v>
      </c>
      <c r="E6" s="108">
        <v>183.79466333</v>
      </c>
      <c r="F6" s="108">
        <v>725.525725523</v>
      </c>
      <c r="G6" s="108">
        <v>100.962172264</v>
      </c>
      <c r="H6" s="108">
        <v>5.54966683</v>
      </c>
      <c r="I6" s="72"/>
      <c r="J6" s="89"/>
      <c r="K6" s="95">
        <f aca="true" t="shared" si="0" ref="K6:K41">SUM(D6:J6)</f>
        <v>1131.040238537</v>
      </c>
      <c r="L6" s="108">
        <v>6.13795607</v>
      </c>
    </row>
    <row r="7" spans="2:12" ht="12.75">
      <c r="B7" s="12">
        <v>3</v>
      </c>
      <c r="C7" s="13" t="s">
        <v>37</v>
      </c>
      <c r="D7" s="108">
        <v>0.013782669</v>
      </c>
      <c r="E7" s="108">
        <v>0.048446667</v>
      </c>
      <c r="F7" s="108">
        <v>2.518102994</v>
      </c>
      <c r="G7" s="108">
        <v>0.046238974</v>
      </c>
      <c r="H7" s="108">
        <v>0.005278546</v>
      </c>
      <c r="I7" s="72"/>
      <c r="J7" s="89"/>
      <c r="K7" s="95">
        <f t="shared" si="0"/>
        <v>2.63184985</v>
      </c>
      <c r="L7" s="108">
        <v>0</v>
      </c>
    </row>
    <row r="8" spans="2:12" ht="12.75">
      <c r="B8" s="12">
        <v>4</v>
      </c>
      <c r="C8" s="14" t="s">
        <v>38</v>
      </c>
      <c r="D8" s="108">
        <v>3.065688613</v>
      </c>
      <c r="E8" s="108">
        <v>93.178690883</v>
      </c>
      <c r="F8" s="108">
        <v>142.186669397</v>
      </c>
      <c r="G8" s="108">
        <v>29.865314723</v>
      </c>
      <c r="H8" s="108">
        <v>0.6992005139999999</v>
      </c>
      <c r="I8" s="72"/>
      <c r="J8" s="89"/>
      <c r="K8" s="95">
        <f t="shared" si="0"/>
        <v>268.99556413</v>
      </c>
      <c r="L8" s="108">
        <v>20.742101151</v>
      </c>
    </row>
    <row r="9" spans="2:12" ht="12.75">
      <c r="B9" s="12">
        <v>5</v>
      </c>
      <c r="C9" s="14" t="s">
        <v>39</v>
      </c>
      <c r="D9" s="108">
        <v>1.144272033</v>
      </c>
      <c r="E9" s="108">
        <v>58.069450078</v>
      </c>
      <c r="F9" s="108">
        <v>232.47888742499998</v>
      </c>
      <c r="G9" s="108">
        <v>46.577167682</v>
      </c>
      <c r="H9" s="108">
        <v>1.011460359</v>
      </c>
      <c r="I9" s="72"/>
      <c r="J9" s="89"/>
      <c r="K9" s="95">
        <f t="shared" si="0"/>
        <v>339.28123757699996</v>
      </c>
      <c r="L9" s="108">
        <v>3.675522854</v>
      </c>
    </row>
    <row r="10" spans="2:12" ht="12.75">
      <c r="B10" s="12">
        <v>6</v>
      </c>
      <c r="C10" s="14" t="s">
        <v>40</v>
      </c>
      <c r="D10" s="108">
        <v>1.1320576359999999</v>
      </c>
      <c r="E10" s="108">
        <v>78.39589117</v>
      </c>
      <c r="F10" s="108">
        <v>147.439669877</v>
      </c>
      <c r="G10" s="108">
        <v>29.259612218</v>
      </c>
      <c r="H10" s="108">
        <v>1.741327511</v>
      </c>
      <c r="I10" s="72"/>
      <c r="J10" s="89"/>
      <c r="K10" s="95">
        <f t="shared" si="0"/>
        <v>257.968558412</v>
      </c>
      <c r="L10" s="108">
        <v>3.5439965329999996</v>
      </c>
    </row>
    <row r="11" spans="2:12" ht="12.75">
      <c r="B11" s="12">
        <v>7</v>
      </c>
      <c r="C11" s="14" t="s">
        <v>41</v>
      </c>
      <c r="D11" s="108">
        <v>1.622146637</v>
      </c>
      <c r="E11" s="108">
        <v>102.942596215</v>
      </c>
      <c r="F11" s="108">
        <v>128.236119679</v>
      </c>
      <c r="G11" s="108">
        <v>21.517671566999997</v>
      </c>
      <c r="H11" s="108">
        <v>2.187029638</v>
      </c>
      <c r="I11" s="72"/>
      <c r="J11" s="89"/>
      <c r="K11" s="95">
        <f t="shared" si="0"/>
        <v>256.505563736</v>
      </c>
      <c r="L11" s="108">
        <v>27.543549541</v>
      </c>
    </row>
    <row r="12" spans="2:12" ht="12.75">
      <c r="B12" s="12">
        <v>8</v>
      </c>
      <c r="C12" s="13" t="s">
        <v>42</v>
      </c>
      <c r="D12" s="108">
        <v>0.004683662</v>
      </c>
      <c r="E12" s="108">
        <v>0.289198215</v>
      </c>
      <c r="F12" s="108">
        <v>7.881295698000001</v>
      </c>
      <c r="G12" s="108">
        <v>0.57223326</v>
      </c>
      <c r="H12" s="108">
        <v>0.004384357</v>
      </c>
      <c r="I12" s="72"/>
      <c r="J12" s="89"/>
      <c r="K12" s="95">
        <f t="shared" si="0"/>
        <v>8.751795192</v>
      </c>
      <c r="L12" s="108">
        <v>0.058256144999999995</v>
      </c>
    </row>
    <row r="13" spans="2:12" ht="12.75">
      <c r="B13" s="12">
        <v>9</v>
      </c>
      <c r="C13" s="13" t="s">
        <v>43</v>
      </c>
      <c r="D13" s="108">
        <v>0.17834832</v>
      </c>
      <c r="E13" s="108">
        <v>0.632686739</v>
      </c>
      <c r="F13" s="108">
        <v>5.578082844000001</v>
      </c>
      <c r="G13" s="108">
        <v>0.309373675</v>
      </c>
      <c r="H13" s="108">
        <v>0.0134597</v>
      </c>
      <c r="I13" s="72"/>
      <c r="J13" s="89"/>
      <c r="K13" s="95">
        <f t="shared" si="0"/>
        <v>6.711951278000001</v>
      </c>
      <c r="L13" s="108">
        <v>0</v>
      </c>
    </row>
    <row r="14" spans="2:12" ht="12.75">
      <c r="B14" s="12">
        <v>10</v>
      </c>
      <c r="C14" s="14" t="s">
        <v>44</v>
      </c>
      <c r="D14" s="108">
        <v>29.903061799</v>
      </c>
      <c r="E14" s="108">
        <v>224.636393741</v>
      </c>
      <c r="F14" s="108">
        <v>284.87580275700003</v>
      </c>
      <c r="G14" s="108">
        <v>68.816227787</v>
      </c>
      <c r="H14" s="108">
        <v>2.344190895</v>
      </c>
      <c r="I14" s="72"/>
      <c r="J14" s="89"/>
      <c r="K14" s="95">
        <f t="shared" si="0"/>
        <v>610.575676979</v>
      </c>
      <c r="L14" s="108">
        <v>3.613092189</v>
      </c>
    </row>
    <row r="15" spans="2:12" ht="12.75">
      <c r="B15" s="12">
        <v>11</v>
      </c>
      <c r="C15" s="14" t="s">
        <v>45</v>
      </c>
      <c r="D15" s="108">
        <v>402.952631195</v>
      </c>
      <c r="E15" s="108">
        <v>1191.352663693</v>
      </c>
      <c r="F15" s="108">
        <v>2575.7194565610002</v>
      </c>
      <c r="G15" s="108">
        <v>507.939264959</v>
      </c>
      <c r="H15" s="108">
        <v>20.025491852000002</v>
      </c>
      <c r="I15" s="72"/>
      <c r="J15" s="89"/>
      <c r="K15" s="95">
        <f t="shared" si="0"/>
        <v>4697.989508260001</v>
      </c>
      <c r="L15" s="108">
        <v>79.454049885</v>
      </c>
    </row>
    <row r="16" spans="2:12" ht="12.75">
      <c r="B16" s="12">
        <v>12</v>
      </c>
      <c r="C16" s="14" t="s">
        <v>46</v>
      </c>
      <c r="D16" s="108">
        <v>441.463834228</v>
      </c>
      <c r="E16" s="108">
        <v>1828.344177969</v>
      </c>
      <c r="F16" s="108">
        <v>833.2378936539999</v>
      </c>
      <c r="G16" s="108">
        <v>119.81514810899999</v>
      </c>
      <c r="H16" s="108">
        <v>7.449630072</v>
      </c>
      <c r="I16" s="72"/>
      <c r="J16" s="89"/>
      <c r="K16" s="95">
        <f t="shared" si="0"/>
        <v>3230.3106840319997</v>
      </c>
      <c r="L16" s="108">
        <v>14.310364321000002</v>
      </c>
    </row>
    <row r="17" spans="2:12" ht="12.75">
      <c r="B17" s="12">
        <v>13</v>
      </c>
      <c r="C17" s="14" t="s">
        <v>47</v>
      </c>
      <c r="D17" s="108">
        <v>0.8389998830000001</v>
      </c>
      <c r="E17" s="108">
        <v>8.72590568</v>
      </c>
      <c r="F17" s="108">
        <v>35.669589397</v>
      </c>
      <c r="G17" s="108">
        <v>4.2594838710000005</v>
      </c>
      <c r="H17" s="108">
        <v>0.20067232</v>
      </c>
      <c r="I17" s="72"/>
      <c r="J17" s="89"/>
      <c r="K17" s="95">
        <f t="shared" si="0"/>
        <v>49.69465115100001</v>
      </c>
      <c r="L17" s="108">
        <v>0.618014685</v>
      </c>
    </row>
    <row r="18" spans="2:12" ht="12.75">
      <c r="B18" s="12">
        <v>14</v>
      </c>
      <c r="C18" s="14" t="s">
        <v>48</v>
      </c>
      <c r="D18" s="108">
        <v>3.9934890789999997</v>
      </c>
      <c r="E18" s="108">
        <v>2.8518017209999997</v>
      </c>
      <c r="F18" s="108">
        <v>20.580712561</v>
      </c>
      <c r="G18" s="108">
        <v>0.6252267730000001</v>
      </c>
      <c r="H18" s="108">
        <v>0.269253606</v>
      </c>
      <c r="I18" s="72"/>
      <c r="J18" s="89"/>
      <c r="K18" s="95">
        <f t="shared" si="0"/>
        <v>28.32048374</v>
      </c>
      <c r="L18" s="108">
        <v>0.369417832</v>
      </c>
    </row>
    <row r="19" spans="2:12" ht="12.75">
      <c r="B19" s="12">
        <v>15</v>
      </c>
      <c r="C19" s="14" t="s">
        <v>49</v>
      </c>
      <c r="D19" s="108">
        <v>11.465644543000002</v>
      </c>
      <c r="E19" s="108">
        <v>74.020038914</v>
      </c>
      <c r="F19" s="108">
        <v>267.12723595999995</v>
      </c>
      <c r="G19" s="108">
        <v>93.58872595599999</v>
      </c>
      <c r="H19" s="108">
        <v>0.817199933</v>
      </c>
      <c r="I19" s="72"/>
      <c r="J19" s="89"/>
      <c r="K19" s="95">
        <f t="shared" si="0"/>
        <v>447.0188453059999</v>
      </c>
      <c r="L19" s="108">
        <v>7.902781279000001</v>
      </c>
    </row>
    <row r="20" spans="2:12" ht="12.75">
      <c r="B20" s="12">
        <v>16</v>
      </c>
      <c r="C20" s="14" t="s">
        <v>50</v>
      </c>
      <c r="D20" s="108">
        <v>1271.5500476270001</v>
      </c>
      <c r="E20" s="108">
        <v>2440.446001546</v>
      </c>
      <c r="F20" s="108">
        <v>2034.420893637</v>
      </c>
      <c r="G20" s="108">
        <v>292.69597323200003</v>
      </c>
      <c r="H20" s="108">
        <v>28.356192110000002</v>
      </c>
      <c r="I20" s="72"/>
      <c r="J20" s="89"/>
      <c r="K20" s="95">
        <f t="shared" si="0"/>
        <v>6067.4691081519995</v>
      </c>
      <c r="L20" s="108">
        <v>77.964343566</v>
      </c>
    </row>
    <row r="21" spans="2:12" ht="12.75">
      <c r="B21" s="12">
        <v>17</v>
      </c>
      <c r="C21" s="14" t="s">
        <v>51</v>
      </c>
      <c r="D21" s="108">
        <v>67.643963025</v>
      </c>
      <c r="E21" s="108">
        <v>138.21934784500002</v>
      </c>
      <c r="F21" s="108">
        <v>451.967058789</v>
      </c>
      <c r="G21" s="108">
        <v>80.65023581599999</v>
      </c>
      <c r="H21" s="108">
        <v>5.709140219</v>
      </c>
      <c r="I21" s="72"/>
      <c r="J21" s="89"/>
      <c r="K21" s="95">
        <f t="shared" si="0"/>
        <v>744.1897456940001</v>
      </c>
      <c r="L21" s="108">
        <v>12.777599719</v>
      </c>
    </row>
    <row r="22" spans="2:12" ht="12.75">
      <c r="B22" s="12">
        <v>18</v>
      </c>
      <c r="C22" s="13" t="s">
        <v>52</v>
      </c>
      <c r="D22" s="108">
        <v>3.1829E-05</v>
      </c>
      <c r="E22" s="108">
        <v>0.066192564</v>
      </c>
      <c r="F22" s="108">
        <v>0.14896474599999998</v>
      </c>
      <c r="G22" s="108">
        <v>0.122976757</v>
      </c>
      <c r="H22" s="108">
        <v>0</v>
      </c>
      <c r="I22" s="72"/>
      <c r="J22" s="89"/>
      <c r="K22" s="95">
        <f t="shared" si="0"/>
        <v>0.33816589599999997</v>
      </c>
      <c r="L22" s="108">
        <v>0.015300585999999998</v>
      </c>
    </row>
    <row r="23" spans="2:12" ht="12.75">
      <c r="B23" s="12">
        <v>19</v>
      </c>
      <c r="C23" s="14" t="s">
        <v>53</v>
      </c>
      <c r="D23" s="108">
        <v>8.468688829000001</v>
      </c>
      <c r="E23" s="108">
        <v>134.67810854</v>
      </c>
      <c r="F23" s="108">
        <v>499.76615988</v>
      </c>
      <c r="G23" s="108">
        <v>84.745933475</v>
      </c>
      <c r="H23" s="108">
        <v>3.056851731</v>
      </c>
      <c r="I23" s="72"/>
      <c r="J23" s="89"/>
      <c r="K23" s="95">
        <f t="shared" si="0"/>
        <v>730.715742455</v>
      </c>
      <c r="L23" s="108">
        <v>10.038890345</v>
      </c>
    </row>
    <row r="24" spans="2:12" ht="12.75">
      <c r="B24" s="12">
        <v>20</v>
      </c>
      <c r="C24" s="14" t="s">
        <v>54</v>
      </c>
      <c r="D24" s="108">
        <v>9968.019459203</v>
      </c>
      <c r="E24" s="108">
        <v>12038.639272343</v>
      </c>
      <c r="F24" s="108">
        <v>11147.329227169</v>
      </c>
      <c r="G24" s="108">
        <v>2371.907154238</v>
      </c>
      <c r="H24" s="108">
        <v>390.275301284</v>
      </c>
      <c r="I24" s="72"/>
      <c r="J24" s="89"/>
      <c r="K24" s="95">
        <f t="shared" si="0"/>
        <v>35916.17041423699</v>
      </c>
      <c r="L24" s="108">
        <v>356.796535619</v>
      </c>
    </row>
    <row r="25" spans="2:12" ht="12.75">
      <c r="B25" s="12">
        <v>21</v>
      </c>
      <c r="C25" s="13" t="s">
        <v>55</v>
      </c>
      <c r="D25" s="108">
        <v>0.061875704000000004</v>
      </c>
      <c r="E25" s="108">
        <v>1.550438219</v>
      </c>
      <c r="F25" s="108">
        <v>2.984642857</v>
      </c>
      <c r="G25" s="108">
        <v>0.296709498</v>
      </c>
      <c r="H25" s="108">
        <v>0.050649029</v>
      </c>
      <c r="I25" s="72"/>
      <c r="J25" s="89"/>
      <c r="K25" s="95">
        <f t="shared" si="0"/>
        <v>4.944315306999999</v>
      </c>
      <c r="L25" s="108">
        <v>0.008698550999999999</v>
      </c>
    </row>
    <row r="26" spans="2:12" ht="12.75">
      <c r="B26" s="12">
        <v>22</v>
      </c>
      <c r="C26" s="14" t="s">
        <v>56</v>
      </c>
      <c r="D26" s="108">
        <v>0.141811823</v>
      </c>
      <c r="E26" s="108">
        <v>7.861367756999999</v>
      </c>
      <c r="F26" s="108">
        <v>22.571660269</v>
      </c>
      <c r="G26" s="108">
        <v>0.537745307</v>
      </c>
      <c r="H26" s="108">
        <v>0.16542410400000002</v>
      </c>
      <c r="I26" s="72"/>
      <c r="J26" s="89"/>
      <c r="K26" s="95">
        <f t="shared" si="0"/>
        <v>31.27800926</v>
      </c>
      <c r="L26" s="108">
        <v>0.679546611</v>
      </c>
    </row>
    <row r="27" spans="2:12" ht="12.75">
      <c r="B27" s="12">
        <v>23</v>
      </c>
      <c r="C27" s="13" t="s">
        <v>57</v>
      </c>
      <c r="D27" s="108">
        <v>0</v>
      </c>
      <c r="E27" s="108">
        <v>0.022445658</v>
      </c>
      <c r="F27" s="108">
        <v>1.338447234</v>
      </c>
      <c r="G27" s="108">
        <v>0.122581954</v>
      </c>
      <c r="H27" s="108">
        <v>0.010518638</v>
      </c>
      <c r="I27" s="72"/>
      <c r="J27" s="89"/>
      <c r="K27" s="95">
        <f t="shared" si="0"/>
        <v>1.493993484</v>
      </c>
      <c r="L27" s="108">
        <v>0.013292308</v>
      </c>
    </row>
    <row r="28" spans="2:12" ht="12.75">
      <c r="B28" s="12">
        <v>24</v>
      </c>
      <c r="C28" s="13" t="s">
        <v>58</v>
      </c>
      <c r="D28" s="108">
        <v>0.035999033</v>
      </c>
      <c r="E28" s="108">
        <v>0.299238334</v>
      </c>
      <c r="F28" s="108">
        <v>2.763723516</v>
      </c>
      <c r="G28" s="108">
        <v>0.044704804</v>
      </c>
      <c r="H28" s="108">
        <v>0.042576288000000004</v>
      </c>
      <c r="I28" s="72"/>
      <c r="J28" s="89"/>
      <c r="K28" s="95">
        <f t="shared" si="0"/>
        <v>3.186241975</v>
      </c>
      <c r="L28" s="108">
        <v>0.160634545</v>
      </c>
    </row>
    <row r="29" spans="2:12" ht="12.75">
      <c r="B29" s="12">
        <v>25</v>
      </c>
      <c r="C29" s="14" t="s">
        <v>59</v>
      </c>
      <c r="D29" s="108">
        <v>3052.21199278</v>
      </c>
      <c r="E29" s="108">
        <v>3446.495194462</v>
      </c>
      <c r="F29" s="108">
        <v>2728.539445119</v>
      </c>
      <c r="G29" s="108">
        <v>438.904554165</v>
      </c>
      <c r="H29" s="108">
        <v>44.457376245</v>
      </c>
      <c r="I29" s="72"/>
      <c r="J29" s="89"/>
      <c r="K29" s="95">
        <f t="shared" si="0"/>
        <v>9710.608562771</v>
      </c>
      <c r="L29" s="108">
        <v>49.246583412999996</v>
      </c>
    </row>
    <row r="30" spans="2:12" ht="12.75">
      <c r="B30" s="12">
        <v>26</v>
      </c>
      <c r="C30" s="14" t="s">
        <v>60</v>
      </c>
      <c r="D30" s="108">
        <v>26.001327992</v>
      </c>
      <c r="E30" s="108">
        <v>60.21456981600001</v>
      </c>
      <c r="F30" s="108">
        <v>205.86930060999998</v>
      </c>
      <c r="G30" s="108">
        <v>56.38546001900001</v>
      </c>
      <c r="H30" s="108">
        <v>1.839689118</v>
      </c>
      <c r="I30" s="72"/>
      <c r="J30" s="89"/>
      <c r="K30" s="95">
        <f t="shared" si="0"/>
        <v>350.310347555</v>
      </c>
      <c r="L30" s="108">
        <v>2.888677929</v>
      </c>
    </row>
    <row r="31" spans="2:12" ht="12.75">
      <c r="B31" s="12">
        <v>27</v>
      </c>
      <c r="C31" s="14" t="s">
        <v>17</v>
      </c>
      <c r="D31" s="108">
        <v>357.926544527</v>
      </c>
      <c r="E31" s="108">
        <v>870.512851181</v>
      </c>
      <c r="F31" s="108">
        <v>1698.087505886</v>
      </c>
      <c r="G31" s="108">
        <v>267.601068549</v>
      </c>
      <c r="H31" s="108">
        <v>17.342954374</v>
      </c>
      <c r="I31" s="72"/>
      <c r="J31" s="89"/>
      <c r="K31" s="95">
        <f t="shared" si="0"/>
        <v>3211.4709245169997</v>
      </c>
      <c r="L31" s="108">
        <v>25.1786749</v>
      </c>
    </row>
    <row r="32" spans="2:12" ht="12.75">
      <c r="B32" s="12">
        <v>28</v>
      </c>
      <c r="C32" s="14" t="s">
        <v>61</v>
      </c>
      <c r="D32" s="108">
        <v>0.369603672</v>
      </c>
      <c r="E32" s="108">
        <v>3.248387113</v>
      </c>
      <c r="F32" s="108">
        <v>19.092811811000004</v>
      </c>
      <c r="G32" s="108">
        <v>1.410282268</v>
      </c>
      <c r="H32" s="108">
        <v>0.991988449</v>
      </c>
      <c r="I32" s="72"/>
      <c r="J32" s="89"/>
      <c r="K32" s="95">
        <f t="shared" si="0"/>
        <v>25.113073313000005</v>
      </c>
      <c r="L32" s="108">
        <v>1.695382304</v>
      </c>
    </row>
    <row r="33" spans="2:12" ht="12.75">
      <c r="B33" s="12">
        <v>29</v>
      </c>
      <c r="C33" s="14" t="s">
        <v>62</v>
      </c>
      <c r="D33" s="108">
        <v>53.990399951</v>
      </c>
      <c r="E33" s="108">
        <v>367.840520954</v>
      </c>
      <c r="F33" s="108">
        <v>523.067467223</v>
      </c>
      <c r="G33" s="108">
        <v>58.543477509000006</v>
      </c>
      <c r="H33" s="108">
        <v>2.918223594</v>
      </c>
      <c r="I33" s="72"/>
      <c r="J33" s="89"/>
      <c r="K33" s="95">
        <f t="shared" si="0"/>
        <v>1006.360089231</v>
      </c>
      <c r="L33" s="108">
        <v>16.699925769</v>
      </c>
    </row>
    <row r="34" spans="2:12" ht="12.75">
      <c r="B34" s="12">
        <v>30</v>
      </c>
      <c r="C34" s="14" t="s">
        <v>63</v>
      </c>
      <c r="D34" s="108">
        <v>35.963424696</v>
      </c>
      <c r="E34" s="108">
        <v>259.305483024</v>
      </c>
      <c r="F34" s="108">
        <v>663.119570034</v>
      </c>
      <c r="G34" s="108">
        <v>96.2313085</v>
      </c>
      <c r="H34" s="108">
        <v>3.599289704</v>
      </c>
      <c r="I34" s="72"/>
      <c r="J34" s="89"/>
      <c r="K34" s="95">
        <f t="shared" si="0"/>
        <v>1058.219075958</v>
      </c>
      <c r="L34" s="108">
        <v>16.309892285</v>
      </c>
    </row>
    <row r="35" spans="2:12" ht="12.75">
      <c r="B35" s="12">
        <v>31</v>
      </c>
      <c r="C35" s="13" t="s">
        <v>64</v>
      </c>
      <c r="D35" s="108">
        <v>0.030472416999999998</v>
      </c>
      <c r="E35" s="108">
        <v>0.8697708529999999</v>
      </c>
      <c r="F35" s="108">
        <v>16.293287846000002</v>
      </c>
      <c r="G35" s="108">
        <v>2.111080489</v>
      </c>
      <c r="H35" s="108">
        <v>0.018551581</v>
      </c>
      <c r="I35" s="72"/>
      <c r="J35" s="89"/>
      <c r="K35" s="95">
        <f t="shared" si="0"/>
        <v>19.323163186000002</v>
      </c>
      <c r="L35" s="108">
        <v>0</v>
      </c>
    </row>
    <row r="36" spans="2:12" ht="12.75">
      <c r="B36" s="12">
        <v>32</v>
      </c>
      <c r="C36" s="14" t="s">
        <v>65</v>
      </c>
      <c r="D36" s="108">
        <v>366.525190101</v>
      </c>
      <c r="E36" s="108">
        <v>1121.086617403</v>
      </c>
      <c r="F36" s="108">
        <v>1332.0277679629999</v>
      </c>
      <c r="G36" s="108">
        <v>367.250164189</v>
      </c>
      <c r="H36" s="108">
        <v>18.239657594</v>
      </c>
      <c r="I36" s="72"/>
      <c r="J36" s="89"/>
      <c r="K36" s="95">
        <f t="shared" si="0"/>
        <v>3205.12939725</v>
      </c>
      <c r="L36" s="108">
        <v>38.855515941</v>
      </c>
    </row>
    <row r="37" spans="2:12" ht="12.75">
      <c r="B37" s="12">
        <v>33</v>
      </c>
      <c r="C37" s="14" t="s">
        <v>134</v>
      </c>
      <c r="D37" s="108">
        <v>0.8356798400000001</v>
      </c>
      <c r="E37" s="108">
        <v>6.980187893999999</v>
      </c>
      <c r="F37" s="108">
        <v>43.722765146</v>
      </c>
      <c r="G37" s="109">
        <v>7.678472922</v>
      </c>
      <c r="H37" s="109">
        <v>0.141066094</v>
      </c>
      <c r="I37" s="72"/>
      <c r="J37" s="89"/>
      <c r="K37" s="95">
        <f t="shared" si="0"/>
        <v>59.358171896</v>
      </c>
      <c r="L37" s="110">
        <v>0.278830292</v>
      </c>
    </row>
    <row r="38" spans="2:12" ht="12.75">
      <c r="B38" s="12">
        <v>34</v>
      </c>
      <c r="C38" s="14" t="s">
        <v>66</v>
      </c>
      <c r="D38" s="108">
        <v>0.050910371999999995</v>
      </c>
      <c r="E38" s="108">
        <v>0.22632223599999998</v>
      </c>
      <c r="F38" s="108">
        <v>2.829813428</v>
      </c>
      <c r="G38" s="108">
        <v>0.214478963</v>
      </c>
      <c r="H38" s="108">
        <v>0.012846841000000001</v>
      </c>
      <c r="I38" s="72"/>
      <c r="J38" s="89"/>
      <c r="K38" s="95">
        <f t="shared" si="0"/>
        <v>3.3343718399999998</v>
      </c>
      <c r="L38" s="108">
        <v>0</v>
      </c>
    </row>
    <row r="39" spans="2:12" ht="12.75">
      <c r="B39" s="12">
        <v>35</v>
      </c>
      <c r="C39" s="14" t="s">
        <v>67</v>
      </c>
      <c r="D39" s="108">
        <v>89.030783473</v>
      </c>
      <c r="E39" s="108">
        <v>771.292206003</v>
      </c>
      <c r="F39" s="108">
        <v>1384.632852713</v>
      </c>
      <c r="G39" s="108">
        <v>300.306555721</v>
      </c>
      <c r="H39" s="108">
        <v>8.705714326999999</v>
      </c>
      <c r="I39" s="72"/>
      <c r="J39" s="89"/>
      <c r="K39" s="95">
        <f t="shared" si="0"/>
        <v>2553.968112237</v>
      </c>
      <c r="L39" s="108">
        <v>52.15498193</v>
      </c>
    </row>
    <row r="40" spans="2:12" ht="12.75">
      <c r="B40" s="12">
        <v>36</v>
      </c>
      <c r="C40" s="14" t="s">
        <v>68</v>
      </c>
      <c r="D40" s="108">
        <v>1.457713982</v>
      </c>
      <c r="E40" s="108">
        <v>77.45448916699999</v>
      </c>
      <c r="F40" s="108">
        <v>141.702637214</v>
      </c>
      <c r="G40" s="108">
        <v>30.846511335000002</v>
      </c>
      <c r="H40" s="108">
        <v>0.594391557</v>
      </c>
      <c r="I40" s="72"/>
      <c r="J40" s="89"/>
      <c r="K40" s="95">
        <f t="shared" si="0"/>
        <v>252.05574325499998</v>
      </c>
      <c r="L40" s="108">
        <v>16.480094621</v>
      </c>
    </row>
    <row r="41" spans="2:12" ht="12.75">
      <c r="B41" s="12">
        <v>37</v>
      </c>
      <c r="C41" s="14" t="s">
        <v>69</v>
      </c>
      <c r="D41" s="108">
        <v>305.51003882</v>
      </c>
      <c r="E41" s="108">
        <v>2333.539972604</v>
      </c>
      <c r="F41" s="108">
        <v>1643.4376742559998</v>
      </c>
      <c r="G41" s="108">
        <v>402.59745099699995</v>
      </c>
      <c r="H41" s="108">
        <v>21.064926362999998</v>
      </c>
      <c r="I41" s="72"/>
      <c r="J41" s="89"/>
      <c r="K41" s="95">
        <f t="shared" si="0"/>
        <v>4706.1500630400005</v>
      </c>
      <c r="L41" s="108">
        <v>78.598453671</v>
      </c>
    </row>
    <row r="42" spans="2:12" ht="15">
      <c r="B42" s="15" t="s">
        <v>11</v>
      </c>
      <c r="C42" s="90"/>
      <c r="D42" s="89">
        <f>SUM(D5:D41)</f>
        <v>16618.851649065997</v>
      </c>
      <c r="E42" s="89">
        <f aca="true" t="shared" si="1" ref="E42:L42">SUM(E5:E41)</f>
        <v>27928.843828528003</v>
      </c>
      <c r="F42" s="89">
        <f t="shared" si="1"/>
        <v>29976.084538618</v>
      </c>
      <c r="G42" s="89">
        <f t="shared" si="1"/>
        <v>5885.513661459001</v>
      </c>
      <c r="H42" s="89">
        <f t="shared" si="1"/>
        <v>589.9195602110002</v>
      </c>
      <c r="I42" s="89">
        <f t="shared" si="1"/>
        <v>0</v>
      </c>
      <c r="J42" s="89">
        <f t="shared" si="1"/>
        <v>0</v>
      </c>
      <c r="K42" s="89">
        <f>SUM(K5:K41)</f>
        <v>80999.21323788198</v>
      </c>
      <c r="L42" s="89">
        <f t="shared" si="1"/>
        <v>924.81095739</v>
      </c>
    </row>
    <row r="43" spans="2:6" ht="12.75">
      <c r="B43" t="s">
        <v>85</v>
      </c>
      <c r="E43" s="2"/>
      <c r="F43" s="103"/>
    </row>
    <row r="46" spans="4:12" ht="12.75">
      <c r="D46" s="112"/>
      <c r="E46" s="112"/>
      <c r="F46" s="112"/>
      <c r="G46" s="112"/>
      <c r="H46" s="112"/>
      <c r="I46" s="112"/>
      <c r="J46" s="112"/>
      <c r="K46" s="112"/>
      <c r="L46" s="112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2017-10-07T11:57:18Z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