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<sst xmlns="http://schemas.openxmlformats.org/spreadsheetml/2006/main" count="225" uniqueCount="190">
  <si>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</si>
  <si>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</si>
  <si>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</si>
  <si>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</si>
  <si>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</si>
  <si>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</si>
  <si>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</si>
  <si>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</si>
  <si>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</si>
  <si>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</si>
  <si>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</si>
  <si>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</si>
  <si>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</si>
  <si>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</si>
  <si>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</si>
  <si>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</si>
  <si>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</si>
  <si>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</si>
  <si>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</si>
  <si>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</si>
  <si>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</si>
  <si>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</si>
  <si>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</si>
  <si>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</si>
  <si>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</si>
  <si>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</si>
  <si>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</si>
  <si>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</si>
  <si>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</si>
  <si>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</si>
  <si>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</si>
  <si>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</si>
  <si>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</si>
  <si>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</si>
  <si>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</si>
  <si>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</si>
  <si>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</si>
  <si>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</si>
  <si>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</si>
  <si>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</si>
  <si>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</si>
  <si>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</si>
  <si>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</si>
  <si>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</si>
  <si>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</si>
  <si>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</si>
  <si>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</si>
  <si>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</si>
  <si>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</si>
  <si>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</si>
  <si>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</si>
  <si>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</si>
  <si>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</si>
  <si>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</si>
  <si>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</si>
  <si>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</si>
  <si>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</si>
  <si>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</si>
  <si>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</si>
  <si>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</si>
  <si>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</si>
  <si>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</si>
  <si>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</si>
  <si>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</si>
  <si>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</si>
  <si>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</si>
  <si>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</si>
  <si>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</si>
  <si>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</si>
  <si>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</si>
  <si>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</si>
  <si>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</si>
  <si>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</si>
  <si>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</si>
  <si>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</si>
  <si>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</si>
  <si>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</si>
  <si>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</si>
  <si>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</si>
  <si>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</si>
  <si>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</si>
  <si>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</si>
  <si>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</si>
  <si>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</si>
  <si>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</si>
  <si>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</si>
  <si>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</si>
  <si>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</si>
  <si>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</si>
  <si>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</si>
  <si>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</si>
  <si>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</si>
  <si>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</si>
  <si>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</si>
  <si>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</si>
  <si>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</si>
  <si>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</si>
  <si>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</si>
  <si>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</si>
  <si>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</si>
  <si>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</si>
  <si>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</si>
  <si>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</si>
  <si>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</si>
  <si>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</si>
  <si>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</si>
  <si>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</si>
  <si>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</si>
  <si>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</si>
  <si>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</si>
  <si>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</si>
  <si>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</si>
  <si>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</si>
  <si>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</si>
  <si>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</si>
  <si>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</si>
  <si>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</si>
  <si>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</si>
  <si>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</si>
  <si>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</si>
  <si>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</si>
  <si>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</si>
  <si>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</si>
  <si>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</si>
  <si>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</si>
  <si>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</si>
  <si>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</si>
  <si>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</si>
  <si>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</si>
  <si>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</si>
  <si>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</si>
  <si>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</si>
  <si>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</si>
  <si>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</si>
  <si>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</si>
  <si>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</si>
  <si>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</si>
  <si>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</si>
  <si>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</si>
  <si>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</si>
  <si>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</si>
  <si>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</si>
  <si>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</si>
  <si>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</si>
  <si>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</si>
  <si>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</si>
  <si>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</si>
  <si>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</si>
  <si>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</si>
  <si>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</si>
  <si>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</si>
  <si>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</si>
  <si>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</si>
  <si>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</si>
  <si>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</si>
  <si>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</si>
  <si>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</si>
  <si>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</si>
  <si>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</si>
  <si>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</si>
  <si>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</si>
  <si>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</si>
  <si>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</si>
  <si>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</si>
  <si>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</si>
  <si>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</si>
  <si>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</si>
  <si>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</si>
  <si>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</si>
  <si>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</si>
  <si>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</si>
  <si>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</si>
  <si>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</si>
  <si>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</si>
  <si>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</si>
  <si>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</si>
  <si>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</si>
  <si>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</si>
  <si>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</si>
  <si>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</si>
  <si>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</si>
  <si>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</si>
  <si>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</si>
  <si>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</si>
  <si>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</si>
  <si>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</si>
  <si>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</si>
  <si>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DSP BlackRock Mutual Fund: Average Assets Under Management (AAUM) as on 31.01.2016 (All figures in Rs. Crore)</t>
  </si>
  <si>
    <t>Table showing State wise /Union Territory wise contribution to AAUM of category of schemes as on 31.01.2016</t>
  </si>
  <si>
    <t>FMP - Series 192 - 36M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</si>
</sst>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172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19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85" zoomScaleNormal="85" zoomScalePageLayoutView="0" workbookViewId="0" topLeftCell="A1">
      <pane xSplit="2" ySplit="5" topLeftCell="AY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5" t="s">
        <v>71</v>
      </c>
      <c r="B1" s="139" t="s">
        <v>30</v>
      </c>
      <c r="C1" s="125" t="s">
        <v>187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6"/>
      <c r="B2" s="140"/>
      <c r="C2" s="144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27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28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6"/>
      <c r="B3" s="140"/>
      <c r="C3" s="128" t="s">
        <v>12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6"/>
      <c r="B4" s="140"/>
      <c r="C4" s="147" t="s">
        <v>31</v>
      </c>
      <c r="D4" s="148"/>
      <c r="E4" s="148"/>
      <c r="F4" s="148"/>
      <c r="G4" s="149"/>
      <c r="H4" s="136" t="s">
        <v>32</v>
      </c>
      <c r="I4" s="137"/>
      <c r="J4" s="137"/>
      <c r="K4" s="137"/>
      <c r="L4" s="138"/>
      <c r="M4" s="147" t="s">
        <v>31</v>
      </c>
      <c r="N4" s="148"/>
      <c r="O4" s="148"/>
      <c r="P4" s="148"/>
      <c r="Q4" s="149"/>
      <c r="R4" s="136" t="s">
        <v>32</v>
      </c>
      <c r="S4" s="137"/>
      <c r="T4" s="137"/>
      <c r="U4" s="137"/>
      <c r="V4" s="138"/>
      <c r="W4" s="147" t="s">
        <v>31</v>
      </c>
      <c r="X4" s="148"/>
      <c r="Y4" s="148"/>
      <c r="Z4" s="148"/>
      <c r="AA4" s="149"/>
      <c r="AB4" s="136" t="s">
        <v>32</v>
      </c>
      <c r="AC4" s="137"/>
      <c r="AD4" s="137"/>
      <c r="AE4" s="137"/>
      <c r="AF4" s="138"/>
      <c r="AG4" s="147" t="s">
        <v>31</v>
      </c>
      <c r="AH4" s="148"/>
      <c r="AI4" s="148"/>
      <c r="AJ4" s="148"/>
      <c r="AK4" s="149"/>
      <c r="AL4" s="136" t="s">
        <v>32</v>
      </c>
      <c r="AM4" s="137"/>
      <c r="AN4" s="137"/>
      <c r="AO4" s="137"/>
      <c r="AP4" s="138"/>
      <c r="AQ4" s="147" t="s">
        <v>31</v>
      </c>
      <c r="AR4" s="148"/>
      <c r="AS4" s="148"/>
      <c r="AT4" s="148"/>
      <c r="AU4" s="149"/>
      <c r="AV4" s="136" t="s">
        <v>32</v>
      </c>
      <c r="AW4" s="137"/>
      <c r="AX4" s="137"/>
      <c r="AY4" s="137"/>
      <c r="AZ4" s="138"/>
      <c r="BA4" s="147" t="s">
        <v>31</v>
      </c>
      <c r="BB4" s="148"/>
      <c r="BC4" s="148"/>
      <c r="BD4" s="148"/>
      <c r="BE4" s="149"/>
      <c r="BF4" s="136" t="s">
        <v>32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72</v>
      </c>
      <c r="B7" s="18" t="s">
        <v>14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94</v>
      </c>
      <c r="C8" s="45">
        <v>0</v>
      </c>
      <c r="D8" s="53">
        <v>802.89831562</v>
      </c>
      <c r="E8" s="45">
        <v>0</v>
      </c>
      <c r="F8" s="45">
        <v>0</v>
      </c>
      <c r="G8" s="45">
        <v>0</v>
      </c>
      <c r="H8" s="45">
        <v>7.030029478</v>
      </c>
      <c r="I8" s="45">
        <v>3080.421876875</v>
      </c>
      <c r="J8" s="45">
        <v>574.7631801009999</v>
      </c>
      <c r="K8" s="45">
        <v>42.992603407</v>
      </c>
      <c r="L8" s="45">
        <v>242.17904004599998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3.2071193949999994</v>
      </c>
      <c r="S8" s="45">
        <v>46.357597582000004</v>
      </c>
      <c r="T8" s="45">
        <v>4.656270122</v>
      </c>
      <c r="U8" s="45">
        <v>0</v>
      </c>
      <c r="V8" s="45">
        <v>6.071286829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0.0012819379999999998</v>
      </c>
      <c r="AC8" s="45">
        <v>0</v>
      </c>
      <c r="AD8" s="45">
        <v>0</v>
      </c>
      <c r="AE8" s="45">
        <v>0</v>
      </c>
      <c r="AF8" s="45">
        <v>0.016115861999999998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2.910783134</v>
      </c>
      <c r="AS8" s="45">
        <v>0</v>
      </c>
      <c r="AT8" s="45">
        <v>0</v>
      </c>
      <c r="AU8" s="45">
        <v>0</v>
      </c>
      <c r="AV8" s="45">
        <v>25.769913171</v>
      </c>
      <c r="AW8" s="45">
        <v>2603.485693736</v>
      </c>
      <c r="AX8" s="45">
        <v>55.990017148999996</v>
      </c>
      <c r="AY8" s="45">
        <v>0</v>
      </c>
      <c r="AZ8" s="45">
        <v>251.69842398699998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9.539242584</v>
      </c>
      <c r="BG8" s="53">
        <v>126.052795495</v>
      </c>
      <c r="BH8" s="45">
        <v>8.958458912</v>
      </c>
      <c r="BI8" s="45">
        <v>0</v>
      </c>
      <c r="BJ8" s="45">
        <v>14.488455373</v>
      </c>
      <c r="BK8" s="91">
        <f>SUM(C8:BJ8)</f>
        <v>7909.488500796001</v>
      </c>
    </row>
    <row r="9" spans="1:63" ht="12.75">
      <c r="A9" s="11"/>
      <c r="B9" s="47" t="s">
        <v>96</v>
      </c>
      <c r="C9" s="45">
        <v>0</v>
      </c>
      <c r="D9" s="53">
        <v>0.5471205849999999</v>
      </c>
      <c r="E9" s="45">
        <v>0</v>
      </c>
      <c r="F9" s="45">
        <v>0</v>
      </c>
      <c r="G9" s="54">
        <v>0</v>
      </c>
      <c r="H9" s="55">
        <v>0.620730413</v>
      </c>
      <c r="I9" s="45">
        <v>0</v>
      </c>
      <c r="J9" s="45">
        <v>0</v>
      </c>
      <c r="K9" s="56">
        <v>0</v>
      </c>
      <c r="L9" s="54">
        <v>1.294203271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0.18131585999999997</v>
      </c>
      <c r="S9" s="45">
        <v>0</v>
      </c>
      <c r="T9" s="45">
        <v>0</v>
      </c>
      <c r="U9" s="45">
        <v>0</v>
      </c>
      <c r="V9" s="54">
        <v>0.008327213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2.4041166049999996</v>
      </c>
      <c r="AW9" s="45">
        <v>2.3979133260000003</v>
      </c>
      <c r="AX9" s="45">
        <v>0</v>
      </c>
      <c r="AY9" s="56">
        <v>0</v>
      </c>
      <c r="AZ9" s="54">
        <v>10.333199283999999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0.414412527</v>
      </c>
      <c r="BG9" s="53">
        <v>1.0535672109999998</v>
      </c>
      <c r="BH9" s="45">
        <v>0</v>
      </c>
      <c r="BI9" s="45">
        <v>0</v>
      </c>
      <c r="BJ9" s="45">
        <v>0.42240390499999997</v>
      </c>
      <c r="BK9" s="91">
        <f>SUM(C9:BJ9)</f>
        <v>19.677310199999997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803.445436205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7.650759891</v>
      </c>
      <c r="I10" s="92">
        <f t="shared" si="0"/>
        <v>3080.421876875</v>
      </c>
      <c r="J10" s="92">
        <f t="shared" si="0"/>
        <v>574.7631801009999</v>
      </c>
      <c r="K10" s="92">
        <f t="shared" si="0"/>
        <v>42.992603407</v>
      </c>
      <c r="L10" s="92">
        <f t="shared" si="0"/>
        <v>243.47324331699997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3.388435254999999</v>
      </c>
      <c r="S10" s="92">
        <f t="shared" si="0"/>
        <v>46.357597582000004</v>
      </c>
      <c r="T10" s="92">
        <f t="shared" si="0"/>
        <v>4.656270122</v>
      </c>
      <c r="U10" s="92">
        <f t="shared" si="0"/>
        <v>0</v>
      </c>
      <c r="V10" s="92">
        <f t="shared" si="0"/>
        <v>6.079614042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0.0012819379999999998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0.016115861999999998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2.910783134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28.174029775999998</v>
      </c>
      <c r="AW10" s="92">
        <f t="shared" si="0"/>
        <v>2605.883607062</v>
      </c>
      <c r="AX10" s="92">
        <f t="shared" si="0"/>
        <v>55.990017148999996</v>
      </c>
      <c r="AY10" s="92">
        <f t="shared" si="0"/>
        <v>0</v>
      </c>
      <c r="AZ10" s="92">
        <f t="shared" si="0"/>
        <v>262.031623271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9.953655111</v>
      </c>
      <c r="BG10" s="92">
        <f t="shared" si="0"/>
        <v>127.106362706</v>
      </c>
      <c r="BH10" s="92">
        <f t="shared" si="0"/>
        <v>8.958458912</v>
      </c>
      <c r="BI10" s="92">
        <f t="shared" si="0"/>
        <v>0</v>
      </c>
      <c r="BJ10" s="92">
        <f t="shared" si="0"/>
        <v>14.910859278</v>
      </c>
      <c r="BK10" s="92">
        <f t="shared" si="0"/>
        <v>7929.165810996001</v>
      </c>
    </row>
    <row r="11" spans="1:63" ht="12.75">
      <c r="A11" s="11" t="s">
        <v>73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</row>
    <row r="12" spans="1:63" ht="12.75">
      <c r="A12" s="11"/>
      <c r="B12" s="46" t="s">
        <v>95</v>
      </c>
      <c r="C12" s="45">
        <v>0</v>
      </c>
      <c r="D12" s="53">
        <v>211.815444781</v>
      </c>
      <c r="E12" s="45">
        <v>0</v>
      </c>
      <c r="F12" s="45">
        <v>0</v>
      </c>
      <c r="G12" s="54">
        <v>0</v>
      </c>
      <c r="H12" s="55">
        <v>0.654831341</v>
      </c>
      <c r="I12" s="45">
        <v>11.049058558999999</v>
      </c>
      <c r="J12" s="45">
        <v>0</v>
      </c>
      <c r="K12" s="56">
        <v>29.983675168</v>
      </c>
      <c r="L12" s="54">
        <v>78.246753399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0.29823721400000003</v>
      </c>
      <c r="S12" s="45">
        <v>0</v>
      </c>
      <c r="T12" s="45">
        <v>0</v>
      </c>
      <c r="U12" s="45">
        <v>0</v>
      </c>
      <c r="V12" s="54">
        <v>0.008373123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24.061364893</v>
      </c>
      <c r="AS12" s="45">
        <v>0</v>
      </c>
      <c r="AT12" s="56">
        <v>0</v>
      </c>
      <c r="AU12" s="54">
        <v>0</v>
      </c>
      <c r="AV12" s="55">
        <v>3.3454607989999996</v>
      </c>
      <c r="AW12" s="45">
        <v>46.579439108</v>
      </c>
      <c r="AX12" s="45">
        <v>0</v>
      </c>
      <c r="AY12" s="56">
        <v>0</v>
      </c>
      <c r="AZ12" s="54">
        <v>48.433156278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0.775812907</v>
      </c>
      <c r="BG12" s="53">
        <v>0.332014043</v>
      </c>
      <c r="BH12" s="45">
        <v>0</v>
      </c>
      <c r="BI12" s="45">
        <v>0</v>
      </c>
      <c r="BJ12" s="45">
        <v>3.921798275</v>
      </c>
      <c r="BK12" s="91">
        <f>SUM(C12:BJ12)</f>
        <v>459.50541988800006</v>
      </c>
    </row>
    <row r="13" spans="1:63" ht="12.75">
      <c r="A13" s="11"/>
      <c r="B13" s="47" t="s">
        <v>174</v>
      </c>
      <c r="C13" s="45">
        <v>0</v>
      </c>
      <c r="D13" s="53">
        <v>32.806843854</v>
      </c>
      <c r="E13" s="45">
        <v>0</v>
      </c>
      <c r="F13" s="45">
        <v>0</v>
      </c>
      <c r="G13" s="54">
        <v>0</v>
      </c>
      <c r="H13" s="55">
        <v>0.20878253</v>
      </c>
      <c r="I13" s="45">
        <v>5.72071636</v>
      </c>
      <c r="J13" s="45">
        <v>0</v>
      </c>
      <c r="K13" s="56">
        <v>0</v>
      </c>
      <c r="L13" s="54">
        <v>7.3217874290000005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0.026253646</v>
      </c>
      <c r="S13" s="45">
        <v>0</v>
      </c>
      <c r="T13" s="45">
        <v>0</v>
      </c>
      <c r="U13" s="45">
        <v>0</v>
      </c>
      <c r="V13" s="54">
        <v>1.1718999999999999E-05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0.523414674</v>
      </c>
      <c r="AW13" s="45">
        <v>2.4966000420000003</v>
      </c>
      <c r="AX13" s="45">
        <v>0</v>
      </c>
      <c r="AY13" s="56">
        <v>0</v>
      </c>
      <c r="AZ13" s="54">
        <v>1.182480171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0.015257579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50.302148003999996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244.622288635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0.863613871</v>
      </c>
      <c r="I14" s="93">
        <f t="shared" si="1"/>
        <v>16.769774919</v>
      </c>
      <c r="J14" s="93">
        <f t="shared" si="1"/>
        <v>0</v>
      </c>
      <c r="K14" s="93">
        <f t="shared" si="1"/>
        <v>29.983675168</v>
      </c>
      <c r="L14" s="93">
        <f t="shared" si="1"/>
        <v>85.568540828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0.32449086000000005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0.008384842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24.061364893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3.8688754729999997</v>
      </c>
      <c r="AW14" s="93">
        <f t="shared" si="2"/>
        <v>49.07603915</v>
      </c>
      <c r="AX14" s="93">
        <f t="shared" si="2"/>
        <v>0</v>
      </c>
      <c r="AY14" s="93">
        <f t="shared" si="2"/>
        <v>0</v>
      </c>
      <c r="AZ14" s="93">
        <f t="shared" si="2"/>
        <v>49.615636449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0.7910704860000001</v>
      </c>
      <c r="BG14" s="93">
        <f t="shared" si="2"/>
        <v>0.332014043</v>
      </c>
      <c r="BH14" s="93">
        <f t="shared" si="2"/>
        <v>0</v>
      </c>
      <c r="BI14" s="93">
        <f t="shared" si="2"/>
        <v>0</v>
      </c>
      <c r="BJ14" s="93">
        <f t="shared" si="2"/>
        <v>3.921798275</v>
      </c>
      <c r="BK14" s="93">
        <f t="shared" si="2"/>
        <v>509.80756789200007</v>
      </c>
    </row>
    <row r="15" spans="1:63" ht="12.75">
      <c r="A15" s="11" t="s">
        <v>74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0.132451125</v>
      </c>
      <c r="I16" s="45">
        <v>0</v>
      </c>
      <c r="J16" s="45">
        <v>0</v>
      </c>
      <c r="K16" s="45">
        <v>0</v>
      </c>
      <c r="L16" s="54">
        <v>0.142970471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0.039562755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0.000330743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9.912719688</v>
      </c>
      <c r="AW16" s="45">
        <v>9.576398798</v>
      </c>
      <c r="AX16" s="45">
        <v>0</v>
      </c>
      <c r="AY16" s="45">
        <v>0</v>
      </c>
      <c r="AZ16" s="54">
        <v>55.215827887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1.6063282120000002</v>
      </c>
      <c r="BG16" s="53">
        <v>1.822139162</v>
      </c>
      <c r="BH16" s="45">
        <v>0</v>
      </c>
      <c r="BI16" s="45">
        <v>0</v>
      </c>
      <c r="BJ16" s="56">
        <v>4.212494329</v>
      </c>
      <c r="BK16" s="61">
        <f aca="true" t="shared" si="3" ref="BK16:BK64">SUM(C16:BJ16)</f>
        <v>82.66122317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0.041217929</v>
      </c>
      <c r="I17" s="45">
        <v>0</v>
      </c>
      <c r="J17" s="45">
        <v>0</v>
      </c>
      <c r="K17" s="45">
        <v>0</v>
      </c>
      <c r="L17" s="54">
        <v>0.066697834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0.010521642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5.067269178</v>
      </c>
      <c r="AW17" s="45">
        <v>8.000370816</v>
      </c>
      <c r="AX17" s="45">
        <v>0</v>
      </c>
      <c r="AY17" s="45">
        <v>0</v>
      </c>
      <c r="AZ17" s="54">
        <v>39.848935493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0.853765353</v>
      </c>
      <c r="BG17" s="53">
        <v>0.0016845349999999998</v>
      </c>
      <c r="BH17" s="45">
        <v>0</v>
      </c>
      <c r="BI17" s="45">
        <v>0</v>
      </c>
      <c r="BJ17" s="56">
        <v>3.074999952</v>
      </c>
      <c r="BK17" s="61">
        <f t="shared" si="3"/>
        <v>56.965462732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0.09711872700000002</v>
      </c>
      <c r="I18" s="45">
        <v>0</v>
      </c>
      <c r="J18" s="45">
        <v>0</v>
      </c>
      <c r="K18" s="45">
        <v>0</v>
      </c>
      <c r="L18" s="54">
        <v>0.394788194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0.009382612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7.072805042000001</v>
      </c>
      <c r="AW18" s="45">
        <v>2.4755807830000003</v>
      </c>
      <c r="AX18" s="45">
        <v>0</v>
      </c>
      <c r="AY18" s="45">
        <v>0</v>
      </c>
      <c r="AZ18" s="54">
        <v>40.681002138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1.079675548</v>
      </c>
      <c r="BG18" s="53">
        <v>1.34078436</v>
      </c>
      <c r="BH18" s="45">
        <v>0</v>
      </c>
      <c r="BI18" s="45">
        <v>0</v>
      </c>
      <c r="BJ18" s="56">
        <v>4.705836215</v>
      </c>
      <c r="BK18" s="61">
        <f t="shared" si="3"/>
        <v>57.856973618999994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0.169955788</v>
      </c>
      <c r="I19" s="45">
        <v>0</v>
      </c>
      <c r="J19" s="45">
        <v>0</v>
      </c>
      <c r="K19" s="45">
        <v>0</v>
      </c>
      <c r="L19" s="54">
        <v>0.08647094599999999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0.059722206</v>
      </c>
      <c r="S19" s="45">
        <v>0</v>
      </c>
      <c r="T19" s="45">
        <v>0</v>
      </c>
      <c r="U19" s="45">
        <v>0</v>
      </c>
      <c r="V19" s="54">
        <v>0.24965745299999997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16.901534303</v>
      </c>
      <c r="AW19" s="45">
        <v>2.433235569</v>
      </c>
      <c r="AX19" s="45">
        <v>0</v>
      </c>
      <c r="AY19" s="45">
        <v>0</v>
      </c>
      <c r="AZ19" s="54">
        <v>51.662963812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5.064518453</v>
      </c>
      <c r="BG19" s="53">
        <v>0.141065304</v>
      </c>
      <c r="BH19" s="45">
        <v>0</v>
      </c>
      <c r="BI19" s="45">
        <v>0</v>
      </c>
      <c r="BJ19" s="56">
        <v>7.926104263</v>
      </c>
      <c r="BK19" s="61">
        <f t="shared" si="3"/>
        <v>84.695228097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0.085633048</v>
      </c>
      <c r="I20" s="45">
        <v>0</v>
      </c>
      <c r="J20" s="45">
        <v>0</v>
      </c>
      <c r="K20" s="45">
        <v>0</v>
      </c>
      <c r="L20" s="54">
        <v>0.00125746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0.003143651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16.251392673999998</v>
      </c>
      <c r="AW20" s="45">
        <v>4.601574605</v>
      </c>
      <c r="AX20" s="45">
        <v>0</v>
      </c>
      <c r="AY20" s="45">
        <v>0</v>
      </c>
      <c r="AZ20" s="54">
        <v>59.880940612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3.567546841</v>
      </c>
      <c r="BG20" s="53">
        <v>0.248326194</v>
      </c>
      <c r="BH20" s="45">
        <v>0</v>
      </c>
      <c r="BI20" s="45">
        <v>0</v>
      </c>
      <c r="BJ20" s="56">
        <v>7.590289823</v>
      </c>
      <c r="BK20" s="61">
        <f t="shared" si="3"/>
        <v>92.230104908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0.075507723</v>
      </c>
      <c r="I21" s="45">
        <v>0</v>
      </c>
      <c r="J21" s="45">
        <v>0</v>
      </c>
      <c r="K21" s="45">
        <v>0</v>
      </c>
      <c r="L21" s="54">
        <v>0.14968789799999999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0.031590242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10.038684706999998</v>
      </c>
      <c r="AW21" s="45">
        <v>1.140501264</v>
      </c>
      <c r="AX21" s="45">
        <v>0</v>
      </c>
      <c r="AY21" s="45">
        <v>0</v>
      </c>
      <c r="AZ21" s="54">
        <v>36.935604002000005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2.0346756249999998</v>
      </c>
      <c r="BG21" s="53">
        <v>1.7072862260000001</v>
      </c>
      <c r="BH21" s="45">
        <v>0</v>
      </c>
      <c r="BI21" s="45">
        <v>0</v>
      </c>
      <c r="BJ21" s="56">
        <v>3.039440291</v>
      </c>
      <c r="BK21" s="61">
        <f t="shared" si="3"/>
        <v>55.152977978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0.146884653</v>
      </c>
      <c r="I22" s="45">
        <v>0</v>
      </c>
      <c r="J22" s="45">
        <v>0</v>
      </c>
      <c r="K22" s="45">
        <v>0</v>
      </c>
      <c r="L22" s="54">
        <v>0.9339267779999999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0.075877763</v>
      </c>
      <c r="S22" s="45">
        <v>0</v>
      </c>
      <c r="T22" s="45">
        <v>0</v>
      </c>
      <c r="U22" s="45">
        <v>0</v>
      </c>
      <c r="V22" s="54">
        <v>0.025454202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0.0029961009999999997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12.433119639</v>
      </c>
      <c r="AW22" s="45">
        <v>3.632146787</v>
      </c>
      <c r="AX22" s="45">
        <v>0</v>
      </c>
      <c r="AY22" s="45">
        <v>0</v>
      </c>
      <c r="AZ22" s="54">
        <v>41.965756939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2.8697143</v>
      </c>
      <c r="BG22" s="53">
        <v>1.582332897</v>
      </c>
      <c r="BH22" s="45">
        <v>0</v>
      </c>
      <c r="BI22" s="45">
        <v>0</v>
      </c>
      <c r="BJ22" s="56">
        <v>4.586071804</v>
      </c>
      <c r="BK22" s="61">
        <f t="shared" si="3"/>
        <v>68.254281863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0.077926674</v>
      </c>
      <c r="I23" s="45">
        <v>0.006168544000000001</v>
      </c>
      <c r="J23" s="45">
        <v>0</v>
      </c>
      <c r="K23" s="45">
        <v>0</v>
      </c>
      <c r="L23" s="54">
        <v>0.074639377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0.041682215999999994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15.303275861000001</v>
      </c>
      <c r="AW23" s="45">
        <v>1.530414502</v>
      </c>
      <c r="AX23" s="45">
        <v>0</v>
      </c>
      <c r="AY23" s="45">
        <v>0</v>
      </c>
      <c r="AZ23" s="54">
        <v>40.800559623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5.644668823</v>
      </c>
      <c r="BG23" s="53">
        <v>0.15253536299999998</v>
      </c>
      <c r="BH23" s="45">
        <v>0</v>
      </c>
      <c r="BI23" s="45">
        <v>0</v>
      </c>
      <c r="BJ23" s="56">
        <v>6.85009227</v>
      </c>
      <c r="BK23" s="61">
        <f t="shared" si="3"/>
        <v>70.481963253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0.138518068</v>
      </c>
      <c r="I24" s="45">
        <v>0</v>
      </c>
      <c r="J24" s="45">
        <v>0</v>
      </c>
      <c r="K24" s="45">
        <v>0</v>
      </c>
      <c r="L24" s="54">
        <v>0.46266064500000004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0.033171125</v>
      </c>
      <c r="S24" s="45">
        <v>0</v>
      </c>
      <c r="T24" s="45">
        <v>0</v>
      </c>
      <c r="U24" s="45">
        <v>0</v>
      </c>
      <c r="V24" s="54">
        <v>0.0510325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15.191930528</v>
      </c>
      <c r="AW24" s="45">
        <v>12.724816645</v>
      </c>
      <c r="AX24" s="45">
        <v>0</v>
      </c>
      <c r="AY24" s="45">
        <v>0</v>
      </c>
      <c r="AZ24" s="54">
        <v>56.137060954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5.4783848090000005</v>
      </c>
      <c r="BG24" s="53">
        <v>1.166171225</v>
      </c>
      <c r="BH24" s="45">
        <v>0</v>
      </c>
      <c r="BI24" s="45">
        <v>0</v>
      </c>
      <c r="BJ24" s="56">
        <v>8.002690516000001</v>
      </c>
      <c r="BK24" s="61">
        <f t="shared" si="3"/>
        <v>99.38643701500001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0.10544709499999999</v>
      </c>
      <c r="I25" s="45">
        <v>0</v>
      </c>
      <c r="J25" s="45">
        <v>0</v>
      </c>
      <c r="K25" s="45">
        <v>0</v>
      </c>
      <c r="L25" s="54">
        <v>0.6754212700000001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0.034989191999999995</v>
      </c>
      <c r="S25" s="45">
        <v>0</v>
      </c>
      <c r="T25" s="45">
        <v>1.895919354</v>
      </c>
      <c r="U25" s="45">
        <v>0</v>
      </c>
      <c r="V25" s="54">
        <v>0.018959194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11.429552026</v>
      </c>
      <c r="AW25" s="45">
        <v>8.119017204</v>
      </c>
      <c r="AX25" s="45">
        <v>0</v>
      </c>
      <c r="AY25" s="45">
        <v>0</v>
      </c>
      <c r="AZ25" s="54">
        <v>39.135950969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2.739777093</v>
      </c>
      <c r="BG25" s="53">
        <v>1.530216218</v>
      </c>
      <c r="BH25" s="45">
        <v>0.660427871</v>
      </c>
      <c r="BI25" s="45">
        <v>0</v>
      </c>
      <c r="BJ25" s="56">
        <v>10.277160527</v>
      </c>
      <c r="BK25" s="61">
        <f t="shared" si="3"/>
        <v>76.622838013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0.135885908</v>
      </c>
      <c r="I26" s="45">
        <v>0.14164659699999999</v>
      </c>
      <c r="J26" s="45">
        <v>0</v>
      </c>
      <c r="K26" s="45">
        <v>0</v>
      </c>
      <c r="L26" s="54">
        <v>0.284542123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0.063693754</v>
      </c>
      <c r="S26" s="45">
        <v>0</v>
      </c>
      <c r="T26" s="45">
        <v>1.88862129</v>
      </c>
      <c r="U26" s="45">
        <v>0</v>
      </c>
      <c r="V26" s="54">
        <v>0.009443106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15.557914047</v>
      </c>
      <c r="AW26" s="45">
        <v>13.902780113</v>
      </c>
      <c r="AX26" s="45">
        <v>0</v>
      </c>
      <c r="AY26" s="45">
        <v>0</v>
      </c>
      <c r="AZ26" s="54">
        <v>82.865326327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5.998986596</v>
      </c>
      <c r="BG26" s="53">
        <v>0.291436899</v>
      </c>
      <c r="BH26" s="45">
        <v>0</v>
      </c>
      <c r="BI26" s="45">
        <v>0</v>
      </c>
      <c r="BJ26" s="56">
        <v>7.786512279</v>
      </c>
      <c r="BK26" s="61">
        <f t="shared" si="3"/>
        <v>128.926789039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0.117635138</v>
      </c>
      <c r="I27" s="45">
        <v>0</v>
      </c>
      <c r="J27" s="45">
        <v>0</v>
      </c>
      <c r="K27" s="45">
        <v>0</v>
      </c>
      <c r="L27" s="54">
        <v>0.29352874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0.09227784800000001</v>
      </c>
      <c r="S27" s="45">
        <v>2.83512387</v>
      </c>
      <c r="T27" s="45">
        <v>1.89008258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14.209369966</v>
      </c>
      <c r="AW27" s="45">
        <v>6.955594437999999</v>
      </c>
      <c r="AX27" s="45">
        <v>0</v>
      </c>
      <c r="AY27" s="45">
        <v>0</v>
      </c>
      <c r="AZ27" s="54">
        <v>47.34061135500001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5.092925447</v>
      </c>
      <c r="BG27" s="53">
        <v>1.7450760140000001</v>
      </c>
      <c r="BH27" s="45">
        <v>0</v>
      </c>
      <c r="BI27" s="45">
        <v>0</v>
      </c>
      <c r="BJ27" s="56">
        <v>10.892843015</v>
      </c>
      <c r="BK27" s="61">
        <f t="shared" si="3"/>
        <v>91.465068411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0.11327833200000001</v>
      </c>
      <c r="I28" s="45">
        <v>0</v>
      </c>
      <c r="J28" s="45">
        <v>0</v>
      </c>
      <c r="K28" s="45">
        <v>0</v>
      </c>
      <c r="L28" s="54">
        <v>0.270199479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0.085256472</v>
      </c>
      <c r="S28" s="45">
        <v>0</v>
      </c>
      <c r="T28" s="45">
        <v>2.008918064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4.575480757999999</v>
      </c>
      <c r="AW28" s="45">
        <v>1.3657682740000001</v>
      </c>
      <c r="AX28" s="45">
        <v>0</v>
      </c>
      <c r="AY28" s="45">
        <v>0</v>
      </c>
      <c r="AZ28" s="54">
        <v>13.464268438000001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1.619495044</v>
      </c>
      <c r="BG28" s="53">
        <v>0.020059155</v>
      </c>
      <c r="BH28" s="45">
        <v>0</v>
      </c>
      <c r="BI28" s="45">
        <v>0</v>
      </c>
      <c r="BJ28" s="56">
        <v>0.43613617400000004</v>
      </c>
      <c r="BK28" s="61">
        <f t="shared" si="3"/>
        <v>23.958860190000003</v>
      </c>
    </row>
    <row r="29" spans="1:63" ht="12.75">
      <c r="A29" s="97"/>
      <c r="B29" s="3" t="s">
        <v>138</v>
      </c>
      <c r="C29" s="55">
        <v>0</v>
      </c>
      <c r="D29" s="53">
        <v>11.362344043</v>
      </c>
      <c r="E29" s="45">
        <v>0</v>
      </c>
      <c r="F29" s="45">
        <v>0</v>
      </c>
      <c r="G29" s="54">
        <v>0</v>
      </c>
      <c r="H29" s="73">
        <v>0.190392018</v>
      </c>
      <c r="I29" s="45">
        <v>42.159999293</v>
      </c>
      <c r="J29" s="45">
        <v>0</v>
      </c>
      <c r="K29" s="45">
        <v>0</v>
      </c>
      <c r="L29" s="54">
        <v>2.112705161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0.004971071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0.9877028520000001</v>
      </c>
      <c r="AW29" s="45">
        <v>61.37395525</v>
      </c>
      <c r="AX29" s="45">
        <v>0</v>
      </c>
      <c r="AY29" s="45">
        <v>0</v>
      </c>
      <c r="AZ29" s="54">
        <v>42.093771047000004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0.068220332</v>
      </c>
      <c r="BG29" s="53">
        <v>51.989642601999996</v>
      </c>
      <c r="BH29" s="45">
        <v>0</v>
      </c>
      <c r="BI29" s="45">
        <v>0</v>
      </c>
      <c r="BJ29" s="56">
        <v>10.056643184999999</v>
      </c>
      <c r="BK29" s="61">
        <f t="shared" si="3"/>
        <v>222.40034685400002</v>
      </c>
    </row>
    <row r="30" spans="1:63" ht="12.75">
      <c r="A30" s="97"/>
      <c r="B30" s="3" t="s">
        <v>139</v>
      </c>
      <c r="C30" s="55">
        <v>0</v>
      </c>
      <c r="D30" s="53">
        <v>17.034331608000002</v>
      </c>
      <c r="E30" s="45">
        <v>0</v>
      </c>
      <c r="F30" s="45">
        <v>0</v>
      </c>
      <c r="G30" s="54">
        <v>0</v>
      </c>
      <c r="H30" s="73">
        <v>0.162610531</v>
      </c>
      <c r="I30" s="45">
        <v>0.062408113</v>
      </c>
      <c r="J30" s="45">
        <v>0</v>
      </c>
      <c r="K30" s="45">
        <v>0</v>
      </c>
      <c r="L30" s="54">
        <v>31.569303341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0.017256945000000003</v>
      </c>
      <c r="S30" s="45">
        <v>0</v>
      </c>
      <c r="T30" s="45">
        <v>0</v>
      </c>
      <c r="U30" s="45">
        <v>0</v>
      </c>
      <c r="V30" s="54">
        <v>0.012481622999999999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0.6954748639999999</v>
      </c>
      <c r="AW30" s="45">
        <v>15.168712381999999</v>
      </c>
      <c r="AX30" s="45">
        <v>0</v>
      </c>
      <c r="AY30" s="45">
        <v>0</v>
      </c>
      <c r="AZ30" s="54">
        <v>28.46600857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0.173973706</v>
      </c>
      <c r="BG30" s="53">
        <v>25.134419233000003</v>
      </c>
      <c r="BH30" s="45">
        <v>0</v>
      </c>
      <c r="BI30" s="45">
        <v>0</v>
      </c>
      <c r="BJ30" s="56">
        <v>21.437103363</v>
      </c>
      <c r="BK30" s="61">
        <f t="shared" si="3"/>
        <v>139.934084279</v>
      </c>
    </row>
    <row r="31" spans="1:63" ht="12.75">
      <c r="A31" s="97"/>
      <c r="B31" s="3" t="s">
        <v>140</v>
      </c>
      <c r="C31" s="55">
        <v>0</v>
      </c>
      <c r="D31" s="53">
        <v>7.938216209</v>
      </c>
      <c r="E31" s="45">
        <v>0</v>
      </c>
      <c r="F31" s="45">
        <v>0</v>
      </c>
      <c r="G31" s="54">
        <v>0</v>
      </c>
      <c r="H31" s="73">
        <v>0.08718374499999999</v>
      </c>
      <c r="I31" s="45">
        <v>1.135206173</v>
      </c>
      <c r="J31" s="45">
        <v>0</v>
      </c>
      <c r="K31" s="45">
        <v>0</v>
      </c>
      <c r="L31" s="54">
        <v>0.42406971600000004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0.037417915999999996</v>
      </c>
      <c r="S31" s="45">
        <v>0.12472638700000001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0.434655841</v>
      </c>
      <c r="AW31" s="45">
        <v>17.01784915</v>
      </c>
      <c r="AX31" s="45">
        <v>0</v>
      </c>
      <c r="AY31" s="45">
        <v>0</v>
      </c>
      <c r="AZ31" s="54">
        <v>16.431812174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0.222283229</v>
      </c>
      <c r="BG31" s="53">
        <v>1.867357259</v>
      </c>
      <c r="BH31" s="45">
        <v>0</v>
      </c>
      <c r="BI31" s="45">
        <v>0</v>
      </c>
      <c r="BJ31" s="56">
        <v>6.149829904</v>
      </c>
      <c r="BK31" s="61">
        <f t="shared" si="3"/>
        <v>51.870607703000005</v>
      </c>
    </row>
    <row r="32" spans="1:63" ht="12.75">
      <c r="A32" s="97"/>
      <c r="B32" s="3" t="s">
        <v>141</v>
      </c>
      <c r="C32" s="55">
        <v>0</v>
      </c>
      <c r="D32" s="53">
        <v>11.317597744</v>
      </c>
      <c r="E32" s="45">
        <v>0</v>
      </c>
      <c r="F32" s="45">
        <v>0</v>
      </c>
      <c r="G32" s="54">
        <v>0</v>
      </c>
      <c r="H32" s="73">
        <v>0.188187091</v>
      </c>
      <c r="I32" s="45">
        <v>0.274744871</v>
      </c>
      <c r="J32" s="45">
        <v>0</v>
      </c>
      <c r="K32" s="45">
        <v>0</v>
      </c>
      <c r="L32" s="54">
        <v>0.33718688799999996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0.062442016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0.8617238939999999</v>
      </c>
      <c r="AW32" s="45">
        <v>23.35494587</v>
      </c>
      <c r="AX32" s="45">
        <v>0</v>
      </c>
      <c r="AY32" s="45">
        <v>0</v>
      </c>
      <c r="AZ32" s="54">
        <v>8.618766553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0.040089858</v>
      </c>
      <c r="BG32" s="53">
        <v>0.18697621</v>
      </c>
      <c r="BH32" s="45">
        <v>0</v>
      </c>
      <c r="BI32" s="45">
        <v>0</v>
      </c>
      <c r="BJ32" s="56">
        <v>13.917262546000002</v>
      </c>
      <c r="BK32" s="61">
        <f t="shared" si="3"/>
        <v>59.159923541000005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0.100052651</v>
      </c>
      <c r="I33" s="45">
        <v>13.515575609</v>
      </c>
      <c r="J33" s="45">
        <v>0</v>
      </c>
      <c r="K33" s="45">
        <v>0</v>
      </c>
      <c r="L33" s="54">
        <v>1.492545735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0.062454839</v>
      </c>
      <c r="T33" s="45">
        <v>0</v>
      </c>
      <c r="U33" s="45">
        <v>0</v>
      </c>
      <c r="V33" s="54">
        <v>0.812938262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1.85843206</v>
      </c>
      <c r="AW33" s="45">
        <v>4.607515434000001</v>
      </c>
      <c r="AX33" s="45">
        <v>0</v>
      </c>
      <c r="AY33" s="45">
        <v>0</v>
      </c>
      <c r="AZ33" s="54">
        <v>19.315534942000003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0.251640578</v>
      </c>
      <c r="BG33" s="53">
        <v>0.19902369</v>
      </c>
      <c r="BH33" s="45">
        <v>0</v>
      </c>
      <c r="BI33" s="45">
        <v>0</v>
      </c>
      <c r="BJ33" s="56">
        <v>14.596698027</v>
      </c>
      <c r="BK33" s="61">
        <f t="shared" si="3"/>
        <v>56.812411827000005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0.194274375</v>
      </c>
      <c r="I34" s="45">
        <v>1.157999524</v>
      </c>
      <c r="J34" s="45">
        <v>0</v>
      </c>
      <c r="K34" s="45">
        <v>0</v>
      </c>
      <c r="L34" s="54">
        <v>5.730136281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0.082819315</v>
      </c>
      <c r="S34" s="45">
        <v>0.124540323</v>
      </c>
      <c r="T34" s="45">
        <v>0</v>
      </c>
      <c r="U34" s="45">
        <v>0</v>
      </c>
      <c r="V34" s="54">
        <v>0.330031855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1.810706613</v>
      </c>
      <c r="AW34" s="45">
        <v>6.9853613349999994</v>
      </c>
      <c r="AX34" s="45">
        <v>0</v>
      </c>
      <c r="AY34" s="45">
        <v>0</v>
      </c>
      <c r="AZ34" s="54">
        <v>17.132882042000002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0.155930199</v>
      </c>
      <c r="BG34" s="53">
        <v>2.6912161539999997</v>
      </c>
      <c r="BH34" s="45">
        <v>0</v>
      </c>
      <c r="BI34" s="45">
        <v>0</v>
      </c>
      <c r="BJ34" s="56">
        <v>6.57260677</v>
      </c>
      <c r="BK34" s="61">
        <f t="shared" si="3"/>
        <v>42.968504786000004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0.382172448</v>
      </c>
      <c r="I35" s="45">
        <v>12.807001428</v>
      </c>
      <c r="J35" s="45">
        <v>0</v>
      </c>
      <c r="K35" s="45">
        <v>0</v>
      </c>
      <c r="L35" s="54">
        <v>1.370326065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0.131554696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0.8692114619999999</v>
      </c>
      <c r="AW35" s="45">
        <v>28.892317533999996</v>
      </c>
      <c r="AX35" s="45">
        <v>0</v>
      </c>
      <c r="AY35" s="45">
        <v>0</v>
      </c>
      <c r="AZ35" s="54">
        <v>27.262960395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0.09955333000000001</v>
      </c>
      <c r="BG35" s="53">
        <v>0.191388653</v>
      </c>
      <c r="BH35" s="45">
        <v>0</v>
      </c>
      <c r="BI35" s="45">
        <v>0</v>
      </c>
      <c r="BJ35" s="56">
        <v>6.645056115</v>
      </c>
      <c r="BK35" s="61">
        <f t="shared" si="3"/>
        <v>78.65154212600001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0.06479755300000001</v>
      </c>
      <c r="I36" s="45">
        <v>6.23053387</v>
      </c>
      <c r="J36" s="45">
        <v>0</v>
      </c>
      <c r="K36" s="45">
        <v>0</v>
      </c>
      <c r="L36" s="54">
        <v>1.644860942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0.046105951</v>
      </c>
      <c r="S36" s="45">
        <v>0</v>
      </c>
      <c r="T36" s="45">
        <v>0</v>
      </c>
      <c r="U36" s="45">
        <v>0</v>
      </c>
      <c r="V36" s="54">
        <v>0.186916016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2.054433908</v>
      </c>
      <c r="AW36" s="45">
        <v>3.204257076</v>
      </c>
      <c r="AX36" s="45">
        <v>0</v>
      </c>
      <c r="AY36" s="45">
        <v>0</v>
      </c>
      <c r="AZ36" s="54">
        <v>18.388480125999997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0.139849427</v>
      </c>
      <c r="BG36" s="53">
        <v>0</v>
      </c>
      <c r="BH36" s="45">
        <v>0</v>
      </c>
      <c r="BI36" s="45">
        <v>0</v>
      </c>
      <c r="BJ36" s="56">
        <v>2.128285126</v>
      </c>
      <c r="BK36" s="61">
        <f t="shared" si="3"/>
        <v>34.088519995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0.148087562</v>
      </c>
      <c r="I37" s="45">
        <v>0</v>
      </c>
      <c r="J37" s="45">
        <v>0</v>
      </c>
      <c r="K37" s="45">
        <v>0</v>
      </c>
      <c r="L37" s="54">
        <v>8.545844858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0.02348232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1.21896258</v>
      </c>
      <c r="AW37" s="45">
        <v>0.34543311</v>
      </c>
      <c r="AX37" s="45">
        <v>0</v>
      </c>
      <c r="AY37" s="45">
        <v>0</v>
      </c>
      <c r="AZ37" s="54">
        <v>14.890353162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0.190482509</v>
      </c>
      <c r="BG37" s="53">
        <v>0</v>
      </c>
      <c r="BH37" s="45">
        <v>0</v>
      </c>
      <c r="BI37" s="45">
        <v>0</v>
      </c>
      <c r="BJ37" s="56">
        <v>0.792022822</v>
      </c>
      <c r="BK37" s="61">
        <f t="shared" si="3"/>
        <v>26.154668923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0.156877903</v>
      </c>
      <c r="I38" s="45">
        <v>0.309154839</v>
      </c>
      <c r="J38" s="45">
        <v>0</v>
      </c>
      <c r="K38" s="45">
        <v>0</v>
      </c>
      <c r="L38" s="54">
        <v>0.873477847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0.05812111</v>
      </c>
      <c r="S38" s="45">
        <v>0</v>
      </c>
      <c r="T38" s="45">
        <v>0</v>
      </c>
      <c r="U38" s="45">
        <v>0</v>
      </c>
      <c r="V38" s="54">
        <v>1.268938875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0.6788518469999999</v>
      </c>
      <c r="AW38" s="45">
        <v>5.369745244</v>
      </c>
      <c r="AX38" s="45">
        <v>0</v>
      </c>
      <c r="AY38" s="45">
        <v>0</v>
      </c>
      <c r="AZ38" s="54">
        <v>20.897669477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0.007406545</v>
      </c>
      <c r="BG38" s="53">
        <v>0</v>
      </c>
      <c r="BH38" s="45">
        <v>0</v>
      </c>
      <c r="BI38" s="45">
        <v>0</v>
      </c>
      <c r="BJ38" s="56">
        <v>3.925456593</v>
      </c>
      <c r="BK38" s="61">
        <f t="shared" si="3"/>
        <v>33.54570028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0.07982826600000001</v>
      </c>
      <c r="I39" s="45">
        <v>0</v>
      </c>
      <c r="J39" s="45">
        <v>0</v>
      </c>
      <c r="K39" s="45">
        <v>0</v>
      </c>
      <c r="L39" s="54">
        <v>0.306560161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0.09702462599999999</v>
      </c>
      <c r="S39" s="45">
        <v>0</v>
      </c>
      <c r="T39" s="45">
        <v>0</v>
      </c>
      <c r="U39" s="45">
        <v>0</v>
      </c>
      <c r="V39" s="54">
        <v>0.490496258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0.8144813380000001</v>
      </c>
      <c r="AW39" s="45">
        <v>5.498105805</v>
      </c>
      <c r="AX39" s="45">
        <v>0</v>
      </c>
      <c r="AY39" s="45">
        <v>0</v>
      </c>
      <c r="AZ39" s="54">
        <v>11.665369547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0.14783795700000002</v>
      </c>
      <c r="BG39" s="53">
        <v>0</v>
      </c>
      <c r="BH39" s="45">
        <v>0</v>
      </c>
      <c r="BI39" s="45">
        <v>0</v>
      </c>
      <c r="BJ39" s="56">
        <v>1.3430363699999999</v>
      </c>
      <c r="BK39" s="61">
        <f t="shared" si="3"/>
        <v>20.442740328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0.179617724</v>
      </c>
      <c r="I40" s="45">
        <v>0</v>
      </c>
      <c r="J40" s="45">
        <v>0</v>
      </c>
      <c r="K40" s="45">
        <v>0</v>
      </c>
      <c r="L40" s="54">
        <v>0.082725888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0.015197051999999999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0.354000862</v>
      </c>
      <c r="AW40" s="45">
        <v>2.748127416</v>
      </c>
      <c r="AX40" s="45">
        <v>0</v>
      </c>
      <c r="AY40" s="45">
        <v>0</v>
      </c>
      <c r="AZ40" s="54">
        <v>3.9768910369999997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0.12339672900000001</v>
      </c>
      <c r="BG40" s="53">
        <v>0</v>
      </c>
      <c r="BH40" s="45">
        <v>0</v>
      </c>
      <c r="BI40" s="45">
        <v>0</v>
      </c>
      <c r="BJ40" s="56">
        <v>1.2234135480000001</v>
      </c>
      <c r="BK40" s="61">
        <f t="shared" si="3"/>
        <v>8.703370256000001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0.206844046</v>
      </c>
      <c r="I41" s="45">
        <v>0</v>
      </c>
      <c r="J41" s="45">
        <v>0</v>
      </c>
      <c r="K41" s="45">
        <v>0</v>
      </c>
      <c r="L41" s="54">
        <v>0.27746159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0.0016727189999999998</v>
      </c>
      <c r="S41" s="45">
        <v>0</v>
      </c>
      <c r="T41" s="45">
        <v>0</v>
      </c>
      <c r="U41" s="45">
        <v>0</v>
      </c>
      <c r="V41" s="54">
        <v>0.059739968000000004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0.515366622</v>
      </c>
      <c r="AW41" s="45">
        <v>0.178932823</v>
      </c>
      <c r="AX41" s="45">
        <v>0</v>
      </c>
      <c r="AY41" s="45">
        <v>0</v>
      </c>
      <c r="AZ41" s="54">
        <v>8.367223693000001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0.079314956</v>
      </c>
      <c r="BG41" s="53">
        <v>0</v>
      </c>
      <c r="BH41" s="45">
        <v>0</v>
      </c>
      <c r="BI41" s="45">
        <v>0</v>
      </c>
      <c r="BJ41" s="56">
        <v>1.371818306</v>
      </c>
      <c r="BK41" s="61">
        <f t="shared" si="3"/>
        <v>11.058374723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0.12610626200000002</v>
      </c>
      <c r="I42" s="45">
        <v>2.722084923</v>
      </c>
      <c r="J42" s="45">
        <v>0</v>
      </c>
      <c r="K42" s="45">
        <v>0</v>
      </c>
      <c r="L42" s="54">
        <v>2.728029902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0.003049566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0.20032898100000002</v>
      </c>
      <c r="AW42" s="45">
        <v>2.719154931</v>
      </c>
      <c r="AX42" s="45">
        <v>0</v>
      </c>
      <c r="AY42" s="45">
        <v>0</v>
      </c>
      <c r="AZ42" s="54">
        <v>3.088818571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11.587573136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0.025375257000000002</v>
      </c>
      <c r="I43" s="45">
        <v>9.776686208</v>
      </c>
      <c r="J43" s="45">
        <v>0</v>
      </c>
      <c r="K43" s="45">
        <v>0</v>
      </c>
      <c r="L43" s="54">
        <v>1.665334659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2.9643991929999998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0.158461668</v>
      </c>
      <c r="AW43" s="45">
        <v>11.964683514</v>
      </c>
      <c r="AX43" s="45">
        <v>0</v>
      </c>
      <c r="AY43" s="45">
        <v>0</v>
      </c>
      <c r="AZ43" s="54">
        <v>2.883299995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0.023670294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29.461910787999997</v>
      </c>
    </row>
    <row r="44" spans="1:63" ht="12.75">
      <c r="A44" s="97"/>
      <c r="B44" s="3" t="s">
        <v>153</v>
      </c>
      <c r="C44" s="55">
        <v>0</v>
      </c>
      <c r="D44" s="53">
        <v>42.74222152</v>
      </c>
      <c r="E44" s="45">
        <v>0</v>
      </c>
      <c r="F44" s="45">
        <v>0</v>
      </c>
      <c r="G44" s="54">
        <v>0</v>
      </c>
      <c r="H44" s="73">
        <v>0.13876842</v>
      </c>
      <c r="I44" s="45">
        <v>105.111553731</v>
      </c>
      <c r="J44" s="45">
        <v>0</v>
      </c>
      <c r="K44" s="45">
        <v>0</v>
      </c>
      <c r="L44" s="54">
        <v>16.792913459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0.015654907</v>
      </c>
      <c r="S44" s="45">
        <v>65.126698189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11.81109355</v>
      </c>
      <c r="AS44" s="45">
        <v>0</v>
      </c>
      <c r="AT44" s="45">
        <v>0</v>
      </c>
      <c r="AU44" s="54">
        <v>0</v>
      </c>
      <c r="AV44" s="73">
        <v>0.45849326900000004</v>
      </c>
      <c r="AW44" s="45">
        <v>26.105856828</v>
      </c>
      <c r="AX44" s="45">
        <v>0</v>
      </c>
      <c r="AY44" s="45">
        <v>0</v>
      </c>
      <c r="AZ44" s="54">
        <v>49.61021006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0.028913557</v>
      </c>
      <c r="BG44" s="53">
        <v>0.295277339</v>
      </c>
      <c r="BH44" s="45">
        <v>0</v>
      </c>
      <c r="BI44" s="45">
        <v>0</v>
      </c>
      <c r="BJ44" s="56">
        <v>0.20078859</v>
      </c>
      <c r="BK44" s="61">
        <f t="shared" si="3"/>
        <v>318.438443419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0.006627028</v>
      </c>
      <c r="I45" s="45">
        <v>0</v>
      </c>
      <c r="J45" s="45">
        <v>0</v>
      </c>
      <c r="K45" s="45">
        <v>0</v>
      </c>
      <c r="L45" s="54">
        <v>1.04358001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0.071801054</v>
      </c>
      <c r="AW45" s="45">
        <v>2.708405387</v>
      </c>
      <c r="AX45" s="45">
        <v>0</v>
      </c>
      <c r="AY45" s="45">
        <v>0</v>
      </c>
      <c r="AZ45" s="54">
        <v>3.1396371530000002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0.37666126499999997</v>
      </c>
      <c r="BH45" s="45">
        <v>0</v>
      </c>
      <c r="BI45" s="45">
        <v>0</v>
      </c>
      <c r="BJ45" s="56">
        <v>0.529679903</v>
      </c>
      <c r="BK45" s="61">
        <f t="shared" si="3"/>
        <v>7.8763917999999995</v>
      </c>
    </row>
    <row r="46" spans="1:63" ht="12.75">
      <c r="A46" s="97"/>
      <c r="B46" s="3" t="s">
        <v>155</v>
      </c>
      <c r="C46" s="55">
        <v>0</v>
      </c>
      <c r="D46" s="53">
        <v>59.08441935</v>
      </c>
      <c r="E46" s="45">
        <v>0</v>
      </c>
      <c r="F46" s="45">
        <v>0</v>
      </c>
      <c r="G46" s="54">
        <v>0</v>
      </c>
      <c r="H46" s="73">
        <v>0.12133898200000001</v>
      </c>
      <c r="I46" s="45">
        <v>69.16335112899999</v>
      </c>
      <c r="J46" s="45">
        <v>0</v>
      </c>
      <c r="K46" s="45">
        <v>0</v>
      </c>
      <c r="L46" s="54">
        <v>60.1493327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0.022751747</v>
      </c>
      <c r="S46" s="45">
        <v>5.908441935</v>
      </c>
      <c r="T46" s="45">
        <v>0</v>
      </c>
      <c r="U46" s="45">
        <v>0</v>
      </c>
      <c r="V46" s="54">
        <v>0.035450652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0.112768403</v>
      </c>
      <c r="AW46" s="45">
        <v>53.80408504299999</v>
      </c>
      <c r="AX46" s="45">
        <v>0</v>
      </c>
      <c r="AY46" s="45">
        <v>0</v>
      </c>
      <c r="AZ46" s="54">
        <v>22.00218886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0.019463166</v>
      </c>
      <c r="BG46" s="53">
        <v>0</v>
      </c>
      <c r="BH46" s="45">
        <v>0</v>
      </c>
      <c r="BI46" s="45">
        <v>0</v>
      </c>
      <c r="BJ46" s="56">
        <v>0.358556408</v>
      </c>
      <c r="BK46" s="61">
        <f t="shared" si="3"/>
        <v>270.782148375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0.36923582200000005</v>
      </c>
      <c r="I47" s="45">
        <v>10.005891491</v>
      </c>
      <c r="J47" s="45">
        <v>0</v>
      </c>
      <c r="K47" s="45">
        <v>0</v>
      </c>
      <c r="L47" s="54">
        <v>5.8208106840000005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0.197184144</v>
      </c>
      <c r="S47" s="45">
        <v>5.87207097</v>
      </c>
      <c r="T47" s="45">
        <v>0</v>
      </c>
      <c r="U47" s="45">
        <v>0</v>
      </c>
      <c r="V47" s="54">
        <v>0.822089936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0.553057001</v>
      </c>
      <c r="AW47" s="45">
        <v>11.196647995000001</v>
      </c>
      <c r="AX47" s="45">
        <v>0</v>
      </c>
      <c r="AY47" s="45">
        <v>0</v>
      </c>
      <c r="AZ47" s="54">
        <v>36.410487904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0.14008886</v>
      </c>
      <c r="BG47" s="53">
        <v>2.01513117</v>
      </c>
      <c r="BH47" s="45">
        <v>0</v>
      </c>
      <c r="BI47" s="45">
        <v>0</v>
      </c>
      <c r="BJ47" s="56">
        <v>7.455246276</v>
      </c>
      <c r="BK47" s="61">
        <f t="shared" si="3"/>
        <v>80.857942253</v>
      </c>
    </row>
    <row r="48" spans="1:63" ht="12.75">
      <c r="A48" s="97"/>
      <c r="B48" s="3" t="s">
        <v>157</v>
      </c>
      <c r="C48" s="55">
        <v>0</v>
      </c>
      <c r="D48" s="53">
        <v>160.611880053</v>
      </c>
      <c r="E48" s="45">
        <v>0</v>
      </c>
      <c r="F48" s="45">
        <v>0</v>
      </c>
      <c r="G48" s="54">
        <v>0</v>
      </c>
      <c r="H48" s="73">
        <v>0.131436514</v>
      </c>
      <c r="I48" s="45">
        <v>119.10602051199999</v>
      </c>
      <c r="J48" s="45">
        <v>0</v>
      </c>
      <c r="K48" s="45">
        <v>0</v>
      </c>
      <c r="L48" s="54">
        <v>66.316515748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0.022961376000000002</v>
      </c>
      <c r="S48" s="45">
        <v>0</v>
      </c>
      <c r="T48" s="45">
        <v>0</v>
      </c>
      <c r="U48" s="45">
        <v>0</v>
      </c>
      <c r="V48" s="54">
        <v>0.386811481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0.187470617</v>
      </c>
      <c r="AW48" s="45">
        <v>20.192200538999998</v>
      </c>
      <c r="AX48" s="45">
        <v>0</v>
      </c>
      <c r="AY48" s="45">
        <v>0</v>
      </c>
      <c r="AZ48" s="54">
        <v>81.76686671499999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0.015554314000000001</v>
      </c>
      <c r="BG48" s="53">
        <v>0</v>
      </c>
      <c r="BH48" s="45">
        <v>0</v>
      </c>
      <c r="BI48" s="45">
        <v>0</v>
      </c>
      <c r="BJ48" s="56">
        <v>0.042508433</v>
      </c>
      <c r="BK48" s="61">
        <f t="shared" si="3"/>
        <v>448.78022630199996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0.239697243</v>
      </c>
      <c r="I49" s="45">
        <v>46.79301936</v>
      </c>
      <c r="J49" s="45">
        <v>0</v>
      </c>
      <c r="K49" s="45">
        <v>0</v>
      </c>
      <c r="L49" s="54">
        <v>2.9655076030000003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0.008773691</v>
      </c>
      <c r="S49" s="45">
        <v>61.637549795000005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0.644513083</v>
      </c>
      <c r="AW49" s="45">
        <v>0.244276133</v>
      </c>
      <c r="AX49" s="45">
        <v>0</v>
      </c>
      <c r="AY49" s="45">
        <v>0</v>
      </c>
      <c r="AZ49" s="54">
        <v>9.558414674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0.11162073400000001</v>
      </c>
      <c r="BG49" s="53">
        <v>0</v>
      </c>
      <c r="BH49" s="45">
        <v>0</v>
      </c>
      <c r="BI49" s="45">
        <v>0</v>
      </c>
      <c r="BJ49" s="56">
        <v>0.676299009</v>
      </c>
      <c r="BK49" s="61">
        <f t="shared" si="3"/>
        <v>122.87967132500002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0.026117335999999998</v>
      </c>
      <c r="I50" s="45">
        <v>4.814039675</v>
      </c>
      <c r="J50" s="45">
        <v>0</v>
      </c>
      <c r="K50" s="45">
        <v>0</v>
      </c>
      <c r="L50" s="54">
        <v>5.137970907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0.329757902</v>
      </c>
      <c r="AW50" s="45">
        <v>0.643030193</v>
      </c>
      <c r="AX50" s="45">
        <v>0</v>
      </c>
      <c r="AY50" s="45">
        <v>0</v>
      </c>
      <c r="AZ50" s="54">
        <v>5.208566777000001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0.020112183999999998</v>
      </c>
      <c r="BG50" s="53">
        <v>4.810111931000001</v>
      </c>
      <c r="BH50" s="45">
        <v>0</v>
      </c>
      <c r="BI50" s="45">
        <v>0</v>
      </c>
      <c r="BJ50" s="56">
        <v>0</v>
      </c>
      <c r="BK50" s="61">
        <f t="shared" si="3"/>
        <v>20.989706905000002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0.405294248</v>
      </c>
      <c r="I51" s="45">
        <v>12.808368067</v>
      </c>
      <c r="J51" s="45">
        <v>0</v>
      </c>
      <c r="K51" s="45">
        <v>0</v>
      </c>
      <c r="L51" s="54">
        <v>14.966848944999999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0.0034931910000000005</v>
      </c>
      <c r="S51" s="45">
        <v>0</v>
      </c>
      <c r="T51" s="45">
        <v>0</v>
      </c>
      <c r="U51" s="45">
        <v>0</v>
      </c>
      <c r="V51" s="54">
        <v>0.678706063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0.023247542000000003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0.731419492</v>
      </c>
      <c r="AW51" s="45">
        <v>0</v>
      </c>
      <c r="AX51" s="45">
        <v>0</v>
      </c>
      <c r="AY51" s="45">
        <v>0</v>
      </c>
      <c r="AZ51" s="54">
        <v>17.864886708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0.048819837</v>
      </c>
      <c r="BG51" s="53">
        <v>1.162377097</v>
      </c>
      <c r="BH51" s="45">
        <v>0</v>
      </c>
      <c r="BI51" s="45">
        <v>0</v>
      </c>
      <c r="BJ51" s="56">
        <v>1.418100058</v>
      </c>
      <c r="BK51" s="61">
        <f t="shared" si="3"/>
        <v>50.111561248</v>
      </c>
    </row>
    <row r="52" spans="1:63" ht="12.75">
      <c r="A52" s="97"/>
      <c r="B52" s="3" t="s">
        <v>161</v>
      </c>
      <c r="C52" s="55">
        <v>0</v>
      </c>
      <c r="D52" s="53">
        <v>23.33992904</v>
      </c>
      <c r="E52" s="45">
        <v>0</v>
      </c>
      <c r="F52" s="45">
        <v>0</v>
      </c>
      <c r="G52" s="54">
        <v>0</v>
      </c>
      <c r="H52" s="73">
        <v>0.103862683</v>
      </c>
      <c r="I52" s="45">
        <v>3.608058469</v>
      </c>
      <c r="J52" s="45">
        <v>0</v>
      </c>
      <c r="K52" s="45">
        <v>0</v>
      </c>
      <c r="L52" s="54">
        <v>12.918292108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0.21081969999999997</v>
      </c>
      <c r="AW52" s="45">
        <v>6.756880259000001</v>
      </c>
      <c r="AX52" s="45">
        <v>0</v>
      </c>
      <c r="AY52" s="45">
        <v>0</v>
      </c>
      <c r="AZ52" s="54">
        <v>7.158798137000001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0.010691482</v>
      </c>
      <c r="BG52" s="53">
        <v>17.474690325</v>
      </c>
      <c r="BH52" s="45">
        <v>0</v>
      </c>
      <c r="BI52" s="45">
        <v>0</v>
      </c>
      <c r="BJ52" s="56">
        <v>0</v>
      </c>
      <c r="BK52" s="61">
        <f t="shared" si="3"/>
        <v>71.582022203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0.24674211800000004</v>
      </c>
      <c r="I53" s="45">
        <v>7.910113814</v>
      </c>
      <c r="J53" s="45">
        <v>0</v>
      </c>
      <c r="K53" s="45">
        <v>0</v>
      </c>
      <c r="L53" s="54">
        <v>13.844241691999999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0.002899644</v>
      </c>
      <c r="S53" s="45">
        <v>19.079048266</v>
      </c>
      <c r="T53" s="45">
        <v>0</v>
      </c>
      <c r="U53" s="45">
        <v>0</v>
      </c>
      <c r="V53" s="54">
        <v>0.144927704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0.6194152589999999</v>
      </c>
      <c r="AW53" s="45">
        <v>12.266884709000001</v>
      </c>
      <c r="AX53" s="45">
        <v>0</v>
      </c>
      <c r="AY53" s="45">
        <v>0</v>
      </c>
      <c r="AZ53" s="54">
        <v>28.007086905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0.389011436</v>
      </c>
      <c r="BG53" s="53">
        <v>5.9053426469999994</v>
      </c>
      <c r="BH53" s="45">
        <v>0</v>
      </c>
      <c r="BI53" s="45">
        <v>0</v>
      </c>
      <c r="BJ53" s="56">
        <v>1.552214141</v>
      </c>
      <c r="BK53" s="61">
        <f t="shared" si="3"/>
        <v>89.967928335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0.051954777</v>
      </c>
      <c r="I54" s="45">
        <v>0</v>
      </c>
      <c r="J54" s="45">
        <v>0</v>
      </c>
      <c r="K54" s="45">
        <v>0</v>
      </c>
      <c r="L54" s="54">
        <v>8.056823806999999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0.173955726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0.24108003300000003</v>
      </c>
      <c r="AW54" s="45">
        <v>7.1781135769999995</v>
      </c>
      <c r="AX54" s="45">
        <v>0</v>
      </c>
      <c r="AY54" s="45">
        <v>0</v>
      </c>
      <c r="AZ54" s="54">
        <v>10.00743262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0.022460513</v>
      </c>
      <c r="BG54" s="53">
        <v>0.86831879</v>
      </c>
      <c r="BH54" s="45">
        <v>0</v>
      </c>
      <c r="BI54" s="45">
        <v>0</v>
      </c>
      <c r="BJ54" s="56">
        <v>0</v>
      </c>
      <c r="BK54" s="61">
        <f t="shared" si="3"/>
        <v>26.600139842999997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0.06790568799999999</v>
      </c>
      <c r="I55" s="45">
        <v>1.7398775809999998</v>
      </c>
      <c r="J55" s="45">
        <v>0</v>
      </c>
      <c r="K55" s="45">
        <v>0</v>
      </c>
      <c r="L55" s="54">
        <v>5.248630702000001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0.250436731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0.6027074319999999</v>
      </c>
      <c r="AW55" s="45">
        <v>1.7461920329999998</v>
      </c>
      <c r="AX55" s="45">
        <v>0</v>
      </c>
      <c r="AY55" s="45">
        <v>0</v>
      </c>
      <c r="AZ55" s="54">
        <v>4.785632471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0.09526026</v>
      </c>
      <c r="BG55" s="53">
        <v>0</v>
      </c>
      <c r="BH55" s="45">
        <v>0</v>
      </c>
      <c r="BI55" s="45">
        <v>0</v>
      </c>
      <c r="BJ55" s="56">
        <v>0.027961295</v>
      </c>
      <c r="BK55" s="61">
        <f t="shared" si="3"/>
        <v>14.564604193000001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0.197258645</v>
      </c>
      <c r="I56" s="45">
        <v>1.15352129</v>
      </c>
      <c r="J56" s="45">
        <v>0</v>
      </c>
      <c r="K56" s="45">
        <v>0</v>
      </c>
      <c r="L56" s="54">
        <v>8.299008920999999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0.051908458000000005</v>
      </c>
      <c r="S56" s="45">
        <v>0</v>
      </c>
      <c r="T56" s="45">
        <v>0</v>
      </c>
      <c r="U56" s="45">
        <v>0</v>
      </c>
      <c r="V56" s="54">
        <v>0.90575439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0.325736359</v>
      </c>
      <c r="AW56" s="45">
        <v>5.723843189</v>
      </c>
      <c r="AX56" s="45">
        <v>0</v>
      </c>
      <c r="AY56" s="45">
        <v>0</v>
      </c>
      <c r="AZ56" s="54">
        <v>2.856402761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0.028041603999999998</v>
      </c>
      <c r="BG56" s="53">
        <v>13.10610372</v>
      </c>
      <c r="BH56" s="45">
        <v>0</v>
      </c>
      <c r="BI56" s="45">
        <v>0</v>
      </c>
      <c r="BJ56" s="56">
        <v>7.140408001999999</v>
      </c>
      <c r="BK56" s="61">
        <f t="shared" si="3"/>
        <v>39.787987339</v>
      </c>
    </row>
    <row r="57" spans="1:63" ht="12.75">
      <c r="A57" s="97"/>
      <c r="B57" s="3" t="s">
        <v>165</v>
      </c>
      <c r="C57" s="55">
        <v>0</v>
      </c>
      <c r="D57" s="53">
        <v>6.34561129</v>
      </c>
      <c r="E57" s="45">
        <v>0</v>
      </c>
      <c r="F57" s="45">
        <v>0</v>
      </c>
      <c r="G57" s="54">
        <v>0</v>
      </c>
      <c r="H57" s="73">
        <v>0.185847853</v>
      </c>
      <c r="I57" s="45">
        <v>0</v>
      </c>
      <c r="J57" s="45">
        <v>0</v>
      </c>
      <c r="K57" s="45">
        <v>0</v>
      </c>
      <c r="L57" s="54">
        <v>13.655755496000001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0.092435252</v>
      </c>
      <c r="S57" s="45">
        <v>0</v>
      </c>
      <c r="T57" s="45">
        <v>0</v>
      </c>
      <c r="U57" s="45">
        <v>0</v>
      </c>
      <c r="V57" s="54">
        <v>0.05076489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4.351656596</v>
      </c>
      <c r="AW57" s="45">
        <v>8.527148243000001</v>
      </c>
      <c r="AX57" s="45">
        <v>0</v>
      </c>
      <c r="AY57" s="45">
        <v>0</v>
      </c>
      <c r="AZ57" s="54">
        <v>33.886794820999995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0.33589518199999996</v>
      </c>
      <c r="BG57" s="53">
        <v>0</v>
      </c>
      <c r="BH57" s="45">
        <v>0</v>
      </c>
      <c r="BI57" s="45">
        <v>0</v>
      </c>
      <c r="BJ57" s="56">
        <v>1.309302364</v>
      </c>
      <c r="BK57" s="61">
        <f t="shared" si="3"/>
        <v>68.741211987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0.122519822</v>
      </c>
      <c r="I58" s="45">
        <v>0</v>
      </c>
      <c r="J58" s="45">
        <v>0</v>
      </c>
      <c r="K58" s="45">
        <v>0</v>
      </c>
      <c r="L58" s="54">
        <v>1.46575471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0.965687015</v>
      </c>
      <c r="AW58" s="45">
        <v>3.8348900770000003</v>
      </c>
      <c r="AX58" s="45">
        <v>0</v>
      </c>
      <c r="AY58" s="45">
        <v>0</v>
      </c>
      <c r="AZ58" s="54">
        <v>14.216582984999999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0.099607206</v>
      </c>
      <c r="BG58" s="53">
        <v>0</v>
      </c>
      <c r="BH58" s="45">
        <v>0</v>
      </c>
      <c r="BI58" s="45">
        <v>0</v>
      </c>
      <c r="BJ58" s="56">
        <v>2.656531976</v>
      </c>
      <c r="BK58" s="61">
        <f t="shared" si="3"/>
        <v>23.361573791</v>
      </c>
    </row>
    <row r="59" spans="1:63" ht="12.75">
      <c r="A59" s="97"/>
      <c r="B59" s="3" t="s">
        <v>167</v>
      </c>
      <c r="C59" s="55">
        <v>0</v>
      </c>
      <c r="D59" s="53">
        <v>6.00662742</v>
      </c>
      <c r="E59" s="45">
        <v>0</v>
      </c>
      <c r="F59" s="45">
        <v>0</v>
      </c>
      <c r="G59" s="54">
        <v>0</v>
      </c>
      <c r="H59" s="73">
        <v>0.14916323</v>
      </c>
      <c r="I59" s="45">
        <v>3.6039764520000004</v>
      </c>
      <c r="J59" s="45">
        <v>0</v>
      </c>
      <c r="K59" s="45">
        <v>0</v>
      </c>
      <c r="L59" s="54">
        <v>1.6579288730000001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0.12775572300000002</v>
      </c>
      <c r="S59" s="45">
        <v>15.615498475</v>
      </c>
      <c r="T59" s="45">
        <v>0</v>
      </c>
      <c r="U59" s="45">
        <v>0</v>
      </c>
      <c r="V59" s="54">
        <v>1.568502198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1.5110700750000001</v>
      </c>
      <c r="AW59" s="45">
        <v>5.0925451090000005</v>
      </c>
      <c r="AX59" s="45">
        <v>0</v>
      </c>
      <c r="AY59" s="45">
        <v>0</v>
      </c>
      <c r="AZ59" s="54">
        <v>34.175278444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0.506239592</v>
      </c>
      <c r="BG59" s="53">
        <v>0.273581513</v>
      </c>
      <c r="BH59" s="45">
        <v>0</v>
      </c>
      <c r="BI59" s="45">
        <v>0</v>
      </c>
      <c r="BJ59" s="56">
        <v>2.094814315</v>
      </c>
      <c r="BK59" s="61">
        <f t="shared" si="3"/>
        <v>72.38298141899999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0.095543145</v>
      </c>
      <c r="I60" s="45">
        <v>12.380287931</v>
      </c>
      <c r="J60" s="45">
        <v>0</v>
      </c>
      <c r="K60" s="45">
        <v>0</v>
      </c>
      <c r="L60" s="54">
        <v>12.709829101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0.0059207290000000004</v>
      </c>
      <c r="S60" s="45">
        <v>0</v>
      </c>
      <c r="T60" s="45">
        <v>0.296036452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0.47758544199999997</v>
      </c>
      <c r="AW60" s="45">
        <v>4.143876562</v>
      </c>
      <c r="AX60" s="45">
        <v>0</v>
      </c>
      <c r="AY60" s="45">
        <v>0</v>
      </c>
      <c r="AZ60" s="54">
        <v>2.945576076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0.07673845500000001</v>
      </c>
      <c r="BG60" s="53">
        <v>1.180591613</v>
      </c>
      <c r="BH60" s="45">
        <v>0</v>
      </c>
      <c r="BI60" s="45">
        <v>0</v>
      </c>
      <c r="BJ60" s="56">
        <v>16.769029284000002</v>
      </c>
      <c r="BK60" s="61">
        <f t="shared" si="3"/>
        <v>51.08101479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0.394204746</v>
      </c>
      <c r="I61" s="45">
        <v>10.847974145999999</v>
      </c>
      <c r="J61" s="45">
        <v>0</v>
      </c>
      <c r="K61" s="45">
        <v>0</v>
      </c>
      <c r="L61" s="54">
        <v>2.948625624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0.017730348</v>
      </c>
      <c r="S61" s="45">
        <v>0</v>
      </c>
      <c r="T61" s="45">
        <v>0</v>
      </c>
      <c r="U61" s="45">
        <v>0</v>
      </c>
      <c r="V61" s="54">
        <v>0.44509558499999996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5.8930306450000005</v>
      </c>
      <c r="AS61" s="45">
        <v>0</v>
      </c>
      <c r="AT61" s="45">
        <v>0</v>
      </c>
      <c r="AU61" s="54">
        <v>0</v>
      </c>
      <c r="AV61" s="73">
        <v>0.631018967</v>
      </c>
      <c r="AW61" s="45">
        <v>8.674541109</v>
      </c>
      <c r="AX61" s="45">
        <v>0</v>
      </c>
      <c r="AY61" s="45">
        <v>0</v>
      </c>
      <c r="AZ61" s="54">
        <v>7.702756784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0.216734394</v>
      </c>
      <c r="BG61" s="53">
        <v>2.483735888</v>
      </c>
      <c r="BH61" s="45">
        <v>0</v>
      </c>
      <c r="BI61" s="45">
        <v>0</v>
      </c>
      <c r="BJ61" s="56">
        <v>0.200363042</v>
      </c>
      <c r="BK61" s="61">
        <f t="shared" si="3"/>
        <v>40.455811278</v>
      </c>
    </row>
    <row r="62" spans="1:63" ht="12.75">
      <c r="A62" s="97"/>
      <c r="B62" s="3" t="s">
        <v>170</v>
      </c>
      <c r="C62" s="55">
        <v>0</v>
      </c>
      <c r="D62" s="53">
        <v>5.94053226</v>
      </c>
      <c r="E62" s="45">
        <v>0</v>
      </c>
      <c r="F62" s="45">
        <v>0</v>
      </c>
      <c r="G62" s="54">
        <v>0</v>
      </c>
      <c r="H62" s="73">
        <v>0.46680588500000003</v>
      </c>
      <c r="I62" s="45">
        <v>0.059405322999999996</v>
      </c>
      <c r="J62" s="45">
        <v>0</v>
      </c>
      <c r="K62" s="45">
        <v>0</v>
      </c>
      <c r="L62" s="54">
        <v>41.081891791000004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0.164925326</v>
      </c>
      <c r="S62" s="45">
        <v>7.128638712000001</v>
      </c>
      <c r="T62" s="45">
        <v>2.376212904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3.3493147019999996</v>
      </c>
      <c r="AW62" s="45">
        <v>19.535189686</v>
      </c>
      <c r="AX62" s="45">
        <v>0</v>
      </c>
      <c r="AY62" s="45">
        <v>0</v>
      </c>
      <c r="AZ62" s="54">
        <v>32.86373065600001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0.5578660270000001</v>
      </c>
      <c r="BG62" s="53">
        <v>0.023543465</v>
      </c>
      <c r="BH62" s="45">
        <v>0</v>
      </c>
      <c r="BI62" s="45">
        <v>0</v>
      </c>
      <c r="BJ62" s="56">
        <v>2.88330775</v>
      </c>
      <c r="BK62" s="102">
        <f t="shared" si="3"/>
        <v>116.43136448700002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0.096883988</v>
      </c>
      <c r="I63" s="45">
        <v>1.935402839</v>
      </c>
      <c r="J63" s="45">
        <v>0</v>
      </c>
      <c r="K63" s="45">
        <v>0</v>
      </c>
      <c r="L63" s="54">
        <v>3.301569549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0.07400069699999999</v>
      </c>
      <c r="S63" s="45">
        <v>11.38472258</v>
      </c>
      <c r="T63" s="45">
        <v>0</v>
      </c>
      <c r="U63" s="45">
        <v>0</v>
      </c>
      <c r="V63" s="54">
        <v>0.159386116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1.8532309299999998</v>
      </c>
      <c r="AW63" s="45">
        <v>9.037290537</v>
      </c>
      <c r="AX63" s="45">
        <v>0</v>
      </c>
      <c r="AY63" s="45">
        <v>0</v>
      </c>
      <c r="AZ63" s="54">
        <v>26.71028234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0.18054452199999999</v>
      </c>
      <c r="BG63" s="53">
        <v>0.022508396</v>
      </c>
      <c r="BH63" s="45">
        <v>0</v>
      </c>
      <c r="BI63" s="45">
        <v>0</v>
      </c>
      <c r="BJ63" s="56">
        <v>0.6220913379999999</v>
      </c>
      <c r="BK63" s="102">
        <f t="shared" si="3"/>
        <v>55.377913832</v>
      </c>
    </row>
    <row r="64" spans="1:63" ht="12.75">
      <c r="A64" s="97"/>
      <c r="B64" s="98" t="s">
        <v>189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0.19228166800000002</v>
      </c>
      <c r="I64" s="55">
        <v>3.0561226699999997</v>
      </c>
      <c r="J64" s="55">
        <v>0</v>
      </c>
      <c r="K64" s="55">
        <v>0</v>
      </c>
      <c r="L64" s="43">
        <v>3.4727110420000002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0.064626612</v>
      </c>
      <c r="S64" s="55">
        <v>0.064626613</v>
      </c>
      <c r="T64" s="55">
        <v>0.129253226</v>
      </c>
      <c r="U64" s="55">
        <v>0</v>
      </c>
      <c r="V64" s="43">
        <v>0.432998307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2.294631642</v>
      </c>
      <c r="AW64" s="55">
        <v>13.719005603</v>
      </c>
      <c r="AX64" s="55">
        <v>0</v>
      </c>
      <c r="AY64" s="55">
        <v>0</v>
      </c>
      <c r="AZ64" s="43">
        <v>23.970299747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0.500379684</v>
      </c>
      <c r="BG64" s="99">
        <v>0.394187903</v>
      </c>
      <c r="BH64" s="55">
        <v>0</v>
      </c>
      <c r="BI64" s="55">
        <v>0</v>
      </c>
      <c r="BJ64" s="43">
        <v>3.2008882329999997</v>
      </c>
      <c r="BK64" s="102">
        <f t="shared" si="3"/>
        <v>51.49201295</v>
      </c>
    </row>
    <row r="65" spans="1:63" ht="13.5" thickBot="1">
      <c r="A65" s="97"/>
      <c r="B65" s="98"/>
      <c r="C65" s="55"/>
      <c r="D65" s="99"/>
      <c r="E65" s="55"/>
      <c r="F65" s="55"/>
      <c r="G65" s="43"/>
      <c r="H65" s="73"/>
      <c r="I65" s="55"/>
      <c r="J65" s="55"/>
      <c r="K65" s="55"/>
      <c r="L65" s="43"/>
      <c r="M65" s="73"/>
      <c r="N65" s="99"/>
      <c r="O65" s="55"/>
      <c r="P65" s="55"/>
      <c r="Q65" s="43"/>
      <c r="R65" s="73"/>
      <c r="S65" s="55"/>
      <c r="T65" s="55"/>
      <c r="U65" s="55"/>
      <c r="V65" s="43"/>
      <c r="W65" s="73"/>
      <c r="X65" s="55"/>
      <c r="Y65" s="55"/>
      <c r="Z65" s="55"/>
      <c r="AA65" s="43"/>
      <c r="AB65" s="73"/>
      <c r="AC65" s="55"/>
      <c r="AD65" s="55"/>
      <c r="AE65" s="55"/>
      <c r="AF65" s="43"/>
      <c r="AG65" s="73"/>
      <c r="AH65" s="55"/>
      <c r="AI65" s="55"/>
      <c r="AJ65" s="55"/>
      <c r="AK65" s="43"/>
      <c r="AL65" s="73"/>
      <c r="AM65" s="55"/>
      <c r="AN65" s="55"/>
      <c r="AO65" s="55"/>
      <c r="AP65" s="43"/>
      <c r="AQ65" s="73"/>
      <c r="AR65" s="99"/>
      <c r="AS65" s="55"/>
      <c r="AT65" s="55"/>
      <c r="AU65" s="43"/>
      <c r="AV65" s="73"/>
      <c r="AW65" s="55"/>
      <c r="AX65" s="55"/>
      <c r="AY65" s="55"/>
      <c r="AZ65" s="43"/>
      <c r="BA65" s="73"/>
      <c r="BB65" s="99"/>
      <c r="BC65" s="55"/>
      <c r="BD65" s="55"/>
      <c r="BE65" s="43"/>
      <c r="BF65" s="73"/>
      <c r="BG65" s="99"/>
      <c r="BH65" s="55"/>
      <c r="BI65" s="55"/>
      <c r="BJ65" s="43"/>
      <c r="BK65" s="103"/>
    </row>
    <row r="66" spans="1:63" ht="13.5" thickBot="1">
      <c r="A66" s="36"/>
      <c r="B66" s="37" t="s">
        <v>185</v>
      </c>
      <c r="C66" s="94">
        <f>SUM(C16:C65)</f>
        <v>0</v>
      </c>
      <c r="D66" s="94">
        <f aca="true" t="shared" si="4" ref="D66:AH66">SUM(D16:D65)</f>
        <v>351.723710537</v>
      </c>
      <c r="E66" s="94">
        <f t="shared" si="4"/>
        <v>0</v>
      </c>
      <c r="F66" s="94">
        <f t="shared" si="4"/>
        <v>0</v>
      </c>
      <c r="G66" s="94">
        <f t="shared" si="4"/>
        <v>0</v>
      </c>
      <c r="H66" s="94">
        <f t="shared" si="4"/>
        <v>7.539357481</v>
      </c>
      <c r="I66" s="94">
        <f t="shared" si="4"/>
        <v>504.396194472</v>
      </c>
      <c r="J66" s="94">
        <f t="shared" si="4"/>
        <v>0</v>
      </c>
      <c r="K66" s="94">
        <f t="shared" si="4"/>
        <v>0</v>
      </c>
      <c r="L66" s="94">
        <f t="shared" si="4"/>
        <v>364.85190372100004</v>
      </c>
      <c r="M66" s="94">
        <f t="shared" si="4"/>
        <v>0</v>
      </c>
      <c r="N66" s="94">
        <f t="shared" si="4"/>
        <v>0</v>
      </c>
      <c r="O66" s="94">
        <f t="shared" si="4"/>
        <v>0</v>
      </c>
      <c r="P66" s="94">
        <f t="shared" si="4"/>
        <v>0</v>
      </c>
      <c r="Q66" s="94">
        <f t="shared" si="4"/>
        <v>0</v>
      </c>
      <c r="R66" s="94">
        <f t="shared" si="4"/>
        <v>1.9725666100000003</v>
      </c>
      <c r="S66" s="94">
        <f t="shared" si="4"/>
        <v>197.99098216299998</v>
      </c>
      <c r="T66" s="94">
        <f t="shared" si="4"/>
        <v>10.485043869999998</v>
      </c>
      <c r="U66" s="94">
        <f t="shared" si="4"/>
        <v>0</v>
      </c>
      <c r="V66" s="94">
        <f t="shared" si="4"/>
        <v>9.570969091</v>
      </c>
      <c r="W66" s="94">
        <f t="shared" si="4"/>
        <v>0</v>
      </c>
      <c r="X66" s="94">
        <f t="shared" si="4"/>
        <v>0</v>
      </c>
      <c r="Y66" s="94">
        <f t="shared" si="4"/>
        <v>0</v>
      </c>
      <c r="Z66" s="94">
        <f t="shared" si="4"/>
        <v>0</v>
      </c>
      <c r="AA66" s="94">
        <f t="shared" si="4"/>
        <v>0</v>
      </c>
      <c r="AB66" s="94">
        <f t="shared" si="4"/>
        <v>0.026574386000000002</v>
      </c>
      <c r="AC66" s="94">
        <f t="shared" si="4"/>
        <v>0</v>
      </c>
      <c r="AD66" s="94">
        <f t="shared" si="4"/>
        <v>0</v>
      </c>
      <c r="AE66" s="94">
        <f t="shared" si="4"/>
        <v>0</v>
      </c>
      <c r="AF66" s="94">
        <f t="shared" si="4"/>
        <v>0</v>
      </c>
      <c r="AG66" s="94">
        <f t="shared" si="4"/>
        <v>0</v>
      </c>
      <c r="AH66" s="94">
        <f t="shared" si="4"/>
        <v>0</v>
      </c>
      <c r="AI66" s="94">
        <f aca="true" t="shared" si="5" ref="AI66:BK66">SUM(AI16:AI65)</f>
        <v>0</v>
      </c>
      <c r="AJ66" s="94">
        <f t="shared" si="5"/>
        <v>0</v>
      </c>
      <c r="AK66" s="94">
        <f t="shared" si="5"/>
        <v>0</v>
      </c>
      <c r="AL66" s="94">
        <f t="shared" si="5"/>
        <v>0</v>
      </c>
      <c r="AM66" s="94">
        <f t="shared" si="5"/>
        <v>0</v>
      </c>
      <c r="AN66" s="94">
        <f t="shared" si="5"/>
        <v>0</v>
      </c>
      <c r="AO66" s="94">
        <f t="shared" si="5"/>
        <v>0</v>
      </c>
      <c r="AP66" s="94">
        <f t="shared" si="5"/>
        <v>0</v>
      </c>
      <c r="AQ66" s="94">
        <f t="shared" si="5"/>
        <v>0</v>
      </c>
      <c r="AR66" s="94">
        <f t="shared" si="5"/>
        <v>17.704124195000002</v>
      </c>
      <c r="AS66" s="94">
        <f t="shared" si="5"/>
        <v>0</v>
      </c>
      <c r="AT66" s="94">
        <f t="shared" si="5"/>
        <v>0</v>
      </c>
      <c r="AU66" s="94">
        <f t="shared" si="5"/>
        <v>0</v>
      </c>
      <c r="AV66" s="94">
        <f t="shared" si="5"/>
        <v>187.98107878199994</v>
      </c>
      <c r="AW66" s="94">
        <f t="shared" si="5"/>
        <v>487.018199483</v>
      </c>
      <c r="AX66" s="94">
        <f t="shared" si="5"/>
        <v>0</v>
      </c>
      <c r="AY66" s="94">
        <f t="shared" si="5"/>
        <v>0</v>
      </c>
      <c r="AZ66" s="94">
        <f t="shared" si="5"/>
        <v>1304.2625634780002</v>
      </c>
      <c r="BA66" s="94">
        <f t="shared" si="5"/>
        <v>0</v>
      </c>
      <c r="BB66" s="94">
        <f t="shared" si="5"/>
        <v>0</v>
      </c>
      <c r="BC66" s="94">
        <f t="shared" si="5"/>
        <v>0</v>
      </c>
      <c r="BD66" s="94">
        <f t="shared" si="5"/>
        <v>0</v>
      </c>
      <c r="BE66" s="94">
        <f t="shared" si="5"/>
        <v>0</v>
      </c>
      <c r="BF66" s="94">
        <f t="shared" si="5"/>
        <v>48.778154802</v>
      </c>
      <c r="BG66" s="94">
        <f t="shared" si="5"/>
        <v>144.401300415</v>
      </c>
      <c r="BH66" s="94">
        <f t="shared" si="5"/>
        <v>0.660427871</v>
      </c>
      <c r="BI66" s="94">
        <f t="shared" si="5"/>
        <v>0</v>
      </c>
      <c r="BJ66" s="100">
        <f t="shared" si="5"/>
        <v>218.6779945499999</v>
      </c>
      <c r="BK66" s="101">
        <f t="shared" si="5"/>
        <v>3858.0411459069996</v>
      </c>
    </row>
    <row r="67" spans="1:63" ht="12.75">
      <c r="A67" s="11" t="s">
        <v>75</v>
      </c>
      <c r="B67" s="18" t="s">
        <v>15</v>
      </c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35"/>
    </row>
    <row r="68" spans="1:63" ht="12.75">
      <c r="A68" s="11"/>
      <c r="B68" s="19" t="s">
        <v>33</v>
      </c>
      <c r="C68" s="57"/>
      <c r="D68" s="58"/>
      <c r="E68" s="59"/>
      <c r="F68" s="59"/>
      <c r="G68" s="60"/>
      <c r="H68" s="57"/>
      <c r="I68" s="59"/>
      <c r="J68" s="59"/>
      <c r="K68" s="59"/>
      <c r="L68" s="60"/>
      <c r="M68" s="57"/>
      <c r="N68" s="58"/>
      <c r="O68" s="59"/>
      <c r="P68" s="59"/>
      <c r="Q68" s="60"/>
      <c r="R68" s="57"/>
      <c r="S68" s="59"/>
      <c r="T68" s="59"/>
      <c r="U68" s="59"/>
      <c r="V68" s="60"/>
      <c r="W68" s="57"/>
      <c r="X68" s="59"/>
      <c r="Y68" s="59"/>
      <c r="Z68" s="59"/>
      <c r="AA68" s="60"/>
      <c r="AB68" s="57"/>
      <c r="AC68" s="59"/>
      <c r="AD68" s="59"/>
      <c r="AE68" s="59"/>
      <c r="AF68" s="60"/>
      <c r="AG68" s="57"/>
      <c r="AH68" s="59"/>
      <c r="AI68" s="59"/>
      <c r="AJ68" s="59"/>
      <c r="AK68" s="60"/>
      <c r="AL68" s="57"/>
      <c r="AM68" s="59"/>
      <c r="AN68" s="59"/>
      <c r="AO68" s="59"/>
      <c r="AP68" s="60"/>
      <c r="AQ68" s="57"/>
      <c r="AR68" s="58"/>
      <c r="AS68" s="59"/>
      <c r="AT68" s="59"/>
      <c r="AU68" s="60"/>
      <c r="AV68" s="57"/>
      <c r="AW68" s="59"/>
      <c r="AX68" s="59"/>
      <c r="AY68" s="59"/>
      <c r="AZ68" s="60"/>
      <c r="BA68" s="57"/>
      <c r="BB68" s="58"/>
      <c r="BC68" s="59"/>
      <c r="BD68" s="59"/>
      <c r="BE68" s="60"/>
      <c r="BF68" s="57"/>
      <c r="BG68" s="58"/>
      <c r="BH68" s="59"/>
      <c r="BI68" s="59"/>
      <c r="BJ68" s="60"/>
      <c r="BK68" s="61"/>
    </row>
    <row r="69" spans="1:63" ht="12.75">
      <c r="A69" s="36"/>
      <c r="B69" s="37" t="s">
        <v>88</v>
      </c>
      <c r="C69" s="62"/>
      <c r="D69" s="63"/>
      <c r="E69" s="63"/>
      <c r="F69" s="63"/>
      <c r="G69" s="64"/>
      <c r="H69" s="62"/>
      <c r="I69" s="63"/>
      <c r="J69" s="63"/>
      <c r="K69" s="63"/>
      <c r="L69" s="64"/>
      <c r="M69" s="62"/>
      <c r="N69" s="63"/>
      <c r="O69" s="63"/>
      <c r="P69" s="63"/>
      <c r="Q69" s="64"/>
      <c r="R69" s="62"/>
      <c r="S69" s="63"/>
      <c r="T69" s="63"/>
      <c r="U69" s="63"/>
      <c r="V69" s="64"/>
      <c r="W69" s="62"/>
      <c r="X69" s="63"/>
      <c r="Y69" s="63"/>
      <c r="Z69" s="63"/>
      <c r="AA69" s="64"/>
      <c r="AB69" s="62"/>
      <c r="AC69" s="63"/>
      <c r="AD69" s="63"/>
      <c r="AE69" s="63"/>
      <c r="AF69" s="64"/>
      <c r="AG69" s="62"/>
      <c r="AH69" s="63"/>
      <c r="AI69" s="63"/>
      <c r="AJ69" s="63"/>
      <c r="AK69" s="64"/>
      <c r="AL69" s="62"/>
      <c r="AM69" s="63"/>
      <c r="AN69" s="63"/>
      <c r="AO69" s="63"/>
      <c r="AP69" s="64"/>
      <c r="AQ69" s="62"/>
      <c r="AR69" s="63"/>
      <c r="AS69" s="63"/>
      <c r="AT69" s="63"/>
      <c r="AU69" s="64"/>
      <c r="AV69" s="62"/>
      <c r="AW69" s="63"/>
      <c r="AX69" s="63"/>
      <c r="AY69" s="63"/>
      <c r="AZ69" s="64"/>
      <c r="BA69" s="62"/>
      <c r="BB69" s="63"/>
      <c r="BC69" s="63"/>
      <c r="BD69" s="63"/>
      <c r="BE69" s="64"/>
      <c r="BF69" s="62"/>
      <c r="BG69" s="63"/>
      <c r="BH69" s="63"/>
      <c r="BI69" s="63"/>
      <c r="BJ69" s="64"/>
      <c r="BK69" s="65"/>
    </row>
    <row r="70" spans="1:63" ht="12.75">
      <c r="A70" s="11" t="s">
        <v>77</v>
      </c>
      <c r="B70" s="24" t="s">
        <v>92</v>
      </c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4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87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78</v>
      </c>
      <c r="B73" s="18" t="s">
        <v>16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</row>
    <row r="74" spans="1:63" ht="12.75">
      <c r="A74" s="11"/>
      <c r="B74" s="24" t="s">
        <v>97</v>
      </c>
      <c r="C74" s="73">
        <v>0</v>
      </c>
      <c r="D74" s="53">
        <v>19.356718486000002</v>
      </c>
      <c r="E74" s="45">
        <v>0</v>
      </c>
      <c r="F74" s="45">
        <v>0</v>
      </c>
      <c r="G74" s="54">
        <v>0</v>
      </c>
      <c r="H74" s="73">
        <v>0.8771528199999999</v>
      </c>
      <c r="I74" s="45">
        <v>90.475546044</v>
      </c>
      <c r="J74" s="45">
        <v>57.580610607000004</v>
      </c>
      <c r="K74" s="45">
        <v>0</v>
      </c>
      <c r="L74" s="54">
        <v>66.41733857599999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1.014287887</v>
      </c>
      <c r="S74" s="45">
        <v>1.850771323</v>
      </c>
      <c r="T74" s="45">
        <v>0</v>
      </c>
      <c r="U74" s="45">
        <v>0</v>
      </c>
      <c r="V74" s="54">
        <v>0.19168652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4.099621010000001</v>
      </c>
      <c r="AW74" s="45">
        <v>406.335655464</v>
      </c>
      <c r="AX74" s="45">
        <v>5.236505771</v>
      </c>
      <c r="AY74" s="45">
        <v>0</v>
      </c>
      <c r="AZ74" s="54">
        <v>68.266570484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2.001738942</v>
      </c>
      <c r="BG74" s="53">
        <v>4.5915487200000005</v>
      </c>
      <c r="BH74" s="45">
        <v>0</v>
      </c>
      <c r="BI74" s="45">
        <v>0</v>
      </c>
      <c r="BJ74" s="54">
        <v>11.168296236</v>
      </c>
      <c r="BK74" s="49">
        <f aca="true" t="shared" si="6" ref="BK74:BK81">SUM(C74:BJ74)</f>
        <v>739.4640488899998</v>
      </c>
    </row>
    <row r="75" spans="1:63" ht="12.75">
      <c r="A75" s="11"/>
      <c r="B75" s="24" t="s">
        <v>98</v>
      </c>
      <c r="C75" s="73">
        <v>0</v>
      </c>
      <c r="D75" s="53">
        <v>0.555856493</v>
      </c>
      <c r="E75" s="45">
        <v>0</v>
      </c>
      <c r="F75" s="45">
        <v>0</v>
      </c>
      <c r="G75" s="54">
        <v>0</v>
      </c>
      <c r="H75" s="73">
        <v>0.44700928599999995</v>
      </c>
      <c r="I75" s="45">
        <v>0</v>
      </c>
      <c r="J75" s="45">
        <v>0</v>
      </c>
      <c r="K75" s="45">
        <v>0</v>
      </c>
      <c r="L75" s="54">
        <v>1.178830405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0.286562365</v>
      </c>
      <c r="S75" s="45">
        <v>0</v>
      </c>
      <c r="T75" s="45">
        <v>0</v>
      </c>
      <c r="U75" s="45">
        <v>0</v>
      </c>
      <c r="V75" s="54">
        <v>0.16325898600000002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16.340092498999997</v>
      </c>
      <c r="AW75" s="45">
        <v>137.446111823</v>
      </c>
      <c r="AX75" s="45">
        <v>4.1403541829999995</v>
      </c>
      <c r="AY75" s="45">
        <v>0</v>
      </c>
      <c r="AZ75" s="54">
        <v>93.35326462400002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5.065518310999999</v>
      </c>
      <c r="BG75" s="53">
        <v>13.316297775999999</v>
      </c>
      <c r="BH75" s="45">
        <v>1.277611626</v>
      </c>
      <c r="BI75" s="45">
        <v>0</v>
      </c>
      <c r="BJ75" s="54">
        <v>31.970388183000004</v>
      </c>
      <c r="BK75" s="49">
        <f t="shared" si="6"/>
        <v>305.54115656000005</v>
      </c>
    </row>
    <row r="76" spans="1:63" ht="12.75">
      <c r="A76" s="11"/>
      <c r="B76" s="24" t="s">
        <v>103</v>
      </c>
      <c r="C76" s="73">
        <v>0</v>
      </c>
      <c r="D76" s="53">
        <v>0.562143036</v>
      </c>
      <c r="E76" s="45">
        <v>0</v>
      </c>
      <c r="F76" s="45">
        <v>0</v>
      </c>
      <c r="G76" s="54">
        <v>0</v>
      </c>
      <c r="H76" s="73">
        <v>2.929090857</v>
      </c>
      <c r="I76" s="45">
        <v>44.839421773000005</v>
      </c>
      <c r="J76" s="45">
        <v>0</v>
      </c>
      <c r="K76" s="45">
        <v>0</v>
      </c>
      <c r="L76" s="54">
        <v>112.165027447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1.108976009</v>
      </c>
      <c r="S76" s="45">
        <v>4.945304673</v>
      </c>
      <c r="T76" s="45">
        <v>0.787863871</v>
      </c>
      <c r="U76" s="45">
        <v>0</v>
      </c>
      <c r="V76" s="54">
        <v>1.9489658109999999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0.00141446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76.14085519599999</v>
      </c>
      <c r="AW76" s="45">
        <v>667.8917364910002</v>
      </c>
      <c r="AX76" s="45">
        <v>2.341670216</v>
      </c>
      <c r="AY76" s="45">
        <v>0</v>
      </c>
      <c r="AZ76" s="54">
        <v>923.521300918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35.481889285</v>
      </c>
      <c r="BG76" s="53">
        <v>100.292719857</v>
      </c>
      <c r="BH76" s="45">
        <v>11.380875732</v>
      </c>
      <c r="BI76" s="45">
        <v>0</v>
      </c>
      <c r="BJ76" s="54">
        <v>185.88927755200004</v>
      </c>
      <c r="BK76" s="49">
        <f t="shared" si="6"/>
        <v>2172.2285331840003</v>
      </c>
    </row>
    <row r="77" spans="1:63" ht="12.75">
      <c r="A77" s="11"/>
      <c r="B77" s="24" t="s">
        <v>102</v>
      </c>
      <c r="C77" s="73">
        <v>0</v>
      </c>
      <c r="D77" s="53">
        <v>0.536075096</v>
      </c>
      <c r="E77" s="45">
        <v>0</v>
      </c>
      <c r="F77" s="45">
        <v>0</v>
      </c>
      <c r="G77" s="54">
        <v>0</v>
      </c>
      <c r="H77" s="73">
        <v>1.6149928340000002</v>
      </c>
      <c r="I77" s="45">
        <v>0</v>
      </c>
      <c r="J77" s="45">
        <v>0</v>
      </c>
      <c r="K77" s="45">
        <v>0</v>
      </c>
      <c r="L77" s="54">
        <v>1.460875135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0.765086536</v>
      </c>
      <c r="S77" s="45">
        <v>0</v>
      </c>
      <c r="T77" s="45">
        <v>0</v>
      </c>
      <c r="U77" s="45">
        <v>0</v>
      </c>
      <c r="V77" s="54">
        <v>0.208844159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70.90035061200001</v>
      </c>
      <c r="AW77" s="45">
        <v>56.749091174</v>
      </c>
      <c r="AX77" s="45">
        <v>0</v>
      </c>
      <c r="AY77" s="45">
        <v>0</v>
      </c>
      <c r="AZ77" s="54">
        <v>192.258526851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25.318150132999996</v>
      </c>
      <c r="BG77" s="53">
        <v>9.502176726999998</v>
      </c>
      <c r="BH77" s="45">
        <v>0</v>
      </c>
      <c r="BI77" s="45">
        <v>0</v>
      </c>
      <c r="BJ77" s="54">
        <v>45.378496702</v>
      </c>
      <c r="BK77" s="49">
        <f t="shared" si="6"/>
        <v>404.692665959</v>
      </c>
    </row>
    <row r="78" spans="1:63" ht="12.75">
      <c r="A78" s="11"/>
      <c r="B78" s="24" t="s">
        <v>101</v>
      </c>
      <c r="C78" s="73">
        <v>0</v>
      </c>
      <c r="D78" s="53">
        <v>9.546405970999999</v>
      </c>
      <c r="E78" s="45">
        <v>0</v>
      </c>
      <c r="F78" s="45">
        <v>0</v>
      </c>
      <c r="G78" s="54">
        <v>0</v>
      </c>
      <c r="H78" s="73">
        <v>6.987423944</v>
      </c>
      <c r="I78" s="45">
        <v>364.787616258</v>
      </c>
      <c r="J78" s="45">
        <v>0</v>
      </c>
      <c r="K78" s="45">
        <v>0</v>
      </c>
      <c r="L78" s="54">
        <v>60.722391955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3.500615728</v>
      </c>
      <c r="S78" s="45">
        <v>5.137932131</v>
      </c>
      <c r="T78" s="45">
        <v>0.49348377699999996</v>
      </c>
      <c r="U78" s="45">
        <v>0</v>
      </c>
      <c r="V78" s="54">
        <v>4.308646944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0.034898948</v>
      </c>
      <c r="AC78" s="45">
        <v>0.0016957930000000001</v>
      </c>
      <c r="AD78" s="45">
        <v>0</v>
      </c>
      <c r="AE78" s="45">
        <v>0</v>
      </c>
      <c r="AF78" s="54">
        <v>0.341110721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0.014521179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157.349820381</v>
      </c>
      <c r="AW78" s="45">
        <v>527.490142272</v>
      </c>
      <c r="AX78" s="45">
        <v>5.199176146</v>
      </c>
      <c r="AY78" s="45">
        <v>0</v>
      </c>
      <c r="AZ78" s="54">
        <v>705.1144431910001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75.11359780000001</v>
      </c>
      <c r="BG78" s="53">
        <v>50.594275431</v>
      </c>
      <c r="BH78" s="45">
        <v>17.196995417</v>
      </c>
      <c r="BI78" s="45">
        <v>0</v>
      </c>
      <c r="BJ78" s="54">
        <v>67.370019534</v>
      </c>
      <c r="BK78" s="49">
        <f t="shared" si="6"/>
        <v>2061.3052135209996</v>
      </c>
    </row>
    <row r="79" spans="1:63" ht="12.75">
      <c r="A79" s="11"/>
      <c r="B79" s="24" t="s">
        <v>99</v>
      </c>
      <c r="C79" s="73">
        <v>0</v>
      </c>
      <c r="D79" s="53">
        <v>131.355321593</v>
      </c>
      <c r="E79" s="45">
        <v>0</v>
      </c>
      <c r="F79" s="45">
        <v>0</v>
      </c>
      <c r="G79" s="54">
        <v>0</v>
      </c>
      <c r="H79" s="73">
        <v>1.7299616330000003</v>
      </c>
      <c r="I79" s="45">
        <v>346.700300799</v>
      </c>
      <c r="J79" s="45">
        <v>0</v>
      </c>
      <c r="K79" s="45">
        <v>0</v>
      </c>
      <c r="L79" s="54">
        <v>65.74165909899999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0.7596631540000001</v>
      </c>
      <c r="S79" s="45">
        <v>0.963781401</v>
      </c>
      <c r="T79" s="45">
        <v>0</v>
      </c>
      <c r="U79" s="45">
        <v>0</v>
      </c>
      <c r="V79" s="54">
        <v>1.1328761260000002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0.000114007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23.904272541</v>
      </c>
      <c r="AW79" s="45">
        <v>238.26096188299996</v>
      </c>
      <c r="AX79" s="45">
        <v>0</v>
      </c>
      <c r="AY79" s="45">
        <v>0</v>
      </c>
      <c r="AZ79" s="54">
        <v>446.411081073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7.0634212860000005</v>
      </c>
      <c r="BG79" s="53">
        <v>18.453054160999997</v>
      </c>
      <c r="BH79" s="45">
        <v>1.8672322420000003</v>
      </c>
      <c r="BI79" s="45">
        <v>0</v>
      </c>
      <c r="BJ79" s="54">
        <v>34.903671023</v>
      </c>
      <c r="BK79" s="49">
        <f t="shared" si="6"/>
        <v>1319.2473720209998</v>
      </c>
    </row>
    <row r="80" spans="1:63" ht="12.75">
      <c r="A80" s="11"/>
      <c r="B80" s="24" t="s">
        <v>100</v>
      </c>
      <c r="C80" s="73">
        <v>0</v>
      </c>
      <c r="D80" s="53">
        <v>282.281397192</v>
      </c>
      <c r="E80" s="45">
        <v>0</v>
      </c>
      <c r="F80" s="45">
        <v>0</v>
      </c>
      <c r="G80" s="54">
        <v>0</v>
      </c>
      <c r="H80" s="73">
        <v>2.973516828</v>
      </c>
      <c r="I80" s="45">
        <v>954.134333236</v>
      </c>
      <c r="J80" s="45">
        <v>0</v>
      </c>
      <c r="K80" s="45">
        <v>27.949574223000003</v>
      </c>
      <c r="L80" s="54">
        <v>96.790845531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0.8907552390000001</v>
      </c>
      <c r="S80" s="45">
        <v>1.068927889</v>
      </c>
      <c r="T80" s="45">
        <v>0</v>
      </c>
      <c r="U80" s="45">
        <v>0</v>
      </c>
      <c r="V80" s="54">
        <v>429.098306649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0.084631244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26.58538795</v>
      </c>
      <c r="AS80" s="45">
        <v>0</v>
      </c>
      <c r="AT80" s="45">
        <v>0</v>
      </c>
      <c r="AU80" s="54">
        <v>0</v>
      </c>
      <c r="AV80" s="73">
        <v>9.903841305</v>
      </c>
      <c r="AW80" s="45">
        <v>642.125202603</v>
      </c>
      <c r="AX80" s="45">
        <v>0</v>
      </c>
      <c r="AY80" s="45">
        <v>0</v>
      </c>
      <c r="AZ80" s="54">
        <v>409.2034675999999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3.2153723700000003</v>
      </c>
      <c r="BG80" s="53">
        <v>29.610753307000003</v>
      </c>
      <c r="BH80" s="45">
        <v>1.039901906</v>
      </c>
      <c r="BI80" s="45">
        <v>0</v>
      </c>
      <c r="BJ80" s="54">
        <v>57.007082503999996</v>
      </c>
      <c r="BK80" s="49">
        <f t="shared" si="6"/>
        <v>2973.963297576</v>
      </c>
    </row>
    <row r="81" spans="1:63" ht="12.75">
      <c r="A81" s="11"/>
      <c r="B81" s="24" t="s">
        <v>184</v>
      </c>
      <c r="C81" s="73">
        <v>0</v>
      </c>
      <c r="D81" s="53">
        <v>79.22706044600001</v>
      </c>
      <c r="E81" s="45">
        <v>0</v>
      </c>
      <c r="F81" s="45">
        <v>0</v>
      </c>
      <c r="G81" s="54">
        <v>0</v>
      </c>
      <c r="H81" s="73">
        <v>1.429164278</v>
      </c>
      <c r="I81" s="45">
        <v>335.565965838</v>
      </c>
      <c r="J81" s="45">
        <v>4.0820824380000005</v>
      </c>
      <c r="K81" s="45">
        <v>0</v>
      </c>
      <c r="L81" s="54">
        <v>37.907477468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0.772190811</v>
      </c>
      <c r="S81" s="45">
        <v>14.058009039</v>
      </c>
      <c r="T81" s="45">
        <v>5.334125907</v>
      </c>
      <c r="U81" s="45">
        <v>0</v>
      </c>
      <c r="V81" s="54">
        <v>2.4944654330000002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3.30342516</v>
      </c>
      <c r="AW81" s="45">
        <v>297.709733403</v>
      </c>
      <c r="AX81" s="45">
        <v>6.112298365999999</v>
      </c>
      <c r="AY81" s="45">
        <v>0</v>
      </c>
      <c r="AZ81" s="54">
        <v>133.434266614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2.059058022</v>
      </c>
      <c r="BG81" s="53">
        <v>10.379546022</v>
      </c>
      <c r="BH81" s="45">
        <v>1.013292606</v>
      </c>
      <c r="BI81" s="45">
        <v>0</v>
      </c>
      <c r="BJ81" s="54">
        <v>8.558011890000001</v>
      </c>
      <c r="BK81" s="49">
        <f t="shared" si="6"/>
        <v>943.4401737410001</v>
      </c>
    </row>
    <row r="82" spans="1:63" ht="12.75">
      <c r="A82" s="36"/>
      <c r="B82" s="37" t="s">
        <v>86</v>
      </c>
      <c r="C82" s="82">
        <f>SUM(C74:C81)</f>
        <v>0</v>
      </c>
      <c r="D82" s="82">
        <f>SUM(D74:D81)</f>
        <v>523.420978313</v>
      </c>
      <c r="E82" s="82">
        <f aca="true" t="shared" si="7" ref="E82:BK82">SUM(E74:E81)</f>
        <v>0</v>
      </c>
      <c r="F82" s="82">
        <f t="shared" si="7"/>
        <v>0</v>
      </c>
      <c r="G82" s="82">
        <f t="shared" si="7"/>
        <v>0</v>
      </c>
      <c r="H82" s="82">
        <f t="shared" si="7"/>
        <v>18.988312479999998</v>
      </c>
      <c r="I82" s="82">
        <f t="shared" si="7"/>
        <v>2136.503183948</v>
      </c>
      <c r="J82" s="82">
        <f t="shared" si="7"/>
        <v>61.662693045000005</v>
      </c>
      <c r="K82" s="82">
        <f t="shared" si="7"/>
        <v>27.949574223000003</v>
      </c>
      <c r="L82" s="82">
        <f t="shared" si="7"/>
        <v>442.38444561600005</v>
      </c>
      <c r="M82" s="82">
        <f t="shared" si="7"/>
        <v>0</v>
      </c>
      <c r="N82" s="82">
        <f t="shared" si="7"/>
        <v>0</v>
      </c>
      <c r="O82" s="82">
        <f t="shared" si="7"/>
        <v>0</v>
      </c>
      <c r="P82" s="82">
        <f t="shared" si="7"/>
        <v>0</v>
      </c>
      <c r="Q82" s="82">
        <f t="shared" si="7"/>
        <v>0</v>
      </c>
      <c r="R82" s="82">
        <f t="shared" si="7"/>
        <v>9.098137729000001</v>
      </c>
      <c r="S82" s="82">
        <f t="shared" si="7"/>
        <v>28.024726456</v>
      </c>
      <c r="T82" s="82">
        <f t="shared" si="7"/>
        <v>6.6154735549999995</v>
      </c>
      <c r="U82" s="82">
        <f t="shared" si="7"/>
        <v>0</v>
      </c>
      <c r="V82" s="82">
        <f t="shared" si="7"/>
        <v>439.547050628</v>
      </c>
      <c r="W82" s="82">
        <f t="shared" si="7"/>
        <v>0</v>
      </c>
      <c r="X82" s="82">
        <f t="shared" si="7"/>
        <v>0</v>
      </c>
      <c r="Y82" s="82">
        <f t="shared" si="7"/>
        <v>0</v>
      </c>
      <c r="Z82" s="82">
        <f t="shared" si="7"/>
        <v>0</v>
      </c>
      <c r="AA82" s="82">
        <f t="shared" si="7"/>
        <v>0</v>
      </c>
      <c r="AB82" s="82">
        <f t="shared" si="7"/>
        <v>0.12105865899999999</v>
      </c>
      <c r="AC82" s="82">
        <f t="shared" si="7"/>
        <v>0.0016957930000000001</v>
      </c>
      <c r="AD82" s="82">
        <f t="shared" si="7"/>
        <v>0</v>
      </c>
      <c r="AE82" s="82">
        <f t="shared" si="7"/>
        <v>0</v>
      </c>
      <c r="AF82" s="82">
        <f t="shared" si="7"/>
        <v>0.341110721</v>
      </c>
      <c r="AG82" s="82">
        <f t="shared" si="7"/>
        <v>0</v>
      </c>
      <c r="AH82" s="82">
        <f t="shared" si="7"/>
        <v>0</v>
      </c>
      <c r="AI82" s="82">
        <f t="shared" si="7"/>
        <v>0</v>
      </c>
      <c r="AJ82" s="82">
        <f t="shared" si="7"/>
        <v>0</v>
      </c>
      <c r="AK82" s="82">
        <f t="shared" si="7"/>
        <v>0</v>
      </c>
      <c r="AL82" s="82">
        <f t="shared" si="7"/>
        <v>0.014521179</v>
      </c>
      <c r="AM82" s="82">
        <f t="shared" si="7"/>
        <v>0</v>
      </c>
      <c r="AN82" s="82">
        <f t="shared" si="7"/>
        <v>0</v>
      </c>
      <c r="AO82" s="82">
        <f t="shared" si="7"/>
        <v>0</v>
      </c>
      <c r="AP82" s="82">
        <f t="shared" si="7"/>
        <v>0</v>
      </c>
      <c r="AQ82" s="82">
        <f t="shared" si="7"/>
        <v>0</v>
      </c>
      <c r="AR82" s="82">
        <f t="shared" si="7"/>
        <v>26.58538795</v>
      </c>
      <c r="AS82" s="82">
        <f t="shared" si="7"/>
        <v>0</v>
      </c>
      <c r="AT82" s="82">
        <f t="shared" si="7"/>
        <v>0</v>
      </c>
      <c r="AU82" s="82">
        <f t="shared" si="7"/>
        <v>0</v>
      </c>
      <c r="AV82" s="82">
        <f t="shared" si="7"/>
        <v>361.94227870400005</v>
      </c>
      <c r="AW82" s="82">
        <f t="shared" si="7"/>
        <v>2974.008635113</v>
      </c>
      <c r="AX82" s="82">
        <f t="shared" si="7"/>
        <v>23.030004681999998</v>
      </c>
      <c r="AY82" s="82">
        <f t="shared" si="7"/>
        <v>0</v>
      </c>
      <c r="AZ82" s="82">
        <f t="shared" si="7"/>
        <v>2971.5629213549996</v>
      </c>
      <c r="BA82" s="82">
        <f t="shared" si="7"/>
        <v>0</v>
      </c>
      <c r="BB82" s="82">
        <f t="shared" si="7"/>
        <v>0</v>
      </c>
      <c r="BC82" s="82">
        <f t="shared" si="7"/>
        <v>0</v>
      </c>
      <c r="BD82" s="82">
        <f t="shared" si="7"/>
        <v>0</v>
      </c>
      <c r="BE82" s="82">
        <f t="shared" si="7"/>
        <v>0</v>
      </c>
      <c r="BF82" s="82">
        <f t="shared" si="7"/>
        <v>155.318746149</v>
      </c>
      <c r="BG82" s="82">
        <f t="shared" si="7"/>
        <v>236.740372001</v>
      </c>
      <c r="BH82" s="82">
        <f t="shared" si="7"/>
        <v>33.775909528999996</v>
      </c>
      <c r="BI82" s="82">
        <f t="shared" si="7"/>
        <v>0</v>
      </c>
      <c r="BJ82" s="82">
        <f t="shared" si="7"/>
        <v>442.245243624</v>
      </c>
      <c r="BK82" s="66">
        <f t="shared" si="7"/>
        <v>10919.882461452</v>
      </c>
    </row>
    <row r="83" spans="1:63" ht="12.75">
      <c r="A83" s="36"/>
      <c r="B83" s="38" t="s">
        <v>76</v>
      </c>
      <c r="C83" s="66">
        <f aca="true" t="shared" si="8" ref="C83:AH83">+C82+C66+C14+C10</f>
        <v>0</v>
      </c>
      <c r="D83" s="74">
        <f t="shared" si="8"/>
        <v>1923.2124136899997</v>
      </c>
      <c r="E83" s="74">
        <f t="shared" si="8"/>
        <v>0</v>
      </c>
      <c r="F83" s="74">
        <f t="shared" si="8"/>
        <v>0</v>
      </c>
      <c r="G83" s="75">
        <f t="shared" si="8"/>
        <v>0</v>
      </c>
      <c r="H83" s="66">
        <f t="shared" si="8"/>
        <v>35.04204372299999</v>
      </c>
      <c r="I83" s="74">
        <f t="shared" si="8"/>
        <v>5738.091030214</v>
      </c>
      <c r="J83" s="74">
        <f t="shared" si="8"/>
        <v>636.4258731459998</v>
      </c>
      <c r="K83" s="74">
        <f t="shared" si="8"/>
        <v>100.925852798</v>
      </c>
      <c r="L83" s="75">
        <f t="shared" si="8"/>
        <v>1136.2781334820002</v>
      </c>
      <c r="M83" s="66">
        <f t="shared" si="8"/>
        <v>0</v>
      </c>
      <c r="N83" s="74">
        <f t="shared" si="8"/>
        <v>0</v>
      </c>
      <c r="O83" s="74">
        <f t="shared" si="8"/>
        <v>0</v>
      </c>
      <c r="P83" s="74">
        <f t="shared" si="8"/>
        <v>0</v>
      </c>
      <c r="Q83" s="75">
        <f t="shared" si="8"/>
        <v>0</v>
      </c>
      <c r="R83" s="66">
        <f t="shared" si="8"/>
        <v>14.783630454000003</v>
      </c>
      <c r="S83" s="74">
        <f t="shared" si="8"/>
        <v>272.373306201</v>
      </c>
      <c r="T83" s="74">
        <f t="shared" si="8"/>
        <v>21.756787547</v>
      </c>
      <c r="U83" s="74">
        <f t="shared" si="8"/>
        <v>0</v>
      </c>
      <c r="V83" s="75">
        <f t="shared" si="8"/>
        <v>455.206018603</v>
      </c>
      <c r="W83" s="66">
        <f t="shared" si="8"/>
        <v>0</v>
      </c>
      <c r="X83" s="66">
        <f t="shared" si="8"/>
        <v>0</v>
      </c>
      <c r="Y83" s="66">
        <f t="shared" si="8"/>
        <v>0</v>
      </c>
      <c r="Z83" s="66">
        <f t="shared" si="8"/>
        <v>0</v>
      </c>
      <c r="AA83" s="66">
        <f t="shared" si="8"/>
        <v>0</v>
      </c>
      <c r="AB83" s="66">
        <f t="shared" si="8"/>
        <v>0.148914983</v>
      </c>
      <c r="AC83" s="74">
        <f t="shared" si="8"/>
        <v>0.0016957930000000001</v>
      </c>
      <c r="AD83" s="74">
        <f t="shared" si="8"/>
        <v>0</v>
      </c>
      <c r="AE83" s="74">
        <f t="shared" si="8"/>
        <v>0</v>
      </c>
      <c r="AF83" s="75">
        <f t="shared" si="8"/>
        <v>0.357226583</v>
      </c>
      <c r="AG83" s="66">
        <f t="shared" si="8"/>
        <v>0</v>
      </c>
      <c r="AH83" s="74">
        <f t="shared" si="8"/>
        <v>0</v>
      </c>
      <c r="AI83" s="74">
        <f aca="true" t="shared" si="9" ref="AI83:BK83">+AI82+AI66+AI14+AI10</f>
        <v>0</v>
      </c>
      <c r="AJ83" s="74">
        <f t="shared" si="9"/>
        <v>0</v>
      </c>
      <c r="AK83" s="75">
        <f t="shared" si="9"/>
        <v>0</v>
      </c>
      <c r="AL83" s="66">
        <f t="shared" si="9"/>
        <v>0.014521179</v>
      </c>
      <c r="AM83" s="74">
        <f t="shared" si="9"/>
        <v>0</v>
      </c>
      <c r="AN83" s="74">
        <f t="shared" si="9"/>
        <v>0</v>
      </c>
      <c r="AO83" s="74">
        <f t="shared" si="9"/>
        <v>0</v>
      </c>
      <c r="AP83" s="75">
        <f t="shared" si="9"/>
        <v>0</v>
      </c>
      <c r="AQ83" s="66">
        <f t="shared" si="9"/>
        <v>0</v>
      </c>
      <c r="AR83" s="74">
        <f t="shared" si="9"/>
        <v>71.261660172</v>
      </c>
      <c r="AS83" s="74">
        <f t="shared" si="9"/>
        <v>0</v>
      </c>
      <c r="AT83" s="74">
        <f t="shared" si="9"/>
        <v>0</v>
      </c>
      <c r="AU83" s="75">
        <f t="shared" si="9"/>
        <v>0</v>
      </c>
      <c r="AV83" s="66">
        <f t="shared" si="9"/>
        <v>581.966262735</v>
      </c>
      <c r="AW83" s="74">
        <f t="shared" si="9"/>
        <v>6115.986480808</v>
      </c>
      <c r="AX83" s="74">
        <f t="shared" si="9"/>
        <v>79.020021831</v>
      </c>
      <c r="AY83" s="74">
        <f t="shared" si="9"/>
        <v>0</v>
      </c>
      <c r="AZ83" s="75">
        <f t="shared" si="9"/>
        <v>4587.472744553</v>
      </c>
      <c r="BA83" s="66">
        <f t="shared" si="9"/>
        <v>0</v>
      </c>
      <c r="BB83" s="74">
        <f t="shared" si="9"/>
        <v>0</v>
      </c>
      <c r="BC83" s="74">
        <f t="shared" si="9"/>
        <v>0</v>
      </c>
      <c r="BD83" s="74">
        <f t="shared" si="9"/>
        <v>0</v>
      </c>
      <c r="BE83" s="75">
        <f t="shared" si="9"/>
        <v>0</v>
      </c>
      <c r="BF83" s="66">
        <f t="shared" si="9"/>
        <v>214.841626548</v>
      </c>
      <c r="BG83" s="74">
        <f t="shared" si="9"/>
        <v>508.580049165</v>
      </c>
      <c r="BH83" s="74">
        <f t="shared" si="9"/>
        <v>43.394796312</v>
      </c>
      <c r="BI83" s="74">
        <f t="shared" si="9"/>
        <v>0</v>
      </c>
      <c r="BJ83" s="75">
        <f t="shared" si="9"/>
        <v>679.7558957269999</v>
      </c>
      <c r="BK83" s="66">
        <f t="shared" si="9"/>
        <v>23216.896986247</v>
      </c>
    </row>
    <row r="84" spans="1:63" ht="3.75" customHeight="1">
      <c r="A84" s="11"/>
      <c r="B84" s="20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4"/>
    </row>
    <row r="85" spans="1:63" ht="3.75" customHeight="1">
      <c r="A85" s="11"/>
      <c r="B85" s="20"/>
      <c r="C85" s="25"/>
      <c r="D85" s="33"/>
      <c r="E85" s="26"/>
      <c r="F85" s="26"/>
      <c r="G85" s="26"/>
      <c r="H85" s="26"/>
      <c r="I85" s="26"/>
      <c r="J85" s="26"/>
      <c r="K85" s="26"/>
      <c r="L85" s="26"/>
      <c r="M85" s="26"/>
      <c r="N85" s="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33"/>
      <c r="AS85" s="26"/>
      <c r="AT85" s="26"/>
      <c r="AU85" s="26"/>
      <c r="AV85" s="26"/>
      <c r="AW85" s="26"/>
      <c r="AX85" s="26"/>
      <c r="AY85" s="26"/>
      <c r="AZ85" s="26"/>
      <c r="BA85" s="26"/>
      <c r="BB85" s="33"/>
      <c r="BC85" s="26"/>
      <c r="BD85" s="26"/>
      <c r="BE85" s="26"/>
      <c r="BF85" s="26"/>
      <c r="BG85" s="33"/>
      <c r="BH85" s="26"/>
      <c r="BI85" s="26"/>
      <c r="BJ85" s="26"/>
      <c r="BK85" s="29"/>
    </row>
    <row r="86" spans="1:63" ht="12.75">
      <c r="A86" s="11" t="s">
        <v>1</v>
      </c>
      <c r="B86" s="17" t="s">
        <v>7</v>
      </c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4"/>
    </row>
    <row r="87" spans="1:256" s="4" customFormat="1" ht="12.75">
      <c r="A87" s="11" t="s">
        <v>72</v>
      </c>
      <c r="B87" s="24" t="s">
        <v>2</v>
      </c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1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11"/>
      <c r="B88" s="24" t="s">
        <v>104</v>
      </c>
      <c r="C88" s="77">
        <v>0</v>
      </c>
      <c r="D88" s="53">
        <v>0.522816206</v>
      </c>
      <c r="E88" s="78">
        <v>0</v>
      </c>
      <c r="F88" s="78">
        <v>0</v>
      </c>
      <c r="G88" s="79">
        <v>0</v>
      </c>
      <c r="H88" s="77">
        <v>10.640357523999999</v>
      </c>
      <c r="I88" s="78">
        <v>0</v>
      </c>
      <c r="J88" s="78">
        <v>0</v>
      </c>
      <c r="K88" s="78">
        <v>0</v>
      </c>
      <c r="L88" s="79">
        <v>0.569381851</v>
      </c>
      <c r="M88" s="67">
        <v>0</v>
      </c>
      <c r="N88" s="68">
        <v>0</v>
      </c>
      <c r="O88" s="67">
        <v>0</v>
      </c>
      <c r="P88" s="67">
        <v>0</v>
      </c>
      <c r="Q88" s="67">
        <v>0</v>
      </c>
      <c r="R88" s="77">
        <v>5.596074617999999</v>
      </c>
      <c r="S88" s="78">
        <v>0</v>
      </c>
      <c r="T88" s="78">
        <v>0</v>
      </c>
      <c r="U88" s="78">
        <v>0</v>
      </c>
      <c r="V88" s="79">
        <v>0.22037643899999998</v>
      </c>
      <c r="W88" s="77">
        <v>0</v>
      </c>
      <c r="X88" s="78">
        <v>0</v>
      </c>
      <c r="Y88" s="78">
        <v>0</v>
      </c>
      <c r="Z88" s="78">
        <v>0</v>
      </c>
      <c r="AA88" s="79">
        <v>0</v>
      </c>
      <c r="AB88" s="77">
        <v>0.678311352</v>
      </c>
      <c r="AC88" s="78">
        <v>0</v>
      </c>
      <c r="AD88" s="78">
        <v>0</v>
      </c>
      <c r="AE88" s="78">
        <v>0</v>
      </c>
      <c r="AF88" s="79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77">
        <v>0.413291437</v>
      </c>
      <c r="AM88" s="78">
        <v>0</v>
      </c>
      <c r="AN88" s="78">
        <v>0</v>
      </c>
      <c r="AO88" s="78">
        <v>0</v>
      </c>
      <c r="AP88" s="79">
        <v>0</v>
      </c>
      <c r="AQ88" s="77">
        <v>0</v>
      </c>
      <c r="AR88" s="80">
        <v>0</v>
      </c>
      <c r="AS88" s="78">
        <v>0</v>
      </c>
      <c r="AT88" s="78">
        <v>0</v>
      </c>
      <c r="AU88" s="79">
        <v>0</v>
      </c>
      <c r="AV88" s="77">
        <v>603.7139298650001</v>
      </c>
      <c r="AW88" s="78">
        <v>6.734372483</v>
      </c>
      <c r="AX88" s="78">
        <v>0</v>
      </c>
      <c r="AY88" s="78">
        <v>0</v>
      </c>
      <c r="AZ88" s="79">
        <v>71.68249359199999</v>
      </c>
      <c r="BA88" s="77">
        <v>0</v>
      </c>
      <c r="BB88" s="80">
        <v>0</v>
      </c>
      <c r="BC88" s="78">
        <v>0</v>
      </c>
      <c r="BD88" s="78">
        <v>0</v>
      </c>
      <c r="BE88" s="79">
        <v>0</v>
      </c>
      <c r="BF88" s="77">
        <v>332.063720322</v>
      </c>
      <c r="BG88" s="80">
        <v>11.776213086999999</v>
      </c>
      <c r="BH88" s="78">
        <v>0.9665143439999999</v>
      </c>
      <c r="BI88" s="78">
        <v>0</v>
      </c>
      <c r="BJ88" s="79">
        <v>28.207011559999998</v>
      </c>
      <c r="BK88" s="107">
        <f>SUM(C88:BJ88)</f>
        <v>1073.78486468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36"/>
      <c r="B89" s="37" t="s">
        <v>81</v>
      </c>
      <c r="C89" s="50">
        <f>SUM(C88)</f>
        <v>0</v>
      </c>
      <c r="D89" s="71">
        <f>SUM(D88)</f>
        <v>0.522816206</v>
      </c>
      <c r="E89" s="71">
        <f aca="true" t="shared" si="10" ref="E89:BJ89">SUM(E88)</f>
        <v>0</v>
      </c>
      <c r="F89" s="71">
        <f t="shared" si="10"/>
        <v>0</v>
      </c>
      <c r="G89" s="69">
        <f t="shared" si="10"/>
        <v>0</v>
      </c>
      <c r="H89" s="50">
        <f t="shared" si="10"/>
        <v>10.640357523999999</v>
      </c>
      <c r="I89" s="71">
        <f t="shared" si="10"/>
        <v>0</v>
      </c>
      <c r="J89" s="71">
        <f t="shared" si="10"/>
        <v>0</v>
      </c>
      <c r="K89" s="71">
        <f t="shared" si="10"/>
        <v>0</v>
      </c>
      <c r="L89" s="69">
        <f t="shared" si="10"/>
        <v>0.569381851</v>
      </c>
      <c r="M89" s="51">
        <f t="shared" si="10"/>
        <v>0</v>
      </c>
      <c r="N89" s="51">
        <f t="shared" si="10"/>
        <v>0</v>
      </c>
      <c r="O89" s="51">
        <f t="shared" si="10"/>
        <v>0</v>
      </c>
      <c r="P89" s="51">
        <f t="shared" si="10"/>
        <v>0</v>
      </c>
      <c r="Q89" s="76">
        <f t="shared" si="10"/>
        <v>0</v>
      </c>
      <c r="R89" s="50">
        <f t="shared" si="10"/>
        <v>5.596074617999999</v>
      </c>
      <c r="S89" s="71">
        <f t="shared" si="10"/>
        <v>0</v>
      </c>
      <c r="T89" s="71">
        <f t="shared" si="10"/>
        <v>0</v>
      </c>
      <c r="U89" s="71">
        <f t="shared" si="10"/>
        <v>0</v>
      </c>
      <c r="V89" s="69">
        <f t="shared" si="10"/>
        <v>0.22037643899999998</v>
      </c>
      <c r="W89" s="50">
        <f t="shared" si="10"/>
        <v>0</v>
      </c>
      <c r="X89" s="71">
        <f t="shared" si="10"/>
        <v>0</v>
      </c>
      <c r="Y89" s="71">
        <f t="shared" si="10"/>
        <v>0</v>
      </c>
      <c r="Z89" s="71">
        <f t="shared" si="10"/>
        <v>0</v>
      </c>
      <c r="AA89" s="69">
        <f t="shared" si="10"/>
        <v>0</v>
      </c>
      <c r="AB89" s="50">
        <f t="shared" si="10"/>
        <v>0.678311352</v>
      </c>
      <c r="AC89" s="71">
        <f t="shared" si="10"/>
        <v>0</v>
      </c>
      <c r="AD89" s="71">
        <f t="shared" si="10"/>
        <v>0</v>
      </c>
      <c r="AE89" s="71">
        <f t="shared" si="10"/>
        <v>0</v>
      </c>
      <c r="AF89" s="69">
        <f t="shared" si="10"/>
        <v>0</v>
      </c>
      <c r="AG89" s="51">
        <f t="shared" si="10"/>
        <v>0</v>
      </c>
      <c r="AH89" s="51">
        <f t="shared" si="10"/>
        <v>0</v>
      </c>
      <c r="AI89" s="51">
        <f t="shared" si="10"/>
        <v>0</v>
      </c>
      <c r="AJ89" s="51">
        <f t="shared" si="10"/>
        <v>0</v>
      </c>
      <c r="AK89" s="76">
        <f t="shared" si="10"/>
        <v>0</v>
      </c>
      <c r="AL89" s="50">
        <f t="shared" si="10"/>
        <v>0.413291437</v>
      </c>
      <c r="AM89" s="71">
        <f t="shared" si="10"/>
        <v>0</v>
      </c>
      <c r="AN89" s="71">
        <f t="shared" si="10"/>
        <v>0</v>
      </c>
      <c r="AO89" s="71">
        <f t="shared" si="10"/>
        <v>0</v>
      </c>
      <c r="AP89" s="69">
        <f t="shared" si="10"/>
        <v>0</v>
      </c>
      <c r="AQ89" s="50">
        <f t="shared" si="10"/>
        <v>0</v>
      </c>
      <c r="AR89" s="71">
        <f t="shared" si="10"/>
        <v>0</v>
      </c>
      <c r="AS89" s="71">
        <f t="shared" si="10"/>
        <v>0</v>
      </c>
      <c r="AT89" s="71">
        <f t="shared" si="10"/>
        <v>0</v>
      </c>
      <c r="AU89" s="69">
        <f t="shared" si="10"/>
        <v>0</v>
      </c>
      <c r="AV89" s="50">
        <f t="shared" si="10"/>
        <v>603.7139298650001</v>
      </c>
      <c r="AW89" s="71">
        <f t="shared" si="10"/>
        <v>6.734372483</v>
      </c>
      <c r="AX89" s="71">
        <f t="shared" si="10"/>
        <v>0</v>
      </c>
      <c r="AY89" s="71">
        <f t="shared" si="10"/>
        <v>0</v>
      </c>
      <c r="AZ89" s="69">
        <f t="shared" si="10"/>
        <v>71.68249359199999</v>
      </c>
      <c r="BA89" s="50">
        <f t="shared" si="10"/>
        <v>0</v>
      </c>
      <c r="BB89" s="71">
        <f t="shared" si="10"/>
        <v>0</v>
      </c>
      <c r="BC89" s="71">
        <f t="shared" si="10"/>
        <v>0</v>
      </c>
      <c r="BD89" s="71">
        <f t="shared" si="10"/>
        <v>0</v>
      </c>
      <c r="BE89" s="69">
        <f t="shared" si="10"/>
        <v>0</v>
      </c>
      <c r="BF89" s="50">
        <f t="shared" si="10"/>
        <v>332.063720322</v>
      </c>
      <c r="BG89" s="71">
        <f t="shared" si="10"/>
        <v>11.776213086999999</v>
      </c>
      <c r="BH89" s="71">
        <f t="shared" si="10"/>
        <v>0.9665143439999999</v>
      </c>
      <c r="BI89" s="71">
        <f t="shared" si="10"/>
        <v>0</v>
      </c>
      <c r="BJ89" s="69">
        <f t="shared" si="10"/>
        <v>28.207011559999998</v>
      </c>
      <c r="BK89" s="52">
        <f>SUM(BK88:BK88)</f>
        <v>1073.78486468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17</v>
      </c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4"/>
    </row>
    <row r="91" spans="1:63" ht="12.75">
      <c r="A91" s="11"/>
      <c r="B91" s="24" t="s">
        <v>105</v>
      </c>
      <c r="C91" s="73">
        <v>0</v>
      </c>
      <c r="D91" s="53">
        <v>111.544656621</v>
      </c>
      <c r="E91" s="45">
        <v>0</v>
      </c>
      <c r="F91" s="45">
        <v>0</v>
      </c>
      <c r="G91" s="54">
        <v>0</v>
      </c>
      <c r="H91" s="73">
        <v>31.880812280999997</v>
      </c>
      <c r="I91" s="45">
        <v>205.940199555</v>
      </c>
      <c r="J91" s="45">
        <v>0</v>
      </c>
      <c r="K91" s="45">
        <v>0</v>
      </c>
      <c r="L91" s="54">
        <v>115.341956956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9.561398015</v>
      </c>
      <c r="S91" s="45">
        <v>10.810944143</v>
      </c>
      <c r="T91" s="45">
        <v>0</v>
      </c>
      <c r="U91" s="45">
        <v>0</v>
      </c>
      <c r="V91" s="54">
        <v>3.5135802399999996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0.173394929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0.09684071200000001</v>
      </c>
      <c r="AM91" s="45">
        <v>0</v>
      </c>
      <c r="AN91" s="45">
        <v>0</v>
      </c>
      <c r="AO91" s="45">
        <v>0</v>
      </c>
      <c r="AP91" s="54">
        <v>0.062212137</v>
      </c>
      <c r="AQ91" s="73">
        <v>0</v>
      </c>
      <c r="AR91" s="53">
        <v>0.26945064500000004</v>
      </c>
      <c r="AS91" s="45">
        <v>0</v>
      </c>
      <c r="AT91" s="45">
        <v>0</v>
      </c>
      <c r="AU91" s="54">
        <v>0</v>
      </c>
      <c r="AV91" s="73">
        <v>874.497344677</v>
      </c>
      <c r="AW91" s="45">
        <v>164.53136609799998</v>
      </c>
      <c r="AX91" s="45">
        <v>0</v>
      </c>
      <c r="AY91" s="45">
        <v>0</v>
      </c>
      <c r="AZ91" s="54">
        <v>523.1575653880001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254.483771585</v>
      </c>
      <c r="BG91" s="53">
        <v>19.6268772</v>
      </c>
      <c r="BH91" s="45">
        <v>0</v>
      </c>
      <c r="BI91" s="45">
        <v>0</v>
      </c>
      <c r="BJ91" s="54">
        <v>59.28264149900001</v>
      </c>
      <c r="BK91" s="49">
        <f aca="true" t="shared" si="11" ref="BK91:BK101">SUM(C91:BJ91)</f>
        <v>2384.7750126809997</v>
      </c>
    </row>
    <row r="92" spans="1:63" ht="12.75">
      <c r="A92" s="11"/>
      <c r="B92" s="24" t="s">
        <v>106</v>
      </c>
      <c r="C92" s="73">
        <v>0</v>
      </c>
      <c r="D92" s="53">
        <v>103.020455377</v>
      </c>
      <c r="E92" s="45">
        <v>0</v>
      </c>
      <c r="F92" s="45">
        <v>0</v>
      </c>
      <c r="G92" s="54">
        <v>0</v>
      </c>
      <c r="H92" s="73">
        <v>3.953464131</v>
      </c>
      <c r="I92" s="45">
        <v>67.333306886</v>
      </c>
      <c r="J92" s="45">
        <v>0.65121326</v>
      </c>
      <c r="K92" s="45">
        <v>0</v>
      </c>
      <c r="L92" s="54">
        <v>26.958205275999997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1.4190623649999998</v>
      </c>
      <c r="S92" s="45">
        <v>0.21486328999999998</v>
      </c>
      <c r="T92" s="45">
        <v>0</v>
      </c>
      <c r="U92" s="45">
        <v>0</v>
      </c>
      <c r="V92" s="54">
        <v>0.8813618839999999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0.015529692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0.035209080000000004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24.183855163999997</v>
      </c>
      <c r="AS92" s="45">
        <v>0</v>
      </c>
      <c r="AT92" s="45">
        <v>0</v>
      </c>
      <c r="AU92" s="54">
        <v>0</v>
      </c>
      <c r="AV92" s="73">
        <v>175.63856435899996</v>
      </c>
      <c r="AW92" s="45">
        <v>178.16962541</v>
      </c>
      <c r="AX92" s="45">
        <v>0</v>
      </c>
      <c r="AY92" s="45">
        <v>4.850175365</v>
      </c>
      <c r="AZ92" s="54">
        <v>436.813937687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60.651519252</v>
      </c>
      <c r="BG92" s="53">
        <v>16.193074278</v>
      </c>
      <c r="BH92" s="45">
        <v>0</v>
      </c>
      <c r="BI92" s="45">
        <v>0</v>
      </c>
      <c r="BJ92" s="54">
        <v>47.478398781</v>
      </c>
      <c r="BK92" s="49">
        <f t="shared" si="11"/>
        <v>1148.4618215369999</v>
      </c>
    </row>
    <row r="93" spans="1:63" ht="12.75">
      <c r="A93" s="11"/>
      <c r="B93" s="24" t="s">
        <v>107</v>
      </c>
      <c r="C93" s="73">
        <v>0</v>
      </c>
      <c r="D93" s="53">
        <v>0.555279812</v>
      </c>
      <c r="E93" s="45">
        <v>0</v>
      </c>
      <c r="F93" s="45">
        <v>0</v>
      </c>
      <c r="G93" s="54">
        <v>0</v>
      </c>
      <c r="H93" s="73">
        <v>80.10122256199999</v>
      </c>
      <c r="I93" s="45">
        <v>13.268301338</v>
      </c>
      <c r="J93" s="45">
        <v>0</v>
      </c>
      <c r="K93" s="45">
        <v>0</v>
      </c>
      <c r="L93" s="54">
        <v>49.173608687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34.008968306</v>
      </c>
      <c r="S93" s="45">
        <v>0.30666854499999996</v>
      </c>
      <c r="T93" s="45">
        <v>0</v>
      </c>
      <c r="U93" s="45">
        <v>0</v>
      </c>
      <c r="V93" s="54">
        <v>4.1403062340000005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0.18124113200000003</v>
      </c>
      <c r="AC93" s="45">
        <v>0</v>
      </c>
      <c r="AD93" s="45">
        <v>0</v>
      </c>
      <c r="AE93" s="45">
        <v>0</v>
      </c>
      <c r="AF93" s="54">
        <v>0.000545288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0.271611214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4.169983871</v>
      </c>
      <c r="AS93" s="45">
        <v>0</v>
      </c>
      <c r="AT93" s="45">
        <v>0</v>
      </c>
      <c r="AU93" s="54">
        <v>0</v>
      </c>
      <c r="AV93" s="73">
        <v>803.7206686179999</v>
      </c>
      <c r="AW93" s="45">
        <v>163.17944902399998</v>
      </c>
      <c r="AX93" s="45">
        <v>0</v>
      </c>
      <c r="AY93" s="45">
        <v>0</v>
      </c>
      <c r="AZ93" s="54">
        <v>735.0456934370001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323.67503637199997</v>
      </c>
      <c r="BG93" s="53">
        <v>20.990531145</v>
      </c>
      <c r="BH93" s="45">
        <v>0</v>
      </c>
      <c r="BI93" s="45">
        <v>0</v>
      </c>
      <c r="BJ93" s="54">
        <v>66.49308091500001</v>
      </c>
      <c r="BK93" s="49">
        <f t="shared" si="11"/>
        <v>2299.2821965</v>
      </c>
    </row>
    <row r="94" spans="1:63" ht="25.5">
      <c r="A94" s="11"/>
      <c r="B94" s="24" t="s">
        <v>108</v>
      </c>
      <c r="C94" s="73">
        <v>0</v>
      </c>
      <c r="D94" s="53">
        <v>0.47381211100000004</v>
      </c>
      <c r="E94" s="45">
        <v>0</v>
      </c>
      <c r="F94" s="45">
        <v>0</v>
      </c>
      <c r="G94" s="54">
        <v>0</v>
      </c>
      <c r="H94" s="73">
        <v>0.320616088</v>
      </c>
      <c r="I94" s="45">
        <v>0.0025977630000000003</v>
      </c>
      <c r="J94" s="45">
        <v>0</v>
      </c>
      <c r="K94" s="45">
        <v>0</v>
      </c>
      <c r="L94" s="54">
        <v>0.08241752499999999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0.187790432</v>
      </c>
      <c r="S94" s="45">
        <v>0</v>
      </c>
      <c r="T94" s="45">
        <v>0</v>
      </c>
      <c r="U94" s="45">
        <v>0</v>
      </c>
      <c r="V94" s="54">
        <v>0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0.058337415999999996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0.039662834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27.406854533</v>
      </c>
      <c r="AW94" s="45">
        <v>0.72420429</v>
      </c>
      <c r="AX94" s="45">
        <v>0</v>
      </c>
      <c r="AY94" s="45">
        <v>0</v>
      </c>
      <c r="AZ94" s="54">
        <v>4.128566402000001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15.425717506000002</v>
      </c>
      <c r="BG94" s="53">
        <v>0.020713113999999998</v>
      </c>
      <c r="BH94" s="45">
        <v>0</v>
      </c>
      <c r="BI94" s="45">
        <v>0</v>
      </c>
      <c r="BJ94" s="54">
        <v>0.597242336</v>
      </c>
      <c r="BK94" s="49">
        <f t="shared" si="11"/>
        <v>49.46853235000001</v>
      </c>
    </row>
    <row r="95" spans="1:63" ht="12.75">
      <c r="A95" s="11"/>
      <c r="B95" s="24" t="s">
        <v>109</v>
      </c>
      <c r="C95" s="73">
        <v>0</v>
      </c>
      <c r="D95" s="53">
        <v>69.90023409</v>
      </c>
      <c r="E95" s="45">
        <v>0</v>
      </c>
      <c r="F95" s="45">
        <v>0</v>
      </c>
      <c r="G95" s="54">
        <v>0</v>
      </c>
      <c r="H95" s="73">
        <v>7.005516709</v>
      </c>
      <c r="I95" s="45">
        <v>1.553529873</v>
      </c>
      <c r="J95" s="45">
        <v>0</v>
      </c>
      <c r="K95" s="45">
        <v>0</v>
      </c>
      <c r="L95" s="54">
        <v>6.576435211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1.469996294</v>
      </c>
      <c r="S95" s="45">
        <v>0.165016301</v>
      </c>
      <c r="T95" s="45">
        <v>0</v>
      </c>
      <c r="U95" s="45">
        <v>0</v>
      </c>
      <c r="V95" s="54">
        <v>0.64260747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0.014556597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0.037587742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295.57005196200004</v>
      </c>
      <c r="AW95" s="45">
        <v>120.900439224</v>
      </c>
      <c r="AX95" s="45">
        <v>0</v>
      </c>
      <c r="AY95" s="45">
        <v>0</v>
      </c>
      <c r="AZ95" s="54">
        <v>187.01128605600002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71.944151328</v>
      </c>
      <c r="BG95" s="53">
        <v>9.176400571999999</v>
      </c>
      <c r="BH95" s="45">
        <v>0</v>
      </c>
      <c r="BI95" s="45">
        <v>0</v>
      </c>
      <c r="BJ95" s="54">
        <v>23.637816086999997</v>
      </c>
      <c r="BK95" s="49">
        <f t="shared" si="11"/>
        <v>795.6056255160001</v>
      </c>
    </row>
    <row r="96" spans="1:63" ht="12.75">
      <c r="A96" s="11"/>
      <c r="B96" s="24" t="s">
        <v>110</v>
      </c>
      <c r="C96" s="73">
        <v>0</v>
      </c>
      <c r="D96" s="53">
        <v>0</v>
      </c>
      <c r="E96" s="45">
        <v>0</v>
      </c>
      <c r="F96" s="45">
        <v>0</v>
      </c>
      <c r="G96" s="54">
        <v>0</v>
      </c>
      <c r="H96" s="73">
        <v>0.089497871</v>
      </c>
      <c r="I96" s="45">
        <v>0</v>
      </c>
      <c r="J96" s="45">
        <v>0</v>
      </c>
      <c r="K96" s="45">
        <v>0</v>
      </c>
      <c r="L96" s="54">
        <v>0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0.063194492</v>
      </c>
      <c r="S96" s="45">
        <v>0</v>
      </c>
      <c r="T96" s="45">
        <v>0</v>
      </c>
      <c r="U96" s="45">
        <v>0</v>
      </c>
      <c r="V96" s="54">
        <v>0.0027096959999999997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23.21292631</v>
      </c>
      <c r="AW96" s="45">
        <v>0.975810769</v>
      </c>
      <c r="AX96" s="45">
        <v>0</v>
      </c>
      <c r="AY96" s="45">
        <v>0</v>
      </c>
      <c r="AZ96" s="54">
        <v>17.30189115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12.026702926000002</v>
      </c>
      <c r="BG96" s="53">
        <v>0.166965593</v>
      </c>
      <c r="BH96" s="45">
        <v>0</v>
      </c>
      <c r="BI96" s="45">
        <v>0</v>
      </c>
      <c r="BJ96" s="54">
        <v>2.299391824</v>
      </c>
      <c r="BK96" s="49">
        <f t="shared" si="11"/>
        <v>56.139090631</v>
      </c>
    </row>
    <row r="97" spans="1:63" ht="12.75">
      <c r="A97" s="11"/>
      <c r="B97" s="24" t="s">
        <v>111</v>
      </c>
      <c r="C97" s="73">
        <v>0</v>
      </c>
      <c r="D97" s="53">
        <v>9.224789518000001</v>
      </c>
      <c r="E97" s="45">
        <v>0</v>
      </c>
      <c r="F97" s="45">
        <v>0</v>
      </c>
      <c r="G97" s="54">
        <v>0</v>
      </c>
      <c r="H97" s="73">
        <v>23.427456049</v>
      </c>
      <c r="I97" s="45">
        <v>3.9383608409999997</v>
      </c>
      <c r="J97" s="45">
        <v>0</v>
      </c>
      <c r="K97" s="45">
        <v>0</v>
      </c>
      <c r="L97" s="54">
        <v>22.424861041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8.907449423</v>
      </c>
      <c r="S97" s="45">
        <v>6.5837760460000005</v>
      </c>
      <c r="T97" s="45">
        <v>0</v>
      </c>
      <c r="U97" s="45">
        <v>0</v>
      </c>
      <c r="V97" s="54">
        <v>3.0131648820000003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0.26941146299999996</v>
      </c>
      <c r="AC97" s="45">
        <v>0</v>
      </c>
      <c r="AD97" s="45">
        <v>0</v>
      </c>
      <c r="AE97" s="45">
        <v>0</v>
      </c>
      <c r="AF97" s="54">
        <v>0.040256749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0.117783845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757.378428945</v>
      </c>
      <c r="AW97" s="45">
        <v>118.533552704</v>
      </c>
      <c r="AX97" s="45">
        <v>0</v>
      </c>
      <c r="AY97" s="45">
        <v>0</v>
      </c>
      <c r="AZ97" s="54">
        <v>475.3519652399999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312.19633287700003</v>
      </c>
      <c r="BG97" s="53">
        <v>36.508498016000004</v>
      </c>
      <c r="BH97" s="45">
        <v>0</v>
      </c>
      <c r="BI97" s="45">
        <v>0</v>
      </c>
      <c r="BJ97" s="54">
        <v>54.853102452</v>
      </c>
      <c r="BK97" s="49">
        <f t="shared" si="11"/>
        <v>1832.769190091</v>
      </c>
    </row>
    <row r="98" spans="1:63" ht="12.75">
      <c r="A98" s="11"/>
      <c r="B98" s="24" t="s">
        <v>112</v>
      </c>
      <c r="C98" s="73">
        <v>0</v>
      </c>
      <c r="D98" s="53">
        <v>47.680063416</v>
      </c>
      <c r="E98" s="45">
        <v>0</v>
      </c>
      <c r="F98" s="45">
        <v>0</v>
      </c>
      <c r="G98" s="54">
        <v>0</v>
      </c>
      <c r="H98" s="73">
        <v>11.618991197</v>
      </c>
      <c r="I98" s="45">
        <v>5.066475993</v>
      </c>
      <c r="J98" s="45">
        <v>2.778241287</v>
      </c>
      <c r="K98" s="45">
        <v>0</v>
      </c>
      <c r="L98" s="54">
        <v>52.192508804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3.4790292079999996</v>
      </c>
      <c r="S98" s="45">
        <v>0.026963519000000002</v>
      </c>
      <c r="T98" s="45">
        <v>0</v>
      </c>
      <c r="U98" s="45">
        <v>0</v>
      </c>
      <c r="V98" s="54">
        <v>1.5966187950000001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0.688053276</v>
      </c>
      <c r="AC98" s="45">
        <v>0</v>
      </c>
      <c r="AD98" s="45">
        <v>0</v>
      </c>
      <c r="AE98" s="45">
        <v>0</v>
      </c>
      <c r="AF98" s="54">
        <v>0.021656195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0.378786972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619.0752093619999</v>
      </c>
      <c r="AW98" s="45">
        <v>136.011279364</v>
      </c>
      <c r="AX98" s="45">
        <v>3.186643206</v>
      </c>
      <c r="AY98" s="45">
        <v>0</v>
      </c>
      <c r="AZ98" s="54">
        <v>295.72719980600004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179.747813229</v>
      </c>
      <c r="BG98" s="53">
        <v>8.596464612</v>
      </c>
      <c r="BH98" s="45">
        <v>0</v>
      </c>
      <c r="BI98" s="45">
        <v>0</v>
      </c>
      <c r="BJ98" s="54">
        <v>25.055458955</v>
      </c>
      <c r="BK98" s="49">
        <f t="shared" si="11"/>
        <v>1392.927457196</v>
      </c>
    </row>
    <row r="99" spans="1:63" ht="12.75">
      <c r="A99" s="11"/>
      <c r="B99" s="24" t="s">
        <v>113</v>
      </c>
      <c r="C99" s="73">
        <v>0</v>
      </c>
      <c r="D99" s="53">
        <v>20.731490854</v>
      </c>
      <c r="E99" s="45">
        <v>0</v>
      </c>
      <c r="F99" s="45">
        <v>0</v>
      </c>
      <c r="G99" s="54">
        <v>0</v>
      </c>
      <c r="H99" s="73">
        <v>1.40234312</v>
      </c>
      <c r="I99" s="45">
        <v>0</v>
      </c>
      <c r="J99" s="45">
        <v>0</v>
      </c>
      <c r="K99" s="45">
        <v>0.030295</v>
      </c>
      <c r="L99" s="54">
        <v>7.149361743000001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0.18450877</v>
      </c>
      <c r="S99" s="45">
        <v>0</v>
      </c>
      <c r="T99" s="45">
        <v>0</v>
      </c>
      <c r="U99" s="45">
        <v>0</v>
      </c>
      <c r="V99" s="54">
        <v>0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0.0035551090000000003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0.0031153569999999996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26.866591705</v>
      </c>
      <c r="AW99" s="45">
        <v>7.172038037</v>
      </c>
      <c r="AX99" s="45">
        <v>0</v>
      </c>
      <c r="AY99" s="45">
        <v>0</v>
      </c>
      <c r="AZ99" s="54">
        <v>14.967831055000001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7.6874481569999995</v>
      </c>
      <c r="BG99" s="53">
        <v>0.229670155</v>
      </c>
      <c r="BH99" s="45">
        <v>0</v>
      </c>
      <c r="BI99" s="45">
        <v>0</v>
      </c>
      <c r="BJ99" s="54">
        <v>1.4699130390000001</v>
      </c>
      <c r="BK99" s="49">
        <f t="shared" si="11"/>
        <v>87.89816210100001</v>
      </c>
    </row>
    <row r="100" spans="1:63" ht="12.75">
      <c r="A100" s="11"/>
      <c r="B100" s="24" t="s">
        <v>114</v>
      </c>
      <c r="C100" s="73">
        <v>0</v>
      </c>
      <c r="D100" s="53">
        <v>147.473062884</v>
      </c>
      <c r="E100" s="45">
        <v>0</v>
      </c>
      <c r="F100" s="45">
        <v>0</v>
      </c>
      <c r="G100" s="54">
        <v>0</v>
      </c>
      <c r="H100" s="73">
        <v>50.941203341999994</v>
      </c>
      <c r="I100" s="45">
        <v>398.231643423</v>
      </c>
      <c r="J100" s="45">
        <v>1.235588992</v>
      </c>
      <c r="K100" s="45">
        <v>0</v>
      </c>
      <c r="L100" s="54">
        <v>157.903277084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21.341175763</v>
      </c>
      <c r="S100" s="45">
        <v>0.022306554</v>
      </c>
      <c r="T100" s="45">
        <v>0</v>
      </c>
      <c r="U100" s="45">
        <v>0</v>
      </c>
      <c r="V100" s="54">
        <v>3.764180861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0.48160187800000004</v>
      </c>
      <c r="AC100" s="45">
        <v>0</v>
      </c>
      <c r="AD100" s="45">
        <v>0</v>
      </c>
      <c r="AE100" s="45">
        <v>0</v>
      </c>
      <c r="AF100" s="54">
        <v>0.003388792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0.198493585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64.295620554</v>
      </c>
      <c r="AS100" s="45">
        <v>0</v>
      </c>
      <c r="AT100" s="45">
        <v>0</v>
      </c>
      <c r="AU100" s="54">
        <v>0</v>
      </c>
      <c r="AV100" s="73">
        <v>1277.213925692</v>
      </c>
      <c r="AW100" s="45">
        <v>194.728224015</v>
      </c>
      <c r="AX100" s="45">
        <v>0.107477725</v>
      </c>
      <c r="AY100" s="45">
        <v>0</v>
      </c>
      <c r="AZ100" s="54">
        <v>530.384361833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387.854529663</v>
      </c>
      <c r="BG100" s="53">
        <v>23.459407808</v>
      </c>
      <c r="BH100" s="45">
        <v>0</v>
      </c>
      <c r="BI100" s="45">
        <v>0</v>
      </c>
      <c r="BJ100" s="54">
        <v>47.111649066000005</v>
      </c>
      <c r="BK100" s="49">
        <f t="shared" si="11"/>
        <v>3306.751119514</v>
      </c>
    </row>
    <row r="101" spans="1:63" ht="12.75">
      <c r="A101" s="11"/>
      <c r="B101" s="24" t="s">
        <v>177</v>
      </c>
      <c r="C101" s="73">
        <v>0</v>
      </c>
      <c r="D101" s="53">
        <v>0</v>
      </c>
      <c r="E101" s="45">
        <v>0</v>
      </c>
      <c r="F101" s="45">
        <v>0</v>
      </c>
      <c r="G101" s="54">
        <v>0</v>
      </c>
      <c r="H101" s="73">
        <v>2.302798363</v>
      </c>
      <c r="I101" s="45">
        <v>0.168990463</v>
      </c>
      <c r="J101" s="45">
        <v>0</v>
      </c>
      <c r="K101" s="45">
        <v>0</v>
      </c>
      <c r="L101" s="54">
        <v>4.71696684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0.526331264</v>
      </c>
      <c r="S101" s="45">
        <v>0</v>
      </c>
      <c r="T101" s="45">
        <v>0</v>
      </c>
      <c r="U101" s="45">
        <v>0</v>
      </c>
      <c r="V101" s="54">
        <v>0.557595893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140.72150263499998</v>
      </c>
      <c r="AW101" s="45">
        <v>66.205484138</v>
      </c>
      <c r="AX101" s="45">
        <v>0</v>
      </c>
      <c r="AY101" s="45">
        <v>0</v>
      </c>
      <c r="AZ101" s="54">
        <v>356.384091379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53.655433417</v>
      </c>
      <c r="BG101" s="53">
        <v>13.292323078</v>
      </c>
      <c r="BH101" s="45">
        <v>0</v>
      </c>
      <c r="BI101" s="45">
        <v>0</v>
      </c>
      <c r="BJ101" s="54">
        <v>38.359177749</v>
      </c>
      <c r="BK101" s="49">
        <f t="shared" si="11"/>
        <v>676.8906952189999</v>
      </c>
    </row>
    <row r="102" spans="1:63" ht="12.75">
      <c r="A102" s="36"/>
      <c r="B102" s="37" t="s">
        <v>82</v>
      </c>
      <c r="C102" s="81">
        <f>SUM(C91:C101)</f>
        <v>0</v>
      </c>
      <c r="D102" s="81">
        <f>SUM(D91:D101)</f>
        <v>510.6038446830001</v>
      </c>
      <c r="E102" s="81">
        <f aca="true" t="shared" si="12" ref="E102:BK102">SUM(E91:E101)</f>
        <v>0</v>
      </c>
      <c r="F102" s="81">
        <f t="shared" si="12"/>
        <v>0</v>
      </c>
      <c r="G102" s="81">
        <f t="shared" si="12"/>
        <v>0</v>
      </c>
      <c r="H102" s="81">
        <f>SUM(H91:H101)</f>
        <v>213.043921713</v>
      </c>
      <c r="I102" s="81">
        <f t="shared" si="12"/>
        <v>695.503406135</v>
      </c>
      <c r="J102" s="81">
        <f t="shared" si="12"/>
        <v>4.665043539</v>
      </c>
      <c r="K102" s="81">
        <f t="shared" si="12"/>
        <v>0.030295</v>
      </c>
      <c r="L102" s="81">
        <f t="shared" si="12"/>
        <v>442.51959916699997</v>
      </c>
      <c r="M102" s="81">
        <f t="shared" si="12"/>
        <v>0</v>
      </c>
      <c r="N102" s="81">
        <f t="shared" si="12"/>
        <v>0</v>
      </c>
      <c r="O102" s="81">
        <f t="shared" si="12"/>
        <v>0</v>
      </c>
      <c r="P102" s="81">
        <f t="shared" si="12"/>
        <v>0</v>
      </c>
      <c r="Q102" s="81">
        <f t="shared" si="12"/>
        <v>0</v>
      </c>
      <c r="R102" s="81">
        <f t="shared" si="12"/>
        <v>81.148904332</v>
      </c>
      <c r="S102" s="81">
        <f t="shared" si="12"/>
        <v>18.130538398000002</v>
      </c>
      <c r="T102" s="81">
        <f t="shared" si="12"/>
        <v>0</v>
      </c>
      <c r="U102" s="81">
        <f t="shared" si="12"/>
        <v>0</v>
      </c>
      <c r="V102" s="81">
        <f>SUM(V91:V101)</f>
        <v>18.112125954999996</v>
      </c>
      <c r="W102" s="81">
        <f t="shared" si="12"/>
        <v>0</v>
      </c>
      <c r="X102" s="81">
        <f t="shared" si="12"/>
        <v>0</v>
      </c>
      <c r="Y102" s="81">
        <f t="shared" si="12"/>
        <v>0</v>
      </c>
      <c r="Z102" s="81">
        <f t="shared" si="12"/>
        <v>0</v>
      </c>
      <c r="AA102" s="81">
        <f t="shared" si="12"/>
        <v>0</v>
      </c>
      <c r="AB102" s="81">
        <f t="shared" si="12"/>
        <v>1.8856814919999998</v>
      </c>
      <c r="AC102" s="81">
        <f t="shared" si="12"/>
        <v>0</v>
      </c>
      <c r="AD102" s="81">
        <f t="shared" si="12"/>
        <v>0</v>
      </c>
      <c r="AE102" s="81">
        <f t="shared" si="12"/>
        <v>0</v>
      </c>
      <c r="AF102" s="81">
        <f t="shared" si="12"/>
        <v>0.065847024</v>
      </c>
      <c r="AG102" s="81">
        <f t="shared" si="12"/>
        <v>0</v>
      </c>
      <c r="AH102" s="81">
        <f t="shared" si="12"/>
        <v>0</v>
      </c>
      <c r="AI102" s="81">
        <f t="shared" si="12"/>
        <v>0</v>
      </c>
      <c r="AJ102" s="81">
        <f t="shared" si="12"/>
        <v>0</v>
      </c>
      <c r="AK102" s="81">
        <f t="shared" si="12"/>
        <v>0</v>
      </c>
      <c r="AL102" s="81">
        <f t="shared" si="12"/>
        <v>1.179091341</v>
      </c>
      <c r="AM102" s="81">
        <f t="shared" si="12"/>
        <v>0</v>
      </c>
      <c r="AN102" s="81">
        <f t="shared" si="12"/>
        <v>0</v>
      </c>
      <c r="AO102" s="81">
        <f t="shared" si="12"/>
        <v>0</v>
      </c>
      <c r="AP102" s="81">
        <f t="shared" si="12"/>
        <v>0.062212137</v>
      </c>
      <c r="AQ102" s="81">
        <f t="shared" si="12"/>
        <v>0</v>
      </c>
      <c r="AR102" s="81">
        <f t="shared" si="12"/>
        <v>92.918910234</v>
      </c>
      <c r="AS102" s="81">
        <f t="shared" si="12"/>
        <v>0</v>
      </c>
      <c r="AT102" s="81">
        <f t="shared" si="12"/>
        <v>0</v>
      </c>
      <c r="AU102" s="81">
        <f t="shared" si="12"/>
        <v>0</v>
      </c>
      <c r="AV102" s="81">
        <f t="shared" si="12"/>
        <v>5021.302068798001</v>
      </c>
      <c r="AW102" s="81">
        <f t="shared" si="12"/>
        <v>1151.1314730729998</v>
      </c>
      <c r="AX102" s="81">
        <f t="shared" si="12"/>
        <v>3.2941209309999997</v>
      </c>
      <c r="AY102" s="81">
        <f t="shared" si="12"/>
        <v>4.850175365</v>
      </c>
      <c r="AZ102" s="81">
        <f t="shared" si="12"/>
        <v>3576.2743894329997</v>
      </c>
      <c r="BA102" s="81">
        <f t="shared" si="12"/>
        <v>0</v>
      </c>
      <c r="BB102" s="81">
        <f t="shared" si="12"/>
        <v>0</v>
      </c>
      <c r="BC102" s="81">
        <f t="shared" si="12"/>
        <v>0</v>
      </c>
      <c r="BD102" s="81">
        <f t="shared" si="12"/>
        <v>0</v>
      </c>
      <c r="BE102" s="81">
        <f t="shared" si="12"/>
        <v>0</v>
      </c>
      <c r="BF102" s="81">
        <f t="shared" si="12"/>
        <v>1679.348456312</v>
      </c>
      <c r="BG102" s="81">
        <f t="shared" si="12"/>
        <v>148.26092557100003</v>
      </c>
      <c r="BH102" s="81">
        <f t="shared" si="12"/>
        <v>0</v>
      </c>
      <c r="BI102" s="81">
        <f t="shared" si="12"/>
        <v>0</v>
      </c>
      <c r="BJ102" s="81">
        <f t="shared" si="12"/>
        <v>366.63787270299997</v>
      </c>
      <c r="BK102" s="108">
        <f t="shared" si="12"/>
        <v>14030.968903336</v>
      </c>
    </row>
    <row r="103" spans="1:63" ht="12.75">
      <c r="A103" s="36"/>
      <c r="B103" s="38" t="s">
        <v>80</v>
      </c>
      <c r="C103" s="50">
        <f>+C102+C89</f>
        <v>0</v>
      </c>
      <c r="D103" s="71">
        <f aca="true" t="shared" si="13" ref="D103:AH103">+D102+D89</f>
        <v>511.1266608890001</v>
      </c>
      <c r="E103" s="71">
        <f t="shared" si="13"/>
        <v>0</v>
      </c>
      <c r="F103" s="71">
        <f t="shared" si="13"/>
        <v>0</v>
      </c>
      <c r="G103" s="69">
        <f t="shared" si="13"/>
        <v>0</v>
      </c>
      <c r="H103" s="50">
        <f t="shared" si="13"/>
        <v>223.684279237</v>
      </c>
      <c r="I103" s="71">
        <f t="shared" si="13"/>
        <v>695.503406135</v>
      </c>
      <c r="J103" s="71">
        <f t="shared" si="13"/>
        <v>4.665043539</v>
      </c>
      <c r="K103" s="71">
        <f t="shared" si="13"/>
        <v>0.030295</v>
      </c>
      <c r="L103" s="69">
        <f t="shared" si="13"/>
        <v>443.08898101799997</v>
      </c>
      <c r="M103" s="50">
        <f t="shared" si="13"/>
        <v>0</v>
      </c>
      <c r="N103" s="71">
        <f t="shared" si="13"/>
        <v>0</v>
      </c>
      <c r="O103" s="71">
        <f t="shared" si="13"/>
        <v>0</v>
      </c>
      <c r="P103" s="71">
        <f t="shared" si="13"/>
        <v>0</v>
      </c>
      <c r="Q103" s="69">
        <f t="shared" si="13"/>
        <v>0</v>
      </c>
      <c r="R103" s="50">
        <f t="shared" si="13"/>
        <v>86.74497895</v>
      </c>
      <c r="S103" s="71">
        <f t="shared" si="13"/>
        <v>18.130538398000002</v>
      </c>
      <c r="T103" s="71">
        <f t="shared" si="13"/>
        <v>0</v>
      </c>
      <c r="U103" s="71">
        <f t="shared" si="13"/>
        <v>0</v>
      </c>
      <c r="V103" s="69">
        <f t="shared" si="13"/>
        <v>18.332502393999995</v>
      </c>
      <c r="W103" s="50">
        <f t="shared" si="13"/>
        <v>0</v>
      </c>
      <c r="X103" s="71">
        <f t="shared" si="13"/>
        <v>0</v>
      </c>
      <c r="Y103" s="71">
        <f t="shared" si="13"/>
        <v>0</v>
      </c>
      <c r="Z103" s="71">
        <f t="shared" si="13"/>
        <v>0</v>
      </c>
      <c r="AA103" s="69">
        <f t="shared" si="13"/>
        <v>0</v>
      </c>
      <c r="AB103" s="50">
        <f t="shared" si="13"/>
        <v>2.563992844</v>
      </c>
      <c r="AC103" s="71">
        <f t="shared" si="13"/>
        <v>0</v>
      </c>
      <c r="AD103" s="71">
        <f t="shared" si="13"/>
        <v>0</v>
      </c>
      <c r="AE103" s="71">
        <f t="shared" si="13"/>
        <v>0</v>
      </c>
      <c r="AF103" s="69">
        <f t="shared" si="13"/>
        <v>0.065847024</v>
      </c>
      <c r="AG103" s="50">
        <f t="shared" si="13"/>
        <v>0</v>
      </c>
      <c r="AH103" s="71">
        <f t="shared" si="13"/>
        <v>0</v>
      </c>
      <c r="AI103" s="71">
        <f aca="true" t="shared" si="14" ref="AI103:BJ103">+AI102+AI89</f>
        <v>0</v>
      </c>
      <c r="AJ103" s="71">
        <f t="shared" si="14"/>
        <v>0</v>
      </c>
      <c r="AK103" s="69">
        <f t="shared" si="14"/>
        <v>0</v>
      </c>
      <c r="AL103" s="50">
        <f t="shared" si="14"/>
        <v>1.592382778</v>
      </c>
      <c r="AM103" s="71">
        <f t="shared" si="14"/>
        <v>0</v>
      </c>
      <c r="AN103" s="71">
        <f t="shared" si="14"/>
        <v>0</v>
      </c>
      <c r="AO103" s="71">
        <f t="shared" si="14"/>
        <v>0</v>
      </c>
      <c r="AP103" s="69">
        <f t="shared" si="14"/>
        <v>0.062212137</v>
      </c>
      <c r="AQ103" s="50">
        <f t="shared" si="14"/>
        <v>0</v>
      </c>
      <c r="AR103" s="71">
        <f t="shared" si="14"/>
        <v>92.918910234</v>
      </c>
      <c r="AS103" s="71">
        <f t="shared" si="14"/>
        <v>0</v>
      </c>
      <c r="AT103" s="71">
        <f t="shared" si="14"/>
        <v>0</v>
      </c>
      <c r="AU103" s="69">
        <f t="shared" si="14"/>
        <v>0</v>
      </c>
      <c r="AV103" s="50">
        <f t="shared" si="14"/>
        <v>5625.015998663001</v>
      </c>
      <c r="AW103" s="71">
        <f t="shared" si="14"/>
        <v>1157.8658455559998</v>
      </c>
      <c r="AX103" s="71">
        <f t="shared" si="14"/>
        <v>3.2941209309999997</v>
      </c>
      <c r="AY103" s="71">
        <f t="shared" si="14"/>
        <v>4.850175365</v>
      </c>
      <c r="AZ103" s="69">
        <f t="shared" si="14"/>
        <v>3647.9568830249996</v>
      </c>
      <c r="BA103" s="50">
        <f t="shared" si="14"/>
        <v>0</v>
      </c>
      <c r="BB103" s="71">
        <f t="shared" si="14"/>
        <v>0</v>
      </c>
      <c r="BC103" s="71">
        <f t="shared" si="14"/>
        <v>0</v>
      </c>
      <c r="BD103" s="71">
        <f t="shared" si="14"/>
        <v>0</v>
      </c>
      <c r="BE103" s="69">
        <f t="shared" si="14"/>
        <v>0</v>
      </c>
      <c r="BF103" s="50">
        <f t="shared" si="14"/>
        <v>2011.412176634</v>
      </c>
      <c r="BG103" s="71">
        <f>+BG102+BG89</f>
        <v>160.03713865800003</v>
      </c>
      <c r="BH103" s="71">
        <f t="shared" si="14"/>
        <v>0.9665143439999999</v>
      </c>
      <c r="BI103" s="71">
        <f t="shared" si="14"/>
        <v>0</v>
      </c>
      <c r="BJ103" s="69">
        <f t="shared" si="14"/>
        <v>394.844884263</v>
      </c>
      <c r="BK103" s="52">
        <f>+BK102+BK89</f>
        <v>15104.753768015999</v>
      </c>
    </row>
    <row r="104" spans="1:63" ht="3" customHeight="1">
      <c r="A104" s="11"/>
      <c r="B104" s="18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4"/>
    </row>
    <row r="105" spans="1:63" ht="12.75">
      <c r="A105" s="11" t="s">
        <v>18</v>
      </c>
      <c r="B105" s="17" t="s">
        <v>8</v>
      </c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4"/>
    </row>
    <row r="106" spans="1:63" ht="12.75">
      <c r="A106" s="11" t="s">
        <v>72</v>
      </c>
      <c r="B106" s="18" t="s">
        <v>19</v>
      </c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4"/>
    </row>
    <row r="107" spans="1:63" ht="12.75">
      <c r="A107" s="11"/>
      <c r="B107" s="24" t="s">
        <v>115</v>
      </c>
      <c r="C107" s="73">
        <v>0</v>
      </c>
      <c r="D107" s="53">
        <v>0.538147895</v>
      </c>
      <c r="E107" s="45">
        <v>0</v>
      </c>
      <c r="F107" s="45">
        <v>0</v>
      </c>
      <c r="G107" s="54">
        <v>0</v>
      </c>
      <c r="H107" s="73">
        <v>5.244635917</v>
      </c>
      <c r="I107" s="45">
        <v>9.138151409</v>
      </c>
      <c r="J107" s="45">
        <v>0.49402342800000004</v>
      </c>
      <c r="K107" s="45">
        <v>0</v>
      </c>
      <c r="L107" s="54">
        <v>10.01923197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1.686019742</v>
      </c>
      <c r="S107" s="45">
        <v>0.684463609</v>
      </c>
      <c r="T107" s="45">
        <v>0</v>
      </c>
      <c r="U107" s="45">
        <v>0</v>
      </c>
      <c r="V107" s="54">
        <v>1.240925358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0.029438818</v>
      </c>
      <c r="AC107" s="45">
        <v>0</v>
      </c>
      <c r="AD107" s="45">
        <v>0</v>
      </c>
      <c r="AE107" s="45">
        <v>0</v>
      </c>
      <c r="AF107" s="54">
        <v>0.21801451400000002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0.014567737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188.52886791899996</v>
      </c>
      <c r="AW107" s="45">
        <v>140.872596532</v>
      </c>
      <c r="AX107" s="45">
        <v>0</v>
      </c>
      <c r="AY107" s="45">
        <v>0</v>
      </c>
      <c r="AZ107" s="54">
        <v>420.28720137400006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67.94288298200001</v>
      </c>
      <c r="BG107" s="53">
        <v>19.261611904000002</v>
      </c>
      <c r="BH107" s="45">
        <v>0</v>
      </c>
      <c r="BI107" s="45">
        <v>0</v>
      </c>
      <c r="BJ107" s="54">
        <v>95.860920722</v>
      </c>
      <c r="BK107" s="61">
        <f>SUM(C107:BJ107)</f>
        <v>962.06170183</v>
      </c>
    </row>
    <row r="108" spans="1:63" ht="12.75">
      <c r="A108" s="36"/>
      <c r="B108" s="38" t="s">
        <v>79</v>
      </c>
      <c r="C108" s="50">
        <f aca="true" t="shared" si="15" ref="C108:AH108">SUM(C107:C107)</f>
        <v>0</v>
      </c>
      <c r="D108" s="71">
        <f t="shared" si="15"/>
        <v>0.538147895</v>
      </c>
      <c r="E108" s="71">
        <f t="shared" si="15"/>
        <v>0</v>
      </c>
      <c r="F108" s="71">
        <f t="shared" si="15"/>
        <v>0</v>
      </c>
      <c r="G108" s="69">
        <f t="shared" si="15"/>
        <v>0</v>
      </c>
      <c r="H108" s="50">
        <f t="shared" si="15"/>
        <v>5.244635917</v>
      </c>
      <c r="I108" s="71">
        <f t="shared" si="15"/>
        <v>9.138151409</v>
      </c>
      <c r="J108" s="71">
        <f t="shared" si="15"/>
        <v>0.49402342800000004</v>
      </c>
      <c r="K108" s="71">
        <f t="shared" si="15"/>
        <v>0</v>
      </c>
      <c r="L108" s="69">
        <f t="shared" si="15"/>
        <v>10.01923197</v>
      </c>
      <c r="M108" s="50">
        <f t="shared" si="15"/>
        <v>0</v>
      </c>
      <c r="N108" s="71">
        <f t="shared" si="15"/>
        <v>0</v>
      </c>
      <c r="O108" s="71">
        <f t="shared" si="15"/>
        <v>0</v>
      </c>
      <c r="P108" s="71">
        <f t="shared" si="15"/>
        <v>0</v>
      </c>
      <c r="Q108" s="69">
        <f t="shared" si="15"/>
        <v>0</v>
      </c>
      <c r="R108" s="50">
        <f t="shared" si="15"/>
        <v>1.686019742</v>
      </c>
      <c r="S108" s="71">
        <f t="shared" si="15"/>
        <v>0.684463609</v>
      </c>
      <c r="T108" s="71">
        <f t="shared" si="15"/>
        <v>0</v>
      </c>
      <c r="U108" s="71">
        <f t="shared" si="15"/>
        <v>0</v>
      </c>
      <c r="V108" s="69">
        <f t="shared" si="15"/>
        <v>1.240925358</v>
      </c>
      <c r="W108" s="50">
        <f t="shared" si="15"/>
        <v>0</v>
      </c>
      <c r="X108" s="71">
        <f t="shared" si="15"/>
        <v>0</v>
      </c>
      <c r="Y108" s="71">
        <f t="shared" si="15"/>
        <v>0</v>
      </c>
      <c r="Z108" s="71">
        <f t="shared" si="15"/>
        <v>0</v>
      </c>
      <c r="AA108" s="69">
        <f t="shared" si="15"/>
        <v>0</v>
      </c>
      <c r="AB108" s="50">
        <f t="shared" si="15"/>
        <v>0.029438818</v>
      </c>
      <c r="AC108" s="71">
        <f t="shared" si="15"/>
        <v>0</v>
      </c>
      <c r="AD108" s="71">
        <f t="shared" si="15"/>
        <v>0</v>
      </c>
      <c r="AE108" s="71">
        <f t="shared" si="15"/>
        <v>0</v>
      </c>
      <c r="AF108" s="69">
        <f t="shared" si="15"/>
        <v>0.21801451400000002</v>
      </c>
      <c r="AG108" s="50">
        <f t="shared" si="15"/>
        <v>0</v>
      </c>
      <c r="AH108" s="71">
        <f t="shared" si="15"/>
        <v>0</v>
      </c>
      <c r="AI108" s="71">
        <f aca="true" t="shared" si="16" ref="AI108:BK108">SUM(AI107:AI107)</f>
        <v>0</v>
      </c>
      <c r="AJ108" s="71">
        <f t="shared" si="16"/>
        <v>0</v>
      </c>
      <c r="AK108" s="69">
        <f t="shared" si="16"/>
        <v>0</v>
      </c>
      <c r="AL108" s="50">
        <f t="shared" si="16"/>
        <v>0.014567737</v>
      </c>
      <c r="AM108" s="71">
        <f t="shared" si="16"/>
        <v>0</v>
      </c>
      <c r="AN108" s="71">
        <f t="shared" si="16"/>
        <v>0</v>
      </c>
      <c r="AO108" s="71">
        <f t="shared" si="16"/>
        <v>0</v>
      </c>
      <c r="AP108" s="69">
        <f t="shared" si="16"/>
        <v>0</v>
      </c>
      <c r="AQ108" s="50">
        <f t="shared" si="16"/>
        <v>0</v>
      </c>
      <c r="AR108" s="71">
        <f>SUM(AR107:AR107)</f>
        <v>0</v>
      </c>
      <c r="AS108" s="71">
        <f t="shared" si="16"/>
        <v>0</v>
      </c>
      <c r="AT108" s="71">
        <f t="shared" si="16"/>
        <v>0</v>
      </c>
      <c r="AU108" s="69">
        <f t="shared" si="16"/>
        <v>0</v>
      </c>
      <c r="AV108" s="50">
        <f t="shared" si="16"/>
        <v>188.52886791899996</v>
      </c>
      <c r="AW108" s="71">
        <f t="shared" si="16"/>
        <v>140.872596532</v>
      </c>
      <c r="AX108" s="71">
        <f t="shared" si="16"/>
        <v>0</v>
      </c>
      <c r="AY108" s="71">
        <f t="shared" si="16"/>
        <v>0</v>
      </c>
      <c r="AZ108" s="69">
        <f t="shared" si="16"/>
        <v>420.28720137400006</v>
      </c>
      <c r="BA108" s="50">
        <f t="shared" si="16"/>
        <v>0</v>
      </c>
      <c r="BB108" s="71">
        <f t="shared" si="16"/>
        <v>0</v>
      </c>
      <c r="BC108" s="71">
        <f t="shared" si="16"/>
        <v>0</v>
      </c>
      <c r="BD108" s="71">
        <f t="shared" si="16"/>
        <v>0</v>
      </c>
      <c r="BE108" s="69">
        <f t="shared" si="16"/>
        <v>0</v>
      </c>
      <c r="BF108" s="50">
        <f t="shared" si="16"/>
        <v>67.94288298200001</v>
      </c>
      <c r="BG108" s="71">
        <f t="shared" si="16"/>
        <v>19.261611904000002</v>
      </c>
      <c r="BH108" s="71">
        <f t="shared" si="16"/>
        <v>0</v>
      </c>
      <c r="BI108" s="71">
        <f t="shared" si="16"/>
        <v>0</v>
      </c>
      <c r="BJ108" s="69">
        <f t="shared" si="16"/>
        <v>95.860920722</v>
      </c>
      <c r="BK108" s="111">
        <f t="shared" si="16"/>
        <v>962.06170183</v>
      </c>
    </row>
    <row r="109" spans="1:63" ht="2.25" customHeight="1">
      <c r="A109" s="11"/>
      <c r="B109" s="18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</row>
    <row r="110" spans="1:63" ht="12.75">
      <c r="A110" s="11" t="s">
        <v>4</v>
      </c>
      <c r="B110" s="17" t="s">
        <v>9</v>
      </c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4"/>
    </row>
    <row r="111" spans="1:63" ht="12.75">
      <c r="A111" s="11" t="s">
        <v>72</v>
      </c>
      <c r="B111" s="18" t="s">
        <v>20</v>
      </c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4"/>
    </row>
    <row r="112" spans="1:63" ht="12.75">
      <c r="A112" s="11"/>
      <c r="B112" s="19" t="s">
        <v>33</v>
      </c>
      <c r="C112" s="57"/>
      <c r="D112" s="58"/>
      <c r="E112" s="59"/>
      <c r="F112" s="59"/>
      <c r="G112" s="60"/>
      <c r="H112" s="57"/>
      <c r="I112" s="59"/>
      <c r="J112" s="59"/>
      <c r="K112" s="59"/>
      <c r="L112" s="60"/>
      <c r="M112" s="57"/>
      <c r="N112" s="58"/>
      <c r="O112" s="59"/>
      <c r="P112" s="59"/>
      <c r="Q112" s="60"/>
      <c r="R112" s="57"/>
      <c r="S112" s="59"/>
      <c r="T112" s="59"/>
      <c r="U112" s="59"/>
      <c r="V112" s="60"/>
      <c r="W112" s="57"/>
      <c r="X112" s="59"/>
      <c r="Y112" s="59"/>
      <c r="Z112" s="59"/>
      <c r="AA112" s="60"/>
      <c r="AB112" s="57"/>
      <c r="AC112" s="59"/>
      <c r="AD112" s="59"/>
      <c r="AE112" s="59"/>
      <c r="AF112" s="60"/>
      <c r="AG112" s="57"/>
      <c r="AH112" s="59"/>
      <c r="AI112" s="59"/>
      <c r="AJ112" s="59"/>
      <c r="AK112" s="60"/>
      <c r="AL112" s="57"/>
      <c r="AM112" s="59"/>
      <c r="AN112" s="59"/>
      <c r="AO112" s="59"/>
      <c r="AP112" s="60"/>
      <c r="AQ112" s="57"/>
      <c r="AR112" s="58"/>
      <c r="AS112" s="59"/>
      <c r="AT112" s="59"/>
      <c r="AU112" s="60"/>
      <c r="AV112" s="57"/>
      <c r="AW112" s="59"/>
      <c r="AX112" s="59"/>
      <c r="AY112" s="59"/>
      <c r="AZ112" s="60"/>
      <c r="BA112" s="57"/>
      <c r="BB112" s="58"/>
      <c r="BC112" s="59"/>
      <c r="BD112" s="59"/>
      <c r="BE112" s="60"/>
      <c r="BF112" s="57"/>
      <c r="BG112" s="58"/>
      <c r="BH112" s="59"/>
      <c r="BI112" s="59"/>
      <c r="BJ112" s="60"/>
      <c r="BK112" s="61"/>
    </row>
    <row r="113" spans="1:256" s="39" customFormat="1" ht="12.75">
      <c r="A113" s="36"/>
      <c r="B113" s="37" t="s">
        <v>81</v>
      </c>
      <c r="C113" s="62"/>
      <c r="D113" s="63"/>
      <c r="E113" s="63"/>
      <c r="F113" s="63"/>
      <c r="G113" s="64"/>
      <c r="H113" s="62"/>
      <c r="I113" s="63"/>
      <c r="J113" s="63"/>
      <c r="K113" s="63"/>
      <c r="L113" s="64"/>
      <c r="M113" s="62"/>
      <c r="N113" s="63"/>
      <c r="O113" s="63"/>
      <c r="P113" s="63"/>
      <c r="Q113" s="64"/>
      <c r="R113" s="62"/>
      <c r="S113" s="63"/>
      <c r="T113" s="63"/>
      <c r="U113" s="63"/>
      <c r="V113" s="64"/>
      <c r="W113" s="62"/>
      <c r="X113" s="63"/>
      <c r="Y113" s="63"/>
      <c r="Z113" s="63"/>
      <c r="AA113" s="64"/>
      <c r="AB113" s="62"/>
      <c r="AC113" s="63"/>
      <c r="AD113" s="63"/>
      <c r="AE113" s="63"/>
      <c r="AF113" s="64"/>
      <c r="AG113" s="62"/>
      <c r="AH113" s="63"/>
      <c r="AI113" s="63"/>
      <c r="AJ113" s="63"/>
      <c r="AK113" s="64"/>
      <c r="AL113" s="62"/>
      <c r="AM113" s="63"/>
      <c r="AN113" s="63"/>
      <c r="AO113" s="63"/>
      <c r="AP113" s="64"/>
      <c r="AQ113" s="62"/>
      <c r="AR113" s="63"/>
      <c r="AS113" s="63"/>
      <c r="AT113" s="63"/>
      <c r="AU113" s="64"/>
      <c r="AV113" s="62"/>
      <c r="AW113" s="63"/>
      <c r="AX113" s="63"/>
      <c r="AY113" s="63"/>
      <c r="AZ113" s="64"/>
      <c r="BA113" s="62"/>
      <c r="BB113" s="63"/>
      <c r="BC113" s="63"/>
      <c r="BD113" s="63"/>
      <c r="BE113" s="64"/>
      <c r="BF113" s="62"/>
      <c r="BG113" s="63"/>
      <c r="BH113" s="63"/>
      <c r="BI113" s="63"/>
      <c r="BJ113" s="64"/>
      <c r="BK113" s="65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63" ht="12.75">
      <c r="A114" s="11" t="s">
        <v>73</v>
      </c>
      <c r="B114" s="18" t="s">
        <v>21</v>
      </c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4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8" t="s">
        <v>82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9" customFormat="1" ht="12.75">
      <c r="A117" s="36"/>
      <c r="B117" s="38" t="s">
        <v>80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63" ht="4.5" customHeight="1">
      <c r="A118" s="11"/>
      <c r="B118" s="18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4"/>
    </row>
    <row r="119" spans="1:63" ht="12.75">
      <c r="A119" s="11" t="s">
        <v>22</v>
      </c>
      <c r="B119" s="17" t="s">
        <v>23</v>
      </c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4"/>
    </row>
    <row r="120" spans="1:63" ht="12.75">
      <c r="A120" s="11" t="s">
        <v>72</v>
      </c>
      <c r="B120" s="18" t="s">
        <v>24</v>
      </c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4"/>
    </row>
    <row r="121" spans="1:63" ht="12.75">
      <c r="A121" s="11"/>
      <c r="B121" s="24" t="s">
        <v>116</v>
      </c>
      <c r="C121" s="73">
        <v>0</v>
      </c>
      <c r="D121" s="53">
        <v>41.052212273</v>
      </c>
      <c r="E121" s="45">
        <v>0</v>
      </c>
      <c r="F121" s="45">
        <v>0</v>
      </c>
      <c r="G121" s="54">
        <v>0</v>
      </c>
      <c r="H121" s="73">
        <v>1.206835722</v>
      </c>
      <c r="I121" s="45">
        <v>0.8361021639999999</v>
      </c>
      <c r="J121" s="45">
        <v>0</v>
      </c>
      <c r="K121" s="45">
        <v>0</v>
      </c>
      <c r="L121" s="54">
        <v>10.343304206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0.329179091</v>
      </c>
      <c r="S121" s="45">
        <v>0</v>
      </c>
      <c r="T121" s="45">
        <v>0</v>
      </c>
      <c r="U121" s="45">
        <v>0</v>
      </c>
      <c r="V121" s="54">
        <v>6.684913741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0</v>
      </c>
      <c r="AS121" s="45">
        <v>0</v>
      </c>
      <c r="AT121" s="45">
        <v>0</v>
      </c>
      <c r="AU121" s="54">
        <v>0</v>
      </c>
      <c r="AV121" s="73">
        <v>6.640819903000001</v>
      </c>
      <c r="AW121" s="45">
        <v>24.700797924000003</v>
      </c>
      <c r="AX121" s="45">
        <v>0</v>
      </c>
      <c r="AY121" s="45">
        <v>0</v>
      </c>
      <c r="AZ121" s="54">
        <v>23.240352344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1.7062494369999999</v>
      </c>
      <c r="BG121" s="53">
        <v>0.24437177799999998</v>
      </c>
      <c r="BH121" s="45">
        <v>0</v>
      </c>
      <c r="BI121" s="45">
        <v>0</v>
      </c>
      <c r="BJ121" s="54">
        <v>1.46721825</v>
      </c>
      <c r="BK121" s="61">
        <f aca="true" t="shared" si="17" ref="BK121:BK126">SUM(C121:BJ121)</f>
        <v>118.45235683300001</v>
      </c>
    </row>
    <row r="122" spans="1:63" ht="12.75">
      <c r="A122" s="11"/>
      <c r="B122" s="24" t="s">
        <v>117</v>
      </c>
      <c r="C122" s="73">
        <v>0</v>
      </c>
      <c r="D122" s="53">
        <v>0.340474537</v>
      </c>
      <c r="E122" s="45">
        <v>0</v>
      </c>
      <c r="F122" s="45">
        <v>0</v>
      </c>
      <c r="G122" s="54">
        <v>0</v>
      </c>
      <c r="H122" s="73">
        <v>0.16653407</v>
      </c>
      <c r="I122" s="45">
        <v>0</v>
      </c>
      <c r="J122" s="45">
        <v>0</v>
      </c>
      <c r="K122" s="45">
        <v>0</v>
      </c>
      <c r="L122" s="54">
        <v>0.080823878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0.07541946399999999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9.901700804999999</v>
      </c>
      <c r="AS122" s="45">
        <v>0</v>
      </c>
      <c r="AT122" s="45">
        <v>0</v>
      </c>
      <c r="AU122" s="54">
        <v>0</v>
      </c>
      <c r="AV122" s="73">
        <v>3.591238325</v>
      </c>
      <c r="AW122" s="45">
        <v>0.039229798999999996</v>
      </c>
      <c r="AX122" s="45">
        <v>0</v>
      </c>
      <c r="AY122" s="45">
        <v>0</v>
      </c>
      <c r="AZ122" s="54">
        <v>8.098027996999999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1.2743064499999999</v>
      </c>
      <c r="BG122" s="53">
        <v>0.149967234</v>
      </c>
      <c r="BH122" s="45">
        <v>0</v>
      </c>
      <c r="BI122" s="45">
        <v>0</v>
      </c>
      <c r="BJ122" s="54">
        <v>0.327321511</v>
      </c>
      <c r="BK122" s="61">
        <f t="shared" si="17"/>
        <v>24.045044069999996</v>
      </c>
    </row>
    <row r="123" spans="1:63" ht="12.75">
      <c r="A123" s="11"/>
      <c r="B123" s="24" t="s">
        <v>118</v>
      </c>
      <c r="C123" s="73">
        <v>0</v>
      </c>
      <c r="D123" s="53">
        <v>0.381821394</v>
      </c>
      <c r="E123" s="45">
        <v>0</v>
      </c>
      <c r="F123" s="45">
        <v>0</v>
      </c>
      <c r="G123" s="54">
        <v>0</v>
      </c>
      <c r="H123" s="73">
        <v>0.36783163499999993</v>
      </c>
      <c r="I123" s="45">
        <v>0</v>
      </c>
      <c r="J123" s="45">
        <v>0</v>
      </c>
      <c r="K123" s="45">
        <v>0</v>
      </c>
      <c r="L123" s="54">
        <v>0.429271689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0.107888129</v>
      </c>
      <c r="S123" s="45">
        <v>0</v>
      </c>
      <c r="T123" s="45">
        <v>0</v>
      </c>
      <c r="U123" s="45">
        <v>0</v>
      </c>
      <c r="V123" s="54">
        <v>0.005883685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0.000504762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8.050636697</v>
      </c>
      <c r="AW123" s="45">
        <v>0.6878026279999999</v>
      </c>
      <c r="AX123" s="45">
        <v>0</v>
      </c>
      <c r="AY123" s="45">
        <v>0</v>
      </c>
      <c r="AZ123" s="54">
        <v>6.472614345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2.354367015</v>
      </c>
      <c r="BG123" s="53">
        <v>1.273413877</v>
      </c>
      <c r="BH123" s="45">
        <v>0</v>
      </c>
      <c r="BI123" s="45">
        <v>0</v>
      </c>
      <c r="BJ123" s="54">
        <v>0.49513676300000004</v>
      </c>
      <c r="BK123" s="61">
        <f t="shared" si="17"/>
        <v>20.627172619</v>
      </c>
    </row>
    <row r="124" spans="1:63" ht="12.75">
      <c r="A124" s="11"/>
      <c r="B124" s="24" t="s">
        <v>119</v>
      </c>
      <c r="C124" s="73">
        <v>0</v>
      </c>
      <c r="D124" s="53">
        <v>0.44676986799999996</v>
      </c>
      <c r="E124" s="45">
        <v>0</v>
      </c>
      <c r="F124" s="45">
        <v>0</v>
      </c>
      <c r="G124" s="54">
        <v>0</v>
      </c>
      <c r="H124" s="73">
        <v>1.844883561</v>
      </c>
      <c r="I124" s="45">
        <v>0.37217703199999996</v>
      </c>
      <c r="J124" s="45">
        <v>0</v>
      </c>
      <c r="K124" s="45">
        <v>0</v>
      </c>
      <c r="L124" s="54">
        <v>3.3526835509999997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0.6029024159999999</v>
      </c>
      <c r="S124" s="45">
        <v>0</v>
      </c>
      <c r="T124" s="45">
        <v>0</v>
      </c>
      <c r="U124" s="45">
        <v>0</v>
      </c>
      <c r="V124" s="54">
        <v>0.054374328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0.03301789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0.035423021000000006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11.309724276999999</v>
      </c>
      <c r="AS124" s="45">
        <v>0</v>
      </c>
      <c r="AT124" s="45">
        <v>0</v>
      </c>
      <c r="AU124" s="54">
        <v>0</v>
      </c>
      <c r="AV124" s="73">
        <v>56.252840709000004</v>
      </c>
      <c r="AW124" s="45">
        <v>14.217671402</v>
      </c>
      <c r="AX124" s="45">
        <v>0</v>
      </c>
      <c r="AY124" s="45">
        <v>0</v>
      </c>
      <c r="AZ124" s="54">
        <v>80.967364439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17.776602193</v>
      </c>
      <c r="BG124" s="53">
        <v>0.34976672200000003</v>
      </c>
      <c r="BH124" s="45">
        <v>0</v>
      </c>
      <c r="BI124" s="45">
        <v>0</v>
      </c>
      <c r="BJ124" s="54">
        <v>1.980361412</v>
      </c>
      <c r="BK124" s="61">
        <f t="shared" si="17"/>
        <v>189.59656282100002</v>
      </c>
    </row>
    <row r="125" spans="1:63" ht="12.75">
      <c r="A125" s="11"/>
      <c r="B125" s="24" t="s">
        <v>120</v>
      </c>
      <c r="C125" s="73">
        <v>0</v>
      </c>
      <c r="D125" s="53">
        <v>0.12080854399999999</v>
      </c>
      <c r="E125" s="45">
        <v>0</v>
      </c>
      <c r="F125" s="45">
        <v>0</v>
      </c>
      <c r="G125" s="54">
        <v>0</v>
      </c>
      <c r="H125" s="73">
        <v>0.18934303000000002</v>
      </c>
      <c r="I125" s="45">
        <v>0.000340837</v>
      </c>
      <c r="J125" s="45">
        <v>0</v>
      </c>
      <c r="K125" s="45">
        <v>0</v>
      </c>
      <c r="L125" s="54">
        <v>0.420368428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0.076516028</v>
      </c>
      <c r="S125" s="45">
        <v>0</v>
      </c>
      <c r="T125" s="45">
        <v>0</v>
      </c>
      <c r="U125" s="45">
        <v>0</v>
      </c>
      <c r="V125" s="54">
        <v>0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0.000427896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2.998254926</v>
      </c>
      <c r="AW125" s="45">
        <v>0.367105439</v>
      </c>
      <c r="AX125" s="45">
        <v>0</v>
      </c>
      <c r="AY125" s="45">
        <v>0</v>
      </c>
      <c r="AZ125" s="54">
        <v>2.0761588069999997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1.262550804</v>
      </c>
      <c r="BG125" s="53">
        <v>0.13367352</v>
      </c>
      <c r="BH125" s="45">
        <v>0</v>
      </c>
      <c r="BI125" s="45">
        <v>0</v>
      </c>
      <c r="BJ125" s="54">
        <v>0.100582306</v>
      </c>
      <c r="BK125" s="61">
        <f t="shared" si="17"/>
        <v>7.746130565</v>
      </c>
    </row>
    <row r="126" spans="1:63" ht="12.75">
      <c r="A126" s="11"/>
      <c r="B126" s="24" t="s">
        <v>173</v>
      </c>
      <c r="C126" s="73">
        <v>0</v>
      </c>
      <c r="D126" s="53">
        <v>5.657420643</v>
      </c>
      <c r="E126" s="45">
        <v>0</v>
      </c>
      <c r="F126" s="45">
        <v>0</v>
      </c>
      <c r="G126" s="54">
        <v>0</v>
      </c>
      <c r="H126" s="73">
        <v>0.415403145</v>
      </c>
      <c r="I126" s="45">
        <v>0.034722616</v>
      </c>
      <c r="J126" s="45">
        <v>0</v>
      </c>
      <c r="K126" s="45">
        <v>0</v>
      </c>
      <c r="L126" s="54">
        <v>0.27342237500000005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0.07142353600000001</v>
      </c>
      <c r="S126" s="45">
        <v>0</v>
      </c>
      <c r="T126" s="45">
        <v>0</v>
      </c>
      <c r="U126" s="45">
        <v>0</v>
      </c>
      <c r="V126" s="54">
        <v>0.329159019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5.901577045000001</v>
      </c>
      <c r="AW126" s="45">
        <v>2.074152824</v>
      </c>
      <c r="AX126" s="45">
        <v>0</v>
      </c>
      <c r="AY126" s="45">
        <v>0</v>
      </c>
      <c r="AZ126" s="54">
        <v>27.237975094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0.8874279270000001</v>
      </c>
      <c r="BG126" s="53">
        <v>0.002042216</v>
      </c>
      <c r="BH126" s="45">
        <v>0</v>
      </c>
      <c r="BI126" s="45">
        <v>0</v>
      </c>
      <c r="BJ126" s="54">
        <v>1.506885322</v>
      </c>
      <c r="BK126" s="61">
        <f t="shared" si="17"/>
        <v>44.391611762</v>
      </c>
    </row>
    <row r="127" spans="1:63" ht="12.75">
      <c r="A127" s="36"/>
      <c r="B127" s="38" t="s">
        <v>79</v>
      </c>
      <c r="C127" s="81">
        <f>SUM(C121:C126)</f>
        <v>0</v>
      </c>
      <c r="D127" s="81">
        <f>SUM(D121:D126)</f>
        <v>47.999507259</v>
      </c>
      <c r="E127" s="81">
        <f aca="true" t="shared" si="18" ref="E127:BI127">SUM(E121:E126)</f>
        <v>0</v>
      </c>
      <c r="F127" s="81">
        <f t="shared" si="18"/>
        <v>0</v>
      </c>
      <c r="G127" s="81">
        <f t="shared" si="18"/>
        <v>0</v>
      </c>
      <c r="H127" s="81">
        <f t="shared" si="18"/>
        <v>4.190831163</v>
      </c>
      <c r="I127" s="81">
        <f t="shared" si="18"/>
        <v>1.243342649</v>
      </c>
      <c r="J127" s="81">
        <f t="shared" si="18"/>
        <v>0</v>
      </c>
      <c r="K127" s="81">
        <f t="shared" si="18"/>
        <v>0</v>
      </c>
      <c r="L127" s="81">
        <f t="shared" si="18"/>
        <v>14.899874127</v>
      </c>
      <c r="M127" s="81">
        <f t="shared" si="18"/>
        <v>0</v>
      </c>
      <c r="N127" s="81">
        <f t="shared" si="18"/>
        <v>0</v>
      </c>
      <c r="O127" s="81">
        <f t="shared" si="18"/>
        <v>0</v>
      </c>
      <c r="P127" s="81">
        <f t="shared" si="18"/>
        <v>0</v>
      </c>
      <c r="Q127" s="81">
        <f t="shared" si="18"/>
        <v>0</v>
      </c>
      <c r="R127" s="81">
        <f t="shared" si="18"/>
        <v>1.2633286639999997</v>
      </c>
      <c r="S127" s="81">
        <f t="shared" si="18"/>
        <v>0</v>
      </c>
      <c r="T127" s="81">
        <f t="shared" si="18"/>
        <v>0</v>
      </c>
      <c r="U127" s="81">
        <f t="shared" si="18"/>
        <v>0</v>
      </c>
      <c r="V127" s="81">
        <f t="shared" si="18"/>
        <v>7.074330773</v>
      </c>
      <c r="W127" s="81">
        <f t="shared" si="18"/>
        <v>0</v>
      </c>
      <c r="X127" s="81">
        <f t="shared" si="18"/>
        <v>0</v>
      </c>
      <c r="Y127" s="81">
        <f t="shared" si="18"/>
        <v>0</v>
      </c>
      <c r="Z127" s="81">
        <f t="shared" si="18"/>
        <v>0</v>
      </c>
      <c r="AA127" s="81">
        <f t="shared" si="18"/>
        <v>0</v>
      </c>
      <c r="AB127" s="81">
        <f t="shared" si="18"/>
        <v>0.033445786</v>
      </c>
      <c r="AC127" s="81">
        <f t="shared" si="18"/>
        <v>0</v>
      </c>
      <c r="AD127" s="81">
        <f t="shared" si="18"/>
        <v>0</v>
      </c>
      <c r="AE127" s="81">
        <f t="shared" si="18"/>
        <v>0</v>
      </c>
      <c r="AF127" s="81">
        <f t="shared" si="18"/>
        <v>0</v>
      </c>
      <c r="AG127" s="81">
        <f t="shared" si="18"/>
        <v>0</v>
      </c>
      <c r="AH127" s="81">
        <f t="shared" si="18"/>
        <v>0</v>
      </c>
      <c r="AI127" s="81">
        <f t="shared" si="18"/>
        <v>0</v>
      </c>
      <c r="AJ127" s="81">
        <f t="shared" si="18"/>
        <v>0</v>
      </c>
      <c r="AK127" s="81">
        <f t="shared" si="18"/>
        <v>0</v>
      </c>
      <c r="AL127" s="81">
        <f t="shared" si="18"/>
        <v>0.035927783000000005</v>
      </c>
      <c r="AM127" s="81">
        <f t="shared" si="18"/>
        <v>0</v>
      </c>
      <c r="AN127" s="81">
        <f t="shared" si="18"/>
        <v>0</v>
      </c>
      <c r="AO127" s="81">
        <f t="shared" si="18"/>
        <v>0</v>
      </c>
      <c r="AP127" s="81">
        <f t="shared" si="18"/>
        <v>0</v>
      </c>
      <c r="AQ127" s="81">
        <f t="shared" si="18"/>
        <v>0</v>
      </c>
      <c r="AR127" s="81">
        <f t="shared" si="18"/>
        <v>21.211425081999998</v>
      </c>
      <c r="AS127" s="81">
        <f t="shared" si="18"/>
        <v>0</v>
      </c>
      <c r="AT127" s="81">
        <f t="shared" si="18"/>
        <v>0</v>
      </c>
      <c r="AU127" s="81">
        <f t="shared" si="18"/>
        <v>0</v>
      </c>
      <c r="AV127" s="81">
        <f t="shared" si="18"/>
        <v>83.43536760500001</v>
      </c>
      <c r="AW127" s="81">
        <f t="shared" si="18"/>
        <v>42.08676001600001</v>
      </c>
      <c r="AX127" s="81">
        <f t="shared" si="18"/>
        <v>0</v>
      </c>
      <c r="AY127" s="81">
        <f t="shared" si="18"/>
        <v>0</v>
      </c>
      <c r="AZ127" s="81">
        <f t="shared" si="18"/>
        <v>148.092493026</v>
      </c>
      <c r="BA127" s="81">
        <f t="shared" si="18"/>
        <v>0</v>
      </c>
      <c r="BB127" s="81">
        <f t="shared" si="18"/>
        <v>0</v>
      </c>
      <c r="BC127" s="81">
        <f t="shared" si="18"/>
        <v>0</v>
      </c>
      <c r="BD127" s="81">
        <f t="shared" si="18"/>
        <v>0</v>
      </c>
      <c r="BE127" s="81">
        <f t="shared" si="18"/>
        <v>0</v>
      </c>
      <c r="BF127" s="81">
        <f t="shared" si="18"/>
        <v>25.261503826</v>
      </c>
      <c r="BG127" s="81">
        <f t="shared" si="18"/>
        <v>2.153235347</v>
      </c>
      <c r="BH127" s="81">
        <f t="shared" si="18"/>
        <v>0</v>
      </c>
      <c r="BI127" s="81">
        <f t="shared" si="18"/>
        <v>0</v>
      </c>
      <c r="BJ127" s="81">
        <f>SUM(BJ121:BJ126)</f>
        <v>5.877505564</v>
      </c>
      <c r="BK127" s="108">
        <f>SUM(BK121:BK126)</f>
        <v>404.85887866999997</v>
      </c>
    </row>
    <row r="128" spans="1:63" ht="4.5" customHeight="1">
      <c r="A128" s="11"/>
      <c r="B128" s="21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4"/>
    </row>
    <row r="129" spans="1:63" ht="12.75">
      <c r="A129" s="36"/>
      <c r="B129" s="83" t="s">
        <v>93</v>
      </c>
      <c r="C129" s="84">
        <f>+C127++C108+C103+C83</f>
        <v>0</v>
      </c>
      <c r="D129" s="70">
        <f>+D127++D108+D103+D83</f>
        <v>2482.8767297329996</v>
      </c>
      <c r="E129" s="70">
        <f aca="true" t="shared" si="19" ref="E129:BI129">+E127++E108+E103+E83</f>
        <v>0</v>
      </c>
      <c r="F129" s="70">
        <f t="shared" si="19"/>
        <v>0</v>
      </c>
      <c r="G129" s="85">
        <f t="shared" si="19"/>
        <v>0</v>
      </c>
      <c r="H129" s="84">
        <f t="shared" si="19"/>
        <v>268.16179003999997</v>
      </c>
      <c r="I129" s="70">
        <f t="shared" si="19"/>
        <v>6443.975930407</v>
      </c>
      <c r="J129" s="70">
        <f t="shared" si="19"/>
        <v>641.5849401129998</v>
      </c>
      <c r="K129" s="70">
        <f t="shared" si="19"/>
        <v>100.95614779799999</v>
      </c>
      <c r="L129" s="85">
        <f t="shared" si="19"/>
        <v>1604.286220597</v>
      </c>
      <c r="M129" s="84">
        <f t="shared" si="19"/>
        <v>0</v>
      </c>
      <c r="N129" s="70">
        <f t="shared" si="19"/>
        <v>0</v>
      </c>
      <c r="O129" s="70">
        <f t="shared" si="19"/>
        <v>0</v>
      </c>
      <c r="P129" s="70">
        <f t="shared" si="19"/>
        <v>0</v>
      </c>
      <c r="Q129" s="85">
        <f t="shared" si="19"/>
        <v>0</v>
      </c>
      <c r="R129" s="84">
        <f t="shared" si="19"/>
        <v>104.47795781</v>
      </c>
      <c r="S129" s="70">
        <f t="shared" si="19"/>
        <v>291.18830820799997</v>
      </c>
      <c r="T129" s="70">
        <f t="shared" si="19"/>
        <v>21.756787547</v>
      </c>
      <c r="U129" s="70">
        <f t="shared" si="19"/>
        <v>0</v>
      </c>
      <c r="V129" s="85">
        <f t="shared" si="19"/>
        <v>481.853777128</v>
      </c>
      <c r="W129" s="84">
        <f t="shared" si="19"/>
        <v>0</v>
      </c>
      <c r="X129" s="70">
        <f t="shared" si="19"/>
        <v>0</v>
      </c>
      <c r="Y129" s="70">
        <f t="shared" si="19"/>
        <v>0</v>
      </c>
      <c r="Z129" s="70">
        <f t="shared" si="19"/>
        <v>0</v>
      </c>
      <c r="AA129" s="85">
        <f t="shared" si="19"/>
        <v>0</v>
      </c>
      <c r="AB129" s="84">
        <f t="shared" si="19"/>
        <v>2.775792431</v>
      </c>
      <c r="AC129" s="70">
        <f t="shared" si="19"/>
        <v>0.0016957930000000001</v>
      </c>
      <c r="AD129" s="70">
        <f t="shared" si="19"/>
        <v>0</v>
      </c>
      <c r="AE129" s="70">
        <f t="shared" si="19"/>
        <v>0</v>
      </c>
      <c r="AF129" s="85">
        <f t="shared" si="19"/>
        <v>0.641088121</v>
      </c>
      <c r="AG129" s="84">
        <f t="shared" si="19"/>
        <v>0</v>
      </c>
      <c r="AH129" s="70">
        <f t="shared" si="19"/>
        <v>0</v>
      </c>
      <c r="AI129" s="70">
        <f t="shared" si="19"/>
        <v>0</v>
      </c>
      <c r="AJ129" s="70">
        <f t="shared" si="19"/>
        <v>0</v>
      </c>
      <c r="AK129" s="85">
        <f t="shared" si="19"/>
        <v>0</v>
      </c>
      <c r="AL129" s="84">
        <f t="shared" si="19"/>
        <v>1.6573994769999998</v>
      </c>
      <c r="AM129" s="70">
        <f t="shared" si="19"/>
        <v>0</v>
      </c>
      <c r="AN129" s="70">
        <f t="shared" si="19"/>
        <v>0</v>
      </c>
      <c r="AO129" s="70">
        <f t="shared" si="19"/>
        <v>0</v>
      </c>
      <c r="AP129" s="85">
        <f t="shared" si="19"/>
        <v>0.062212137</v>
      </c>
      <c r="AQ129" s="84">
        <f t="shared" si="19"/>
        <v>0</v>
      </c>
      <c r="AR129" s="70">
        <f t="shared" si="19"/>
        <v>185.391995488</v>
      </c>
      <c r="AS129" s="70">
        <f t="shared" si="19"/>
        <v>0</v>
      </c>
      <c r="AT129" s="70">
        <f t="shared" si="19"/>
        <v>0</v>
      </c>
      <c r="AU129" s="85">
        <f t="shared" si="19"/>
        <v>0</v>
      </c>
      <c r="AV129" s="52">
        <f t="shared" si="19"/>
        <v>6478.946496922001</v>
      </c>
      <c r="AW129" s="70">
        <f t="shared" si="19"/>
        <v>7456.811682912</v>
      </c>
      <c r="AX129" s="70">
        <f t="shared" si="19"/>
        <v>82.31414276199999</v>
      </c>
      <c r="AY129" s="70">
        <f t="shared" si="19"/>
        <v>4.850175365</v>
      </c>
      <c r="AZ129" s="87">
        <f t="shared" si="19"/>
        <v>8803.809321977998</v>
      </c>
      <c r="BA129" s="84">
        <f t="shared" si="19"/>
        <v>0</v>
      </c>
      <c r="BB129" s="70">
        <f t="shared" si="19"/>
        <v>0</v>
      </c>
      <c r="BC129" s="70">
        <f t="shared" si="19"/>
        <v>0</v>
      </c>
      <c r="BD129" s="70">
        <f t="shared" si="19"/>
        <v>0</v>
      </c>
      <c r="BE129" s="85">
        <f t="shared" si="19"/>
        <v>0</v>
      </c>
      <c r="BF129" s="84">
        <f t="shared" si="19"/>
        <v>2319.45818999</v>
      </c>
      <c r="BG129" s="70">
        <f t="shared" si="19"/>
        <v>690.0320350740001</v>
      </c>
      <c r="BH129" s="70">
        <f t="shared" si="19"/>
        <v>44.36131065599999</v>
      </c>
      <c r="BI129" s="70">
        <f t="shared" si="19"/>
        <v>0</v>
      </c>
      <c r="BJ129" s="85">
        <f>+BJ127++BJ108+BJ103+BJ83</f>
        <v>1176.339206276</v>
      </c>
      <c r="BK129" s="104">
        <f>+BK127+BK108+BK103+BK83</f>
        <v>39688.57133476299</v>
      </c>
    </row>
    <row r="130" spans="1:63" ht="4.5" customHeight="1">
      <c r="A130" s="11"/>
      <c r="B130" s="22"/>
      <c r="C130" s="117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8"/>
    </row>
    <row r="131" spans="1:63" ht="14.25" customHeight="1">
      <c r="A131" s="11" t="s">
        <v>5</v>
      </c>
      <c r="B131" s="23" t="s">
        <v>26</v>
      </c>
      <c r="C131" s="11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8"/>
    </row>
    <row r="132" spans="1:63" ht="14.25" customHeight="1">
      <c r="A132" s="32"/>
      <c r="B132" s="28" t="s">
        <v>121</v>
      </c>
      <c r="C132" s="73">
        <v>0</v>
      </c>
      <c r="D132" s="53">
        <v>8.972168393</v>
      </c>
      <c r="E132" s="45">
        <v>0</v>
      </c>
      <c r="F132" s="45">
        <v>0</v>
      </c>
      <c r="G132" s="54">
        <v>0</v>
      </c>
      <c r="H132" s="73">
        <v>2.887485761</v>
      </c>
      <c r="I132" s="45">
        <v>1.4293662169999999</v>
      </c>
      <c r="J132" s="45">
        <v>1.179975161</v>
      </c>
      <c r="K132" s="45">
        <v>0</v>
      </c>
      <c r="L132" s="54">
        <v>14.861032104999998</v>
      </c>
      <c r="M132" s="73">
        <v>0</v>
      </c>
      <c r="N132" s="53">
        <v>0</v>
      </c>
      <c r="O132" s="45">
        <v>0</v>
      </c>
      <c r="P132" s="45">
        <v>0</v>
      </c>
      <c r="Q132" s="54">
        <v>0</v>
      </c>
      <c r="R132" s="73">
        <v>1.763455885</v>
      </c>
      <c r="S132" s="45">
        <v>1.96110738</v>
      </c>
      <c r="T132" s="45">
        <v>13.69273669</v>
      </c>
      <c r="U132" s="45">
        <v>0</v>
      </c>
      <c r="V132" s="54">
        <v>3.373757619</v>
      </c>
      <c r="W132" s="73">
        <v>0</v>
      </c>
      <c r="X132" s="45">
        <v>0</v>
      </c>
      <c r="Y132" s="45">
        <v>0</v>
      </c>
      <c r="Z132" s="45">
        <v>0</v>
      </c>
      <c r="AA132" s="54">
        <v>0</v>
      </c>
      <c r="AB132" s="73">
        <v>0.004169232</v>
      </c>
      <c r="AC132" s="45">
        <v>0</v>
      </c>
      <c r="AD132" s="45">
        <v>0</v>
      </c>
      <c r="AE132" s="45">
        <v>0</v>
      </c>
      <c r="AF132" s="54">
        <v>0.011366142999999999</v>
      </c>
      <c r="AG132" s="73">
        <v>0</v>
      </c>
      <c r="AH132" s="45">
        <v>0</v>
      </c>
      <c r="AI132" s="45">
        <v>0</v>
      </c>
      <c r="AJ132" s="45">
        <v>0</v>
      </c>
      <c r="AK132" s="54">
        <v>0</v>
      </c>
      <c r="AL132" s="73">
        <v>0.003564903</v>
      </c>
      <c r="AM132" s="45">
        <v>0</v>
      </c>
      <c r="AN132" s="45">
        <v>0</v>
      </c>
      <c r="AO132" s="45">
        <v>0</v>
      </c>
      <c r="AP132" s="54">
        <v>0</v>
      </c>
      <c r="AQ132" s="73">
        <v>0</v>
      </c>
      <c r="AR132" s="53">
        <v>0</v>
      </c>
      <c r="AS132" s="45">
        <v>0</v>
      </c>
      <c r="AT132" s="45">
        <v>0</v>
      </c>
      <c r="AU132" s="54">
        <v>0</v>
      </c>
      <c r="AV132" s="73">
        <v>165.289257157</v>
      </c>
      <c r="AW132" s="45">
        <v>151.96039393</v>
      </c>
      <c r="AX132" s="45">
        <v>0</v>
      </c>
      <c r="AY132" s="45">
        <v>0</v>
      </c>
      <c r="AZ132" s="54">
        <v>493.847831782</v>
      </c>
      <c r="BA132" s="43">
        <v>0</v>
      </c>
      <c r="BB132" s="44">
        <v>0</v>
      </c>
      <c r="BC132" s="43">
        <v>0</v>
      </c>
      <c r="BD132" s="43">
        <v>0</v>
      </c>
      <c r="BE132" s="48">
        <v>0</v>
      </c>
      <c r="BF132" s="43">
        <v>64.694620463</v>
      </c>
      <c r="BG132" s="44">
        <v>28.624999297</v>
      </c>
      <c r="BH132" s="43">
        <v>0</v>
      </c>
      <c r="BI132" s="43">
        <v>0</v>
      </c>
      <c r="BJ132" s="48">
        <v>92.519499844</v>
      </c>
      <c r="BK132" s="109">
        <f>SUM(C132:BJ132)</f>
        <v>1047.076787962</v>
      </c>
    </row>
    <row r="133" spans="1:63" ht="13.5" thickBot="1">
      <c r="A133" s="40"/>
      <c r="B133" s="86" t="s">
        <v>79</v>
      </c>
      <c r="C133" s="50">
        <f>SUM(C132)</f>
        <v>0</v>
      </c>
      <c r="D133" s="71">
        <f aca="true" t="shared" si="20" ref="D133:BK133">SUM(D132)</f>
        <v>8.972168393</v>
      </c>
      <c r="E133" s="71">
        <f t="shared" si="20"/>
        <v>0</v>
      </c>
      <c r="F133" s="71">
        <f t="shared" si="20"/>
        <v>0</v>
      </c>
      <c r="G133" s="69">
        <f t="shared" si="20"/>
        <v>0</v>
      </c>
      <c r="H133" s="50">
        <f t="shared" si="20"/>
        <v>2.887485761</v>
      </c>
      <c r="I133" s="71">
        <f t="shared" si="20"/>
        <v>1.4293662169999999</v>
      </c>
      <c r="J133" s="71">
        <f t="shared" si="20"/>
        <v>1.179975161</v>
      </c>
      <c r="K133" s="71">
        <f t="shared" si="20"/>
        <v>0</v>
      </c>
      <c r="L133" s="69">
        <f t="shared" si="20"/>
        <v>14.861032104999998</v>
      </c>
      <c r="M133" s="50">
        <f t="shared" si="20"/>
        <v>0</v>
      </c>
      <c r="N133" s="71">
        <f t="shared" si="20"/>
        <v>0</v>
      </c>
      <c r="O133" s="71">
        <f t="shared" si="20"/>
        <v>0</v>
      </c>
      <c r="P133" s="71">
        <f t="shared" si="20"/>
        <v>0</v>
      </c>
      <c r="Q133" s="69">
        <f t="shared" si="20"/>
        <v>0</v>
      </c>
      <c r="R133" s="50">
        <f t="shared" si="20"/>
        <v>1.763455885</v>
      </c>
      <c r="S133" s="71">
        <f t="shared" si="20"/>
        <v>1.96110738</v>
      </c>
      <c r="T133" s="71">
        <f t="shared" si="20"/>
        <v>13.69273669</v>
      </c>
      <c r="U133" s="71">
        <f t="shared" si="20"/>
        <v>0</v>
      </c>
      <c r="V133" s="69">
        <f t="shared" si="20"/>
        <v>3.373757619</v>
      </c>
      <c r="W133" s="50">
        <f t="shared" si="20"/>
        <v>0</v>
      </c>
      <c r="X133" s="71">
        <f t="shared" si="20"/>
        <v>0</v>
      </c>
      <c r="Y133" s="71">
        <f t="shared" si="20"/>
        <v>0</v>
      </c>
      <c r="Z133" s="71">
        <f t="shared" si="20"/>
        <v>0</v>
      </c>
      <c r="AA133" s="69">
        <f t="shared" si="20"/>
        <v>0</v>
      </c>
      <c r="AB133" s="50">
        <f t="shared" si="20"/>
        <v>0.004169232</v>
      </c>
      <c r="AC133" s="71">
        <f t="shared" si="20"/>
        <v>0</v>
      </c>
      <c r="AD133" s="71">
        <f t="shared" si="20"/>
        <v>0</v>
      </c>
      <c r="AE133" s="71">
        <f t="shared" si="20"/>
        <v>0</v>
      </c>
      <c r="AF133" s="69">
        <f t="shared" si="20"/>
        <v>0.011366142999999999</v>
      </c>
      <c r="AG133" s="50">
        <f t="shared" si="20"/>
        <v>0</v>
      </c>
      <c r="AH133" s="71">
        <f t="shared" si="20"/>
        <v>0</v>
      </c>
      <c r="AI133" s="71">
        <f t="shared" si="20"/>
        <v>0</v>
      </c>
      <c r="AJ133" s="71">
        <f t="shared" si="20"/>
        <v>0</v>
      </c>
      <c r="AK133" s="69">
        <f t="shared" si="20"/>
        <v>0</v>
      </c>
      <c r="AL133" s="50">
        <f t="shared" si="20"/>
        <v>0.003564903</v>
      </c>
      <c r="AM133" s="71">
        <f t="shared" si="20"/>
        <v>0</v>
      </c>
      <c r="AN133" s="71">
        <f t="shared" si="20"/>
        <v>0</v>
      </c>
      <c r="AO133" s="71">
        <f t="shared" si="20"/>
        <v>0</v>
      </c>
      <c r="AP133" s="69">
        <f t="shared" si="20"/>
        <v>0</v>
      </c>
      <c r="AQ133" s="50">
        <f t="shared" si="20"/>
        <v>0</v>
      </c>
      <c r="AR133" s="71">
        <f t="shared" si="20"/>
        <v>0</v>
      </c>
      <c r="AS133" s="71">
        <f t="shared" si="20"/>
        <v>0</v>
      </c>
      <c r="AT133" s="71">
        <f t="shared" si="20"/>
        <v>0</v>
      </c>
      <c r="AU133" s="69">
        <f t="shared" si="20"/>
        <v>0</v>
      </c>
      <c r="AV133" s="50">
        <f t="shared" si="20"/>
        <v>165.289257157</v>
      </c>
      <c r="AW133" s="71">
        <f t="shared" si="20"/>
        <v>151.96039393</v>
      </c>
      <c r="AX133" s="71">
        <f t="shared" si="20"/>
        <v>0</v>
      </c>
      <c r="AY133" s="71">
        <f t="shared" si="20"/>
        <v>0</v>
      </c>
      <c r="AZ133" s="69">
        <f t="shared" si="20"/>
        <v>493.847831782</v>
      </c>
      <c r="BA133" s="51">
        <f t="shared" si="20"/>
        <v>0</v>
      </c>
      <c r="BB133" s="71">
        <f t="shared" si="20"/>
        <v>0</v>
      </c>
      <c r="BC133" s="71">
        <f t="shared" si="20"/>
        <v>0</v>
      </c>
      <c r="BD133" s="71">
        <f t="shared" si="20"/>
        <v>0</v>
      </c>
      <c r="BE133" s="88">
        <f t="shared" si="20"/>
        <v>0</v>
      </c>
      <c r="BF133" s="50">
        <f t="shared" si="20"/>
        <v>64.694620463</v>
      </c>
      <c r="BG133" s="71">
        <f t="shared" si="20"/>
        <v>28.624999297</v>
      </c>
      <c r="BH133" s="71">
        <f t="shared" si="20"/>
        <v>0</v>
      </c>
      <c r="BI133" s="71">
        <f t="shared" si="20"/>
        <v>0</v>
      </c>
      <c r="BJ133" s="69">
        <f t="shared" si="20"/>
        <v>92.519499844</v>
      </c>
      <c r="BK133" s="110">
        <f t="shared" si="20"/>
        <v>1047.076787962</v>
      </c>
    </row>
    <row r="134" spans="1:63" ht="6" customHeight="1">
      <c r="A134" s="4"/>
      <c r="B134" s="16"/>
      <c r="C134" s="27"/>
      <c r="D134" s="34"/>
      <c r="E134" s="27"/>
      <c r="F134" s="27"/>
      <c r="G134" s="27"/>
      <c r="H134" s="27"/>
      <c r="I134" s="27"/>
      <c r="J134" s="27"/>
      <c r="K134" s="27"/>
      <c r="L134" s="27"/>
      <c r="M134" s="27"/>
      <c r="N134" s="3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34"/>
      <c r="AS134" s="27"/>
      <c r="AT134" s="27"/>
      <c r="AU134" s="27"/>
      <c r="AV134" s="27"/>
      <c r="AW134" s="27"/>
      <c r="AX134" s="27"/>
      <c r="AY134" s="27"/>
      <c r="AZ134" s="27"/>
      <c r="BA134" s="27"/>
      <c r="BB134" s="34"/>
      <c r="BC134" s="27"/>
      <c r="BD134" s="27"/>
      <c r="BE134" s="27"/>
      <c r="BF134" s="27"/>
      <c r="BG134" s="34"/>
      <c r="BH134" s="27"/>
      <c r="BI134" s="27"/>
      <c r="BJ134" s="27"/>
      <c r="BK134" s="30"/>
    </row>
    <row r="135" spans="1:63" ht="12.75">
      <c r="A135" s="4"/>
      <c r="B135" s="4" t="s">
        <v>122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1" t="s">
        <v>123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1:63" ht="12.75">
      <c r="A136" s="4"/>
      <c r="B136" s="4" t="s">
        <v>124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125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3:63" ht="12.75"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126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179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180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128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/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129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0:BK70"/>
    <mergeCell ref="C73:BK73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6:BK86"/>
    <mergeCell ref="M3:V3"/>
    <mergeCell ref="C11:BK11"/>
    <mergeCell ref="C15:BK15"/>
    <mergeCell ref="C67:BK67"/>
    <mergeCell ref="C120:BK120"/>
    <mergeCell ref="C87:BK87"/>
    <mergeCell ref="C84:BK84"/>
    <mergeCell ref="C90:BK90"/>
    <mergeCell ref="C104:BK104"/>
    <mergeCell ref="C105:BK105"/>
    <mergeCell ref="C109:BK109"/>
    <mergeCell ref="C128:BK128"/>
    <mergeCell ref="A1:A5"/>
    <mergeCell ref="C106:BK106"/>
    <mergeCell ref="C130:BK130"/>
    <mergeCell ref="C131:BK131"/>
    <mergeCell ref="C110:BK110"/>
    <mergeCell ref="C111:BK111"/>
    <mergeCell ref="C114:BK114"/>
    <mergeCell ref="C118:BK118"/>
    <mergeCell ref="C119:BK11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188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171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5">
        <v>0</v>
      </c>
      <c r="E5" s="106">
        <v>0.034615995000000004</v>
      </c>
      <c r="F5" s="106">
        <v>0.6716231629999999</v>
      </c>
      <c r="G5" s="106">
        <v>0.001089306</v>
      </c>
      <c r="H5" s="106">
        <v>0.007132266</v>
      </c>
      <c r="I5" s="72"/>
      <c r="J5" s="89"/>
      <c r="K5" s="95">
        <f>SUM(D5:J5)</f>
        <v>0.71446073</v>
      </c>
      <c r="L5" s="96">
        <v>0</v>
      </c>
    </row>
    <row r="6" spans="2:12" ht="12.75">
      <c r="B6" s="12">
        <v>2</v>
      </c>
      <c r="C6" s="14" t="s">
        <v>36</v>
      </c>
      <c r="D6" s="106">
        <v>34.113999274</v>
      </c>
      <c r="E6" s="106">
        <v>122.22314643799999</v>
      </c>
      <c r="F6" s="106">
        <v>369.894629744</v>
      </c>
      <c r="G6" s="106">
        <v>28.442180278</v>
      </c>
      <c r="H6" s="106">
        <v>4.387019151</v>
      </c>
      <c r="I6" s="72"/>
      <c r="J6" s="89"/>
      <c r="K6" s="95">
        <f aca="true" t="shared" si="0" ref="K6:K41">SUM(D6:J6)</f>
        <v>559.060974885</v>
      </c>
      <c r="L6" s="95">
        <v>10.741282073</v>
      </c>
    </row>
    <row r="7" spans="2:12" ht="12.75">
      <c r="B7" s="12">
        <v>3</v>
      </c>
      <c r="C7" s="13" t="s">
        <v>37</v>
      </c>
      <c r="D7" s="106">
        <v>0</v>
      </c>
      <c r="E7" s="106">
        <v>0.019819519</v>
      </c>
      <c r="F7" s="106">
        <v>1.1203514430000001</v>
      </c>
      <c r="G7" s="106">
        <v>0.0035508690000000003</v>
      </c>
      <c r="H7" s="106">
        <v>0.0047284269999999995</v>
      </c>
      <c r="I7" s="72"/>
      <c r="J7" s="89"/>
      <c r="K7" s="95">
        <f t="shared" si="0"/>
        <v>1.148450258</v>
      </c>
      <c r="L7" s="96">
        <v>0</v>
      </c>
    </row>
    <row r="8" spans="2:12" ht="12.75">
      <c r="B8" s="12">
        <v>4</v>
      </c>
      <c r="C8" s="14" t="s">
        <v>38</v>
      </c>
      <c r="D8" s="106">
        <v>14.370968324000001</v>
      </c>
      <c r="E8" s="106">
        <v>30.674893459000003</v>
      </c>
      <c r="F8" s="106">
        <v>59.776929374999995</v>
      </c>
      <c r="G8" s="106">
        <v>7.670062453</v>
      </c>
      <c r="H8" s="106">
        <v>1.03678075</v>
      </c>
      <c r="I8" s="72"/>
      <c r="J8" s="89"/>
      <c r="K8" s="95">
        <f t="shared" si="0"/>
        <v>113.529634361</v>
      </c>
      <c r="L8" s="95">
        <v>12.663856843000001</v>
      </c>
    </row>
    <row r="9" spans="2:12" ht="12.75">
      <c r="B9" s="12">
        <v>5</v>
      </c>
      <c r="C9" s="14" t="s">
        <v>39</v>
      </c>
      <c r="D9" s="106">
        <v>0.22631165</v>
      </c>
      <c r="E9" s="106">
        <v>35.311050554000005</v>
      </c>
      <c r="F9" s="106">
        <v>95.910292876</v>
      </c>
      <c r="G9" s="106">
        <v>5.008644492</v>
      </c>
      <c r="H9" s="106">
        <v>0.627200094</v>
      </c>
      <c r="I9" s="72"/>
      <c r="J9" s="89"/>
      <c r="K9" s="95">
        <f t="shared" si="0"/>
        <v>137.083499666</v>
      </c>
      <c r="L9" s="95">
        <v>3.447801239</v>
      </c>
    </row>
    <row r="10" spans="2:12" ht="12.75">
      <c r="B10" s="12">
        <v>6</v>
      </c>
      <c r="C10" s="14" t="s">
        <v>40</v>
      </c>
      <c r="D10" s="106">
        <v>0.446284509</v>
      </c>
      <c r="E10" s="106">
        <v>44.334191552</v>
      </c>
      <c r="F10" s="106">
        <v>69.976309735</v>
      </c>
      <c r="G10" s="106">
        <v>9.712621118000001</v>
      </c>
      <c r="H10" s="106">
        <v>1.34554363</v>
      </c>
      <c r="I10" s="72"/>
      <c r="J10" s="89"/>
      <c r="K10" s="95">
        <f t="shared" si="0"/>
        <v>125.814950544</v>
      </c>
      <c r="L10" s="95">
        <v>7.019597481999999</v>
      </c>
    </row>
    <row r="11" spans="2:12" ht="12.75">
      <c r="B11" s="12">
        <v>7</v>
      </c>
      <c r="C11" s="14" t="s">
        <v>41</v>
      </c>
      <c r="D11" s="106">
        <v>9.704346540000001</v>
      </c>
      <c r="E11" s="106">
        <v>39.684259806</v>
      </c>
      <c r="F11" s="106">
        <v>50.077582074000006</v>
      </c>
      <c r="G11" s="106">
        <v>1.3214974369999999</v>
      </c>
      <c r="H11" s="106">
        <v>0.30355488199999997</v>
      </c>
      <c r="I11" s="72"/>
      <c r="J11" s="89"/>
      <c r="K11" s="95">
        <f t="shared" si="0"/>
        <v>101.09124073900001</v>
      </c>
      <c r="L11" s="95">
        <v>16.673886872999997</v>
      </c>
    </row>
    <row r="12" spans="2:12" ht="12.75">
      <c r="B12" s="12">
        <v>8</v>
      </c>
      <c r="C12" s="13" t="s">
        <v>42</v>
      </c>
      <c r="D12" s="106">
        <v>0.000647908</v>
      </c>
      <c r="E12" s="106">
        <v>0.250618296</v>
      </c>
      <c r="F12" s="106">
        <v>3.748527378</v>
      </c>
      <c r="G12" s="106">
        <v>0.09618691</v>
      </c>
      <c r="H12" s="106">
        <v>0.004360592</v>
      </c>
      <c r="I12" s="72"/>
      <c r="J12" s="89"/>
      <c r="K12" s="95">
        <f t="shared" si="0"/>
        <v>4.100341084</v>
      </c>
      <c r="L12" s="95">
        <v>0.031943741</v>
      </c>
    </row>
    <row r="13" spans="2:12" ht="12.75">
      <c r="B13" s="12">
        <v>9</v>
      </c>
      <c r="C13" s="13" t="s">
        <v>43</v>
      </c>
      <c r="D13" s="106">
        <v>0.002845518</v>
      </c>
      <c r="E13" s="106">
        <v>0.432559766</v>
      </c>
      <c r="F13" s="106">
        <v>3.1266940639999996</v>
      </c>
      <c r="G13" s="106">
        <v>0.05990203299999999</v>
      </c>
      <c r="H13" s="106">
        <v>0.016063753</v>
      </c>
      <c r="I13" s="72"/>
      <c r="J13" s="89"/>
      <c r="K13" s="95">
        <f t="shared" si="0"/>
        <v>3.6380651339999996</v>
      </c>
      <c r="L13" s="96">
        <v>0</v>
      </c>
    </row>
    <row r="14" spans="2:12" ht="12.75">
      <c r="B14" s="12">
        <v>10</v>
      </c>
      <c r="C14" s="14" t="s">
        <v>44</v>
      </c>
      <c r="D14" s="106">
        <v>42.716534132999996</v>
      </c>
      <c r="E14" s="106">
        <v>88.768031422</v>
      </c>
      <c r="F14" s="106">
        <v>154.47756093299998</v>
      </c>
      <c r="G14" s="106">
        <v>15.873753763</v>
      </c>
      <c r="H14" s="106">
        <v>1.93119657</v>
      </c>
      <c r="I14" s="72"/>
      <c r="J14" s="89"/>
      <c r="K14" s="95">
        <f t="shared" si="0"/>
        <v>303.767076821</v>
      </c>
      <c r="L14" s="95">
        <v>3.9586906049999997</v>
      </c>
    </row>
    <row r="15" spans="2:12" ht="12.75">
      <c r="B15" s="12">
        <v>11</v>
      </c>
      <c r="C15" s="14" t="s">
        <v>45</v>
      </c>
      <c r="D15" s="106">
        <v>302.49619477199997</v>
      </c>
      <c r="E15" s="106">
        <v>620.102906171</v>
      </c>
      <c r="F15" s="106">
        <v>1198.063515976</v>
      </c>
      <c r="G15" s="106">
        <v>49.411249455000004</v>
      </c>
      <c r="H15" s="106">
        <v>15.694480041</v>
      </c>
      <c r="I15" s="72"/>
      <c r="J15" s="89"/>
      <c r="K15" s="95">
        <f t="shared" si="0"/>
        <v>2185.768346415</v>
      </c>
      <c r="L15" s="95">
        <v>77.669923867</v>
      </c>
    </row>
    <row r="16" spans="2:12" ht="12.75">
      <c r="B16" s="12">
        <v>12</v>
      </c>
      <c r="C16" s="14" t="s">
        <v>46</v>
      </c>
      <c r="D16" s="106">
        <v>258.894460036</v>
      </c>
      <c r="E16" s="106">
        <v>646.71376295</v>
      </c>
      <c r="F16" s="106">
        <v>332.660156173</v>
      </c>
      <c r="G16" s="106">
        <v>15.03752486</v>
      </c>
      <c r="H16" s="106">
        <v>5.0186390350000005</v>
      </c>
      <c r="I16" s="72"/>
      <c r="J16" s="89"/>
      <c r="K16" s="95">
        <f t="shared" si="0"/>
        <v>1258.3245430540003</v>
      </c>
      <c r="L16" s="95">
        <v>20.993235746</v>
      </c>
    </row>
    <row r="17" spans="2:12" ht="12.75">
      <c r="B17" s="12">
        <v>13</v>
      </c>
      <c r="C17" s="14" t="s">
        <v>47</v>
      </c>
      <c r="D17" s="106">
        <v>0.645365046</v>
      </c>
      <c r="E17" s="106">
        <v>3.574429269</v>
      </c>
      <c r="F17" s="106">
        <v>14.799405902</v>
      </c>
      <c r="G17" s="106">
        <v>0.480987521</v>
      </c>
      <c r="H17" s="106">
        <v>0.109764077</v>
      </c>
      <c r="I17" s="72"/>
      <c r="J17" s="89"/>
      <c r="K17" s="95">
        <f t="shared" si="0"/>
        <v>19.609951815</v>
      </c>
      <c r="L17" s="95">
        <v>0.629525929</v>
      </c>
    </row>
    <row r="18" spans="2:12" ht="12.75">
      <c r="B18" s="12">
        <v>14</v>
      </c>
      <c r="C18" s="14" t="s">
        <v>48</v>
      </c>
      <c r="D18" s="106">
        <v>0.01473715</v>
      </c>
      <c r="E18" s="106">
        <v>1.404111264</v>
      </c>
      <c r="F18" s="106">
        <v>7.761619598999999</v>
      </c>
      <c r="G18" s="106">
        <v>0.054105372</v>
      </c>
      <c r="H18" s="106">
        <v>0.22037938799999998</v>
      </c>
      <c r="I18" s="72"/>
      <c r="J18" s="89"/>
      <c r="K18" s="95">
        <f t="shared" si="0"/>
        <v>9.454952772999999</v>
      </c>
      <c r="L18" s="95">
        <v>0.015579366</v>
      </c>
    </row>
    <row r="19" spans="2:12" ht="12.75">
      <c r="B19" s="12">
        <v>15</v>
      </c>
      <c r="C19" s="14" t="s">
        <v>49</v>
      </c>
      <c r="D19" s="106">
        <v>25.788971353999997</v>
      </c>
      <c r="E19" s="106">
        <v>40.072083553999995</v>
      </c>
      <c r="F19" s="106">
        <v>96.992262332</v>
      </c>
      <c r="G19" s="106">
        <v>5.629734571</v>
      </c>
      <c r="H19" s="106">
        <v>0.85623833</v>
      </c>
      <c r="I19" s="72"/>
      <c r="J19" s="89"/>
      <c r="K19" s="95">
        <f t="shared" si="0"/>
        <v>169.339290141</v>
      </c>
      <c r="L19" s="95">
        <v>11.468850901</v>
      </c>
    </row>
    <row r="20" spans="2:12" ht="12.75">
      <c r="B20" s="12">
        <v>16</v>
      </c>
      <c r="C20" s="14" t="s">
        <v>50</v>
      </c>
      <c r="D20" s="106">
        <v>360.98905357800004</v>
      </c>
      <c r="E20" s="106">
        <v>1205.2758917390001</v>
      </c>
      <c r="F20" s="106">
        <v>1076.0081569289998</v>
      </c>
      <c r="G20" s="106">
        <v>58.634342327999995</v>
      </c>
      <c r="H20" s="106">
        <v>19.999323097999998</v>
      </c>
      <c r="I20" s="72"/>
      <c r="J20" s="89"/>
      <c r="K20" s="95">
        <f t="shared" si="0"/>
        <v>2720.906767672</v>
      </c>
      <c r="L20" s="95">
        <v>88.403614519</v>
      </c>
    </row>
    <row r="21" spans="2:12" ht="12.75">
      <c r="B21" s="12">
        <v>17</v>
      </c>
      <c r="C21" s="14" t="s">
        <v>51</v>
      </c>
      <c r="D21" s="106">
        <v>32.746760337</v>
      </c>
      <c r="E21" s="106">
        <v>101.375287246</v>
      </c>
      <c r="F21" s="106">
        <v>197.274886228</v>
      </c>
      <c r="G21" s="106">
        <v>6.0840292520000006</v>
      </c>
      <c r="H21" s="106">
        <v>4.469293807</v>
      </c>
      <c r="I21" s="72"/>
      <c r="J21" s="89"/>
      <c r="K21" s="95">
        <f t="shared" si="0"/>
        <v>341.95025687</v>
      </c>
      <c r="L21" s="95">
        <v>14.880176452</v>
      </c>
    </row>
    <row r="22" spans="2:12" ht="12.75">
      <c r="B22" s="12">
        <v>18</v>
      </c>
      <c r="C22" s="13" t="s">
        <v>52</v>
      </c>
      <c r="D22" s="105">
        <v>0</v>
      </c>
      <c r="E22" s="106">
        <v>0.018690770000000002</v>
      </c>
      <c r="F22" s="106">
        <v>0.057065834999999995</v>
      </c>
      <c r="G22" s="105">
        <v>0</v>
      </c>
      <c r="H22" s="106">
        <v>0</v>
      </c>
      <c r="I22" s="72"/>
      <c r="J22" s="89"/>
      <c r="K22" s="95">
        <f t="shared" si="0"/>
        <v>0.075756605</v>
      </c>
      <c r="L22" s="95">
        <v>0.012479399</v>
      </c>
    </row>
    <row r="23" spans="2:12" ht="12.75">
      <c r="B23" s="12">
        <v>19</v>
      </c>
      <c r="C23" s="14" t="s">
        <v>53</v>
      </c>
      <c r="D23" s="106">
        <v>16.633629879</v>
      </c>
      <c r="E23" s="106">
        <v>66.136715337</v>
      </c>
      <c r="F23" s="106">
        <v>212.24140045899998</v>
      </c>
      <c r="G23" s="106">
        <v>18.323568359</v>
      </c>
      <c r="H23" s="106">
        <v>3.153069988</v>
      </c>
      <c r="I23" s="72"/>
      <c r="J23" s="89"/>
      <c r="K23" s="95">
        <f t="shared" si="0"/>
        <v>316.488384022</v>
      </c>
      <c r="L23" s="95">
        <v>12.826882314</v>
      </c>
    </row>
    <row r="24" spans="2:12" ht="12.75">
      <c r="B24" s="12">
        <v>20</v>
      </c>
      <c r="C24" s="14" t="s">
        <v>54</v>
      </c>
      <c r="D24" s="106">
        <v>5243.550625397</v>
      </c>
      <c r="E24" s="106">
        <v>7428.354007423999</v>
      </c>
      <c r="F24" s="106">
        <v>6282.697727403999</v>
      </c>
      <c r="G24" s="106">
        <v>477.220895659</v>
      </c>
      <c r="H24" s="106">
        <v>267.555704392</v>
      </c>
      <c r="I24" s="72"/>
      <c r="J24" s="89"/>
      <c r="K24" s="95">
        <f t="shared" si="0"/>
        <v>19699.378960276</v>
      </c>
      <c r="L24" s="95">
        <v>367.624826401</v>
      </c>
    </row>
    <row r="25" spans="2:12" ht="12.75">
      <c r="B25" s="12">
        <v>21</v>
      </c>
      <c r="C25" s="13" t="s">
        <v>55</v>
      </c>
      <c r="D25" s="105">
        <v>0</v>
      </c>
      <c r="E25" s="106">
        <v>0.736214082</v>
      </c>
      <c r="F25" s="106">
        <v>1.350084756</v>
      </c>
      <c r="G25" s="106">
        <v>0.019497279</v>
      </c>
      <c r="H25" s="106">
        <v>0.021853893</v>
      </c>
      <c r="I25" s="72"/>
      <c r="J25" s="89"/>
      <c r="K25" s="95">
        <f t="shared" si="0"/>
        <v>2.12765001</v>
      </c>
      <c r="L25" s="95">
        <v>0.014380057</v>
      </c>
    </row>
    <row r="26" spans="2:12" ht="12.75">
      <c r="B26" s="12">
        <v>22</v>
      </c>
      <c r="C26" s="14" t="s">
        <v>56</v>
      </c>
      <c r="D26" s="106">
        <v>0.001631034</v>
      </c>
      <c r="E26" s="106">
        <v>1.142985808</v>
      </c>
      <c r="F26" s="106">
        <v>14.328318009999998</v>
      </c>
      <c r="G26" s="106">
        <v>0.15613401200000002</v>
      </c>
      <c r="H26" s="106">
        <v>0.112555041</v>
      </c>
      <c r="I26" s="72"/>
      <c r="J26" s="89"/>
      <c r="K26" s="95">
        <f t="shared" si="0"/>
        <v>15.741623904999999</v>
      </c>
      <c r="L26" s="95">
        <v>0.55606726</v>
      </c>
    </row>
    <row r="27" spans="2:12" ht="12.75">
      <c r="B27" s="12">
        <v>23</v>
      </c>
      <c r="C27" s="13" t="s">
        <v>57</v>
      </c>
      <c r="D27" s="105">
        <v>0</v>
      </c>
      <c r="E27" s="105">
        <v>0.001149286</v>
      </c>
      <c r="F27" s="106">
        <v>0.277563434</v>
      </c>
      <c r="G27" s="106">
        <v>0.073942832</v>
      </c>
      <c r="H27" s="106">
        <v>0.006784953</v>
      </c>
      <c r="I27" s="72"/>
      <c r="J27" s="89"/>
      <c r="K27" s="95">
        <f t="shared" si="0"/>
        <v>0.359440505</v>
      </c>
      <c r="L27" s="96">
        <v>0.010841416</v>
      </c>
    </row>
    <row r="28" spans="2:12" ht="12.75">
      <c r="B28" s="12">
        <v>24</v>
      </c>
      <c r="C28" s="13" t="s">
        <v>58</v>
      </c>
      <c r="D28" s="105">
        <v>0</v>
      </c>
      <c r="E28" s="106">
        <v>0.546839805</v>
      </c>
      <c r="F28" s="106">
        <v>1.1721476929999999</v>
      </c>
      <c r="G28" s="106">
        <v>0.000201933</v>
      </c>
      <c r="H28" s="106">
        <v>0.033500525</v>
      </c>
      <c r="I28" s="72"/>
      <c r="J28" s="89"/>
      <c r="K28" s="95">
        <f t="shared" si="0"/>
        <v>1.7526899559999998</v>
      </c>
      <c r="L28" s="95">
        <v>0.129211973</v>
      </c>
    </row>
    <row r="29" spans="2:12" ht="12.75">
      <c r="B29" s="12">
        <v>25</v>
      </c>
      <c r="C29" s="14" t="s">
        <v>59</v>
      </c>
      <c r="D29" s="106">
        <v>740.92648162</v>
      </c>
      <c r="E29" s="106">
        <v>2052.1561695130003</v>
      </c>
      <c r="F29" s="106">
        <v>1606.364949756</v>
      </c>
      <c r="G29" s="106">
        <v>51.205035424</v>
      </c>
      <c r="H29" s="106">
        <v>33.119917935000004</v>
      </c>
      <c r="I29" s="72"/>
      <c r="J29" s="89"/>
      <c r="K29" s="95">
        <f t="shared" si="0"/>
        <v>4483.772554248</v>
      </c>
      <c r="L29" s="95">
        <v>85.730823383</v>
      </c>
    </row>
    <row r="30" spans="2:12" ht="12.75">
      <c r="B30" s="12">
        <v>26</v>
      </c>
      <c r="C30" s="14" t="s">
        <v>60</v>
      </c>
      <c r="D30" s="106">
        <v>0.492329884</v>
      </c>
      <c r="E30" s="106">
        <v>34.937937595</v>
      </c>
      <c r="F30" s="106">
        <v>86.431782009</v>
      </c>
      <c r="G30" s="106">
        <v>2.660648213</v>
      </c>
      <c r="H30" s="106">
        <v>0.807540779</v>
      </c>
      <c r="I30" s="72"/>
      <c r="J30" s="89"/>
      <c r="K30" s="95">
        <f t="shared" si="0"/>
        <v>125.33023847999999</v>
      </c>
      <c r="L30" s="95">
        <v>5.265886897</v>
      </c>
    </row>
    <row r="31" spans="2:12" ht="12.75">
      <c r="B31" s="12">
        <v>27</v>
      </c>
      <c r="C31" s="14" t="s">
        <v>17</v>
      </c>
      <c r="D31" s="106">
        <v>226.54579715300002</v>
      </c>
      <c r="E31" s="106">
        <v>309.710541888</v>
      </c>
      <c r="F31" s="106">
        <v>566.348266798</v>
      </c>
      <c r="G31" s="106">
        <v>31.818791697</v>
      </c>
      <c r="H31" s="106">
        <v>8.245400054000001</v>
      </c>
      <c r="I31" s="72"/>
      <c r="J31" s="89"/>
      <c r="K31" s="95">
        <f t="shared" si="0"/>
        <v>1142.6687975900002</v>
      </c>
      <c r="L31" s="95">
        <v>27.014635748000003</v>
      </c>
    </row>
    <row r="32" spans="2:12" ht="12.75">
      <c r="B32" s="12">
        <v>28</v>
      </c>
      <c r="C32" s="14" t="s">
        <v>61</v>
      </c>
      <c r="D32" s="106">
        <v>0.330597448</v>
      </c>
      <c r="E32" s="106">
        <v>2.340526296</v>
      </c>
      <c r="F32" s="106">
        <v>12.524136617</v>
      </c>
      <c r="G32" s="106">
        <v>0.35349146800000003</v>
      </c>
      <c r="H32" s="106">
        <v>1.227471177</v>
      </c>
      <c r="I32" s="72"/>
      <c r="J32" s="89"/>
      <c r="K32" s="95">
        <f t="shared" si="0"/>
        <v>16.776223006</v>
      </c>
      <c r="L32" s="95">
        <v>1.2630761130000001</v>
      </c>
    </row>
    <row r="33" spans="2:12" ht="12.75">
      <c r="B33" s="12">
        <v>29</v>
      </c>
      <c r="C33" s="14" t="s">
        <v>62</v>
      </c>
      <c r="D33" s="106">
        <v>11.530815776</v>
      </c>
      <c r="E33" s="106">
        <v>248.80966248700003</v>
      </c>
      <c r="F33" s="106">
        <v>205.470442997</v>
      </c>
      <c r="G33" s="106">
        <v>24.190451422</v>
      </c>
      <c r="H33" s="106">
        <v>1.5148032550000001</v>
      </c>
      <c r="I33" s="72"/>
      <c r="J33" s="89"/>
      <c r="K33" s="95">
        <f t="shared" si="0"/>
        <v>491.516175937</v>
      </c>
      <c r="L33" s="95">
        <v>33.631060687</v>
      </c>
    </row>
    <row r="34" spans="2:12" ht="12.75">
      <c r="B34" s="12">
        <v>30</v>
      </c>
      <c r="C34" s="14" t="s">
        <v>63</v>
      </c>
      <c r="D34" s="106">
        <v>60.575724398</v>
      </c>
      <c r="E34" s="106">
        <v>368.544283792</v>
      </c>
      <c r="F34" s="106">
        <v>278.830304842</v>
      </c>
      <c r="G34" s="106">
        <v>10.339067120000001</v>
      </c>
      <c r="H34" s="106">
        <v>3.152136875</v>
      </c>
      <c r="I34" s="72"/>
      <c r="J34" s="89"/>
      <c r="K34" s="95">
        <f t="shared" si="0"/>
        <v>721.4415170269999</v>
      </c>
      <c r="L34" s="95">
        <v>19.970163551</v>
      </c>
    </row>
    <row r="35" spans="2:12" ht="12.75">
      <c r="B35" s="12">
        <v>31</v>
      </c>
      <c r="C35" s="13" t="s">
        <v>64</v>
      </c>
      <c r="D35" s="105">
        <v>0</v>
      </c>
      <c r="E35" s="106">
        <v>0.663435887</v>
      </c>
      <c r="F35" s="106">
        <v>1.742700338</v>
      </c>
      <c r="G35" s="106">
        <v>0.36625856</v>
      </c>
      <c r="H35" s="106">
        <v>0.013282813000000001</v>
      </c>
      <c r="I35" s="72"/>
      <c r="J35" s="89"/>
      <c r="K35" s="95">
        <f t="shared" si="0"/>
        <v>2.785677598</v>
      </c>
      <c r="L35" s="96">
        <v>0</v>
      </c>
    </row>
    <row r="36" spans="2:12" ht="12.75">
      <c r="B36" s="12">
        <v>32</v>
      </c>
      <c r="C36" s="14" t="s">
        <v>65</v>
      </c>
      <c r="D36" s="106">
        <v>183.973628949</v>
      </c>
      <c r="E36" s="106">
        <v>472.0615182849999</v>
      </c>
      <c r="F36" s="106">
        <v>635.807026185</v>
      </c>
      <c r="G36" s="106">
        <v>37.195797060000004</v>
      </c>
      <c r="H36" s="106">
        <v>9.948912373</v>
      </c>
      <c r="I36" s="72"/>
      <c r="J36" s="89"/>
      <c r="K36" s="95">
        <f t="shared" si="0"/>
        <v>1338.9868828519998</v>
      </c>
      <c r="L36" s="95">
        <v>60.801989686</v>
      </c>
    </row>
    <row r="37" spans="2:12" ht="12.75">
      <c r="B37" s="12">
        <v>33</v>
      </c>
      <c r="C37" s="14" t="s">
        <v>178</v>
      </c>
      <c r="D37" s="106">
        <v>0.446445255</v>
      </c>
      <c r="E37" s="106">
        <v>5.424655040999999</v>
      </c>
      <c r="F37" s="106">
        <v>22.744286264000003</v>
      </c>
      <c r="G37" s="106">
        <v>1.227310006</v>
      </c>
      <c r="H37" s="106">
        <v>0.098399388</v>
      </c>
      <c r="I37" s="72"/>
      <c r="J37" s="89"/>
      <c r="K37" s="95">
        <f t="shared" si="0"/>
        <v>29.941095954000005</v>
      </c>
      <c r="L37" s="95">
        <v>0.8843707630000001</v>
      </c>
    </row>
    <row r="38" spans="2:12" ht="12.75">
      <c r="B38" s="12">
        <v>34</v>
      </c>
      <c r="C38" s="14" t="s">
        <v>66</v>
      </c>
      <c r="D38" s="106">
        <v>0.0058073610000000005</v>
      </c>
      <c r="E38" s="106">
        <v>0.028748228999999997</v>
      </c>
      <c r="F38" s="106">
        <v>1.012255096</v>
      </c>
      <c r="G38" s="105">
        <v>0</v>
      </c>
      <c r="H38" s="106">
        <v>0.005931266</v>
      </c>
      <c r="I38" s="72"/>
      <c r="J38" s="89"/>
      <c r="K38" s="95">
        <f t="shared" si="0"/>
        <v>1.052741952</v>
      </c>
      <c r="L38" s="96">
        <v>0.003537333</v>
      </c>
    </row>
    <row r="39" spans="2:12" ht="12.75">
      <c r="B39" s="12">
        <v>35</v>
      </c>
      <c r="C39" s="14" t="s">
        <v>67</v>
      </c>
      <c r="D39" s="106">
        <v>59.640222223</v>
      </c>
      <c r="E39" s="106">
        <v>481.486453799</v>
      </c>
      <c r="F39" s="106">
        <v>565.821535749</v>
      </c>
      <c r="G39" s="106">
        <v>49.393601141000005</v>
      </c>
      <c r="H39" s="106">
        <v>5.491247681</v>
      </c>
      <c r="I39" s="72"/>
      <c r="J39" s="89"/>
      <c r="K39" s="95">
        <f t="shared" si="0"/>
        <v>1161.833060593</v>
      </c>
      <c r="L39" s="95">
        <v>63.579627082</v>
      </c>
    </row>
    <row r="40" spans="2:12" ht="12.75">
      <c r="B40" s="12">
        <v>36</v>
      </c>
      <c r="C40" s="14" t="s">
        <v>68</v>
      </c>
      <c r="D40" s="106">
        <v>0.179364324</v>
      </c>
      <c r="E40" s="106">
        <v>29.747741052</v>
      </c>
      <c r="F40" s="106">
        <v>45.866178695</v>
      </c>
      <c r="G40" s="106">
        <v>2.279174276</v>
      </c>
      <c r="H40" s="106">
        <v>0.325489292</v>
      </c>
      <c r="I40" s="72"/>
      <c r="J40" s="89"/>
      <c r="K40" s="95">
        <f t="shared" si="0"/>
        <v>78.39794763900001</v>
      </c>
      <c r="L40" s="95">
        <v>7.764901004</v>
      </c>
    </row>
    <row r="41" spans="2:12" ht="12.75">
      <c r="B41" s="12">
        <v>37</v>
      </c>
      <c r="C41" s="14" t="s">
        <v>69</v>
      </c>
      <c r="D41" s="106">
        <v>301.175230166</v>
      </c>
      <c r="E41" s="106">
        <v>804.631239875</v>
      </c>
      <c r="F41" s="106">
        <v>831.325091155</v>
      </c>
      <c r="G41" s="106">
        <v>51.716373351</v>
      </c>
      <c r="H41" s="106">
        <v>13.993179099</v>
      </c>
      <c r="I41" s="72"/>
      <c r="J41" s="89"/>
      <c r="K41" s="95">
        <f t="shared" si="0"/>
        <v>2002.8411136459997</v>
      </c>
      <c r="L41" s="95">
        <v>91.394061259</v>
      </c>
    </row>
    <row r="42" spans="2:12" ht="15">
      <c r="B42" s="15" t="s">
        <v>11</v>
      </c>
      <c r="C42" s="90"/>
      <c r="D42" s="89">
        <f>SUM(D5:D41)</f>
        <v>7929.165810996</v>
      </c>
      <c r="E42" s="89">
        <f aca="true" t="shared" si="1" ref="E42:L42">SUM(E5:E41)</f>
        <v>15287.731175250998</v>
      </c>
      <c r="F42" s="89">
        <f t="shared" si="1"/>
        <v>15104.753768016002</v>
      </c>
      <c r="G42" s="89">
        <f t="shared" si="1"/>
        <v>962.0617018300002</v>
      </c>
      <c r="H42" s="89">
        <f t="shared" si="1"/>
        <v>404.85887867</v>
      </c>
      <c r="I42" s="89">
        <f t="shared" si="1"/>
        <v>0</v>
      </c>
      <c r="J42" s="89">
        <f t="shared" si="1"/>
        <v>0</v>
      </c>
      <c r="K42" s="89">
        <f t="shared" si="1"/>
        <v>39688.57133476301</v>
      </c>
      <c r="L42" s="89">
        <f t="shared" si="1"/>
        <v>1047.076787962</v>
      </c>
    </row>
    <row r="43" spans="2:6" ht="12.75">
      <c r="B43" t="s">
        <v>85</v>
      </c>
      <c r="E43" s="2"/>
      <c r="F43" s="15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2016-02-05T03:31:10Z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