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<sst xmlns="http://schemas.openxmlformats.org/spreadsheetml/2006/main" count="193" uniqueCount="158">
  <si>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</si>
  <si>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</si>
  <si>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</si>
  <si>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</si>
  <si>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</si>
  <si>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</si>
  <si>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</si>
  <si>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</si>
  <si>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</si>
  <si>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</si>
  <si>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</si>
  <si>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</si>
  <si>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</si>
  <si>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</si>
  <si>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</si>
  <si>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</si>
  <si>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</si>
  <si>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</si>
  <si>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</si>
  <si>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</si>
  <si>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</si>
  <si>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</si>
  <si>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</si>
  <si>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</si>
  <si>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</si>
  <si>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</si>
  <si>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</si>
  <si>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</si>
  <si>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</si>
  <si>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</si>
  <si>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</si>
  <si>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</si>
  <si>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</si>
  <si>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</si>
  <si>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</si>
  <si>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</si>
  <si>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</si>
  <si>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</si>
  <si>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</si>
  <si>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</si>
  <si>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</si>
  <si>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</si>
  <si>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</si>
  <si>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</si>
  <si>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</si>
  <si>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</si>
  <si>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</si>
  <si>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</si>
  <si>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</si>
  <si>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</si>
  <si>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</si>
  <si>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</si>
  <si>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</si>
  <si>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</si>
  <si>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</si>
  <si>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</si>
  <si>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</si>
  <si>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</si>
  <si>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</si>
  <si>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</si>
  <si>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</si>
  <si>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</si>
  <si>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</si>
  <si>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</si>
  <si>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</si>
  <si>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</si>
  <si>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</si>
  <si>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</si>
  <si>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</si>
  <si>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</si>
  <si>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</si>
  <si>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</si>
  <si>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</si>
  <si>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</si>
  <si>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</si>
  <si>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</si>
  <si>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</si>
  <si>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</si>
  <si>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</si>
  <si>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</si>
  <si>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</si>
  <si>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</si>
  <si>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</si>
  <si>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</si>
  <si>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</si>
  <si>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</si>
  <si>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</si>
  <si>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</si>
  <si>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</si>
  <si>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</si>
  <si>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</si>
  <si>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</si>
  <si>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</si>
  <si>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</si>
  <si>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</si>
  <si>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</si>
  <si>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</si>
  <si>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</si>
  <si>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</si>
  <si>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</si>
  <si>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</si>
  <si>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</si>
  <si>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</si>
  <si>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</si>
  <si>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</si>
  <si>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</si>
  <si>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</si>
  <si>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</si>
  <si>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</si>
  <si>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</si>
  <si>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</si>
  <si>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</si>
  <si>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</si>
  <si>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</si>
  <si>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</si>
  <si>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</si>
  <si>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</si>
  <si>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</si>
  <si>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</si>
  <si>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</si>
  <si>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</si>
  <si>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</si>
  <si>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</si>
  <si>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</si>
  <si>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</si>
  <si>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</si>
  <si>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</si>
  <si>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</si>
  <si>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 BlackRock Mutual Fund (All figures in Rs. Crore)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</si>
  <si>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</si>
  <si>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</si>
  <si>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</si>
  <si>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</si>
  <si>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</si>
  <si>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</si>
  <si>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</si>
  <si>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</si>
  <si>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</si>
  <si>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</si>
  <si>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</si>
  <si>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</si>
  <si>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</si>
  <si>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</si>
  <si>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</si>
  <si>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</si>
  <si>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</si>
  <si>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</si>
  <si>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</si>
  <si>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FMP - Series 196 - 37M</t>
  </si>
  <si>
    <t>DSPBR DAF - S46 - 36M</t>
  </si>
  <si>
    <t>DSPBR DAF - S49 - 42M</t>
  </si>
  <si>
    <t>FMP - Series 204 - 37M</t>
  </si>
  <si>
    <t>FMP - Series 205 - 37M</t>
  </si>
  <si>
    <t>FMP - Series 209 - 37M</t>
  </si>
  <si>
    <t>FMP - Series 210 - 36M</t>
  </si>
  <si>
    <t>FMP - Series 211 - 38M</t>
  </si>
  <si>
    <t>Table showing State wise /Union Territory wise contribution to AAUM of category of schemes as on 31.07.2017</t>
  </si>
  <si>
    <t>DSP BlackRock Mutual Fund: Average Assets Under Management (AAUM) as on 31.07.2017 (All figures in Rs. Crore)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</si>
</sst>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43" fontId="1" fillId="33" borderId="14" xfId="42" applyFont="1" applyFill="1" applyBorder="1" applyAlignment="1">
      <alignment/>
    </xf>
    <xf numFmtId="43" fontId="0" fillId="0" borderId="0" xfId="0" applyNumberFormat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9" fillId="0" borderId="10" xfId="55" applyNumberFormat="1" applyFont="1" applyBorder="1" applyProtection="1">
      <alignment/>
      <protection locked="0"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4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43" fontId="0" fillId="0" borderId="31" xfId="42" applyFont="1" applyBorder="1" applyAlignment="1">
      <alignment horizontal="center"/>
    </xf>
    <xf numFmtId="43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3" fillId="0" borderId="36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9.57421875" style="2" customWidth="1"/>
    <col min="9" max="9" width="10.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8" width="10.421875" style="2" customWidth="1"/>
    <col min="49" max="49" width="9.57421875" style="2" customWidth="1"/>
    <col min="50" max="50" width="9.57421875" style="2" bestFit="1" customWidth="1"/>
    <col min="51" max="51" width="8.00390625" style="2" bestFit="1" customWidth="1"/>
    <col min="52" max="52" width="10.851562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9.57421875" style="2" bestFit="1" customWidth="1"/>
    <col min="63" max="63" width="13.421875" style="31" customWidth="1"/>
    <col min="64" max="64" width="9.140625" style="2" customWidth="1"/>
    <col min="65" max="65" width="10.57421875" style="2" bestFit="1" customWidth="1"/>
    <col min="66" max="16384" width="9.140625" style="2" customWidth="1"/>
  </cols>
  <sheetData>
    <row r="1" spans="1:256" s="1" customFormat="1" ht="19.5" thickBot="1">
      <c r="A1" s="114" t="s">
        <v>71</v>
      </c>
      <c r="B1" s="138" t="s">
        <v>30</v>
      </c>
      <c r="C1" s="124" t="s">
        <v>157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15"/>
      <c r="B2" s="139"/>
      <c r="C2" s="143" t="s">
        <v>29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5"/>
      <c r="W2" s="143" t="s">
        <v>27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5"/>
      <c r="AQ2" s="143" t="s">
        <v>28</v>
      </c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5"/>
      <c r="BK2" s="130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15"/>
      <c r="B3" s="139"/>
      <c r="C3" s="127" t="s">
        <v>12</v>
      </c>
      <c r="D3" s="128"/>
      <c r="E3" s="128"/>
      <c r="F3" s="128"/>
      <c r="G3" s="128"/>
      <c r="H3" s="128"/>
      <c r="I3" s="128"/>
      <c r="J3" s="128"/>
      <c r="K3" s="128"/>
      <c r="L3" s="129"/>
      <c r="M3" s="127" t="s">
        <v>13</v>
      </c>
      <c r="N3" s="128"/>
      <c r="O3" s="128"/>
      <c r="P3" s="128"/>
      <c r="Q3" s="128"/>
      <c r="R3" s="128"/>
      <c r="S3" s="128"/>
      <c r="T3" s="128"/>
      <c r="U3" s="128"/>
      <c r="V3" s="129"/>
      <c r="W3" s="127" t="s">
        <v>12</v>
      </c>
      <c r="X3" s="128"/>
      <c r="Y3" s="128"/>
      <c r="Z3" s="128"/>
      <c r="AA3" s="128"/>
      <c r="AB3" s="128"/>
      <c r="AC3" s="128"/>
      <c r="AD3" s="128"/>
      <c r="AE3" s="128"/>
      <c r="AF3" s="129"/>
      <c r="AG3" s="127" t="s">
        <v>13</v>
      </c>
      <c r="AH3" s="128"/>
      <c r="AI3" s="128"/>
      <c r="AJ3" s="128"/>
      <c r="AK3" s="128"/>
      <c r="AL3" s="128"/>
      <c r="AM3" s="128"/>
      <c r="AN3" s="128"/>
      <c r="AO3" s="128"/>
      <c r="AP3" s="129"/>
      <c r="AQ3" s="127" t="s">
        <v>12</v>
      </c>
      <c r="AR3" s="128"/>
      <c r="AS3" s="128"/>
      <c r="AT3" s="128"/>
      <c r="AU3" s="128"/>
      <c r="AV3" s="128"/>
      <c r="AW3" s="128"/>
      <c r="AX3" s="128"/>
      <c r="AY3" s="128"/>
      <c r="AZ3" s="129"/>
      <c r="BA3" s="127" t="s">
        <v>13</v>
      </c>
      <c r="BB3" s="128"/>
      <c r="BC3" s="128"/>
      <c r="BD3" s="128"/>
      <c r="BE3" s="128"/>
      <c r="BF3" s="128"/>
      <c r="BG3" s="128"/>
      <c r="BH3" s="128"/>
      <c r="BI3" s="128"/>
      <c r="BJ3" s="129"/>
      <c r="BK3" s="131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15"/>
      <c r="B4" s="139"/>
      <c r="C4" s="146" t="s">
        <v>31</v>
      </c>
      <c r="D4" s="147"/>
      <c r="E4" s="147"/>
      <c r="F4" s="147"/>
      <c r="G4" s="148"/>
      <c r="H4" s="135" t="s">
        <v>32</v>
      </c>
      <c r="I4" s="136"/>
      <c r="J4" s="136"/>
      <c r="K4" s="136"/>
      <c r="L4" s="137"/>
      <c r="M4" s="146" t="s">
        <v>31</v>
      </c>
      <c r="N4" s="147"/>
      <c r="O4" s="147"/>
      <c r="P4" s="147"/>
      <c r="Q4" s="148"/>
      <c r="R4" s="135" t="s">
        <v>32</v>
      </c>
      <c r="S4" s="136"/>
      <c r="T4" s="136"/>
      <c r="U4" s="136"/>
      <c r="V4" s="137"/>
      <c r="W4" s="146" t="s">
        <v>31</v>
      </c>
      <c r="X4" s="147"/>
      <c r="Y4" s="147"/>
      <c r="Z4" s="147"/>
      <c r="AA4" s="148"/>
      <c r="AB4" s="135" t="s">
        <v>32</v>
      </c>
      <c r="AC4" s="136"/>
      <c r="AD4" s="136"/>
      <c r="AE4" s="136"/>
      <c r="AF4" s="137"/>
      <c r="AG4" s="146" t="s">
        <v>31</v>
      </c>
      <c r="AH4" s="147"/>
      <c r="AI4" s="147"/>
      <c r="AJ4" s="147"/>
      <c r="AK4" s="148"/>
      <c r="AL4" s="135" t="s">
        <v>32</v>
      </c>
      <c r="AM4" s="136"/>
      <c r="AN4" s="136"/>
      <c r="AO4" s="136"/>
      <c r="AP4" s="137"/>
      <c r="AQ4" s="146" t="s">
        <v>31</v>
      </c>
      <c r="AR4" s="147"/>
      <c r="AS4" s="147"/>
      <c r="AT4" s="147"/>
      <c r="AU4" s="148"/>
      <c r="AV4" s="135" t="s">
        <v>32</v>
      </c>
      <c r="AW4" s="136"/>
      <c r="AX4" s="136"/>
      <c r="AY4" s="136"/>
      <c r="AZ4" s="137"/>
      <c r="BA4" s="146" t="s">
        <v>31</v>
      </c>
      <c r="BB4" s="147"/>
      <c r="BC4" s="147"/>
      <c r="BD4" s="147"/>
      <c r="BE4" s="148"/>
      <c r="BF4" s="135" t="s">
        <v>32</v>
      </c>
      <c r="BG4" s="136"/>
      <c r="BH4" s="136"/>
      <c r="BI4" s="136"/>
      <c r="BJ4" s="137"/>
      <c r="BK4" s="131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15"/>
      <c r="B5" s="139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40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2"/>
    </row>
    <row r="7" spans="1:63" ht="12.75">
      <c r="A7" s="11" t="s">
        <v>72</v>
      </c>
      <c r="B7" s="18" t="s">
        <v>14</v>
      </c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2"/>
    </row>
    <row r="8" spans="1:63" ht="12.75">
      <c r="A8" s="11"/>
      <c r="B8" s="47" t="s">
        <v>94</v>
      </c>
      <c r="C8" s="45">
        <v>0</v>
      </c>
      <c r="D8" s="53">
        <v>723.65145192</v>
      </c>
      <c r="E8" s="45">
        <v>0</v>
      </c>
      <c r="F8" s="45">
        <v>0</v>
      </c>
      <c r="G8" s="45">
        <v>0</v>
      </c>
      <c r="H8" s="45">
        <v>26.29352334</v>
      </c>
      <c r="I8" s="45">
        <v>5553.103828183</v>
      </c>
      <c r="J8" s="45">
        <v>1813.7591248667218</v>
      </c>
      <c r="K8" s="45">
        <v>0</v>
      </c>
      <c r="L8" s="45">
        <v>520.76824256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11.030926389</v>
      </c>
      <c r="S8" s="45">
        <v>223.061834298</v>
      </c>
      <c r="T8" s="45">
        <v>72.58851099099999</v>
      </c>
      <c r="U8" s="45">
        <v>0</v>
      </c>
      <c r="V8" s="45">
        <v>9.102253069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0.167657643</v>
      </c>
      <c r="AC8" s="45">
        <v>35.861287285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0.046714081</v>
      </c>
      <c r="AM8" s="45">
        <v>0</v>
      </c>
      <c r="AN8" s="45">
        <v>0</v>
      </c>
      <c r="AO8" s="45">
        <v>0</v>
      </c>
      <c r="AP8" s="45">
        <v>0.402494733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50.122900011999995</v>
      </c>
      <c r="AW8" s="45">
        <v>3623.4965940500006</v>
      </c>
      <c r="AX8" s="45">
        <v>58.068810606</v>
      </c>
      <c r="AY8" s="45">
        <v>0</v>
      </c>
      <c r="AZ8" s="45">
        <v>320.86863395899996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18.689835005</v>
      </c>
      <c r="BG8" s="53">
        <v>88.933212028</v>
      </c>
      <c r="BH8" s="45">
        <v>5.823914493999999</v>
      </c>
      <c r="BI8" s="45">
        <v>0</v>
      </c>
      <c r="BJ8" s="45">
        <v>45.428860329</v>
      </c>
      <c r="BK8" s="91">
        <f>SUM(C8:BJ8)</f>
        <v>13201.270609841722</v>
      </c>
    </row>
    <row r="9" spans="1:63" ht="12.75">
      <c r="A9" s="11"/>
      <c r="B9" s="47" t="s">
        <v>96</v>
      </c>
      <c r="C9" s="45">
        <v>0</v>
      </c>
      <c r="D9" s="53">
        <v>2.785937277</v>
      </c>
      <c r="E9" s="45">
        <v>0</v>
      </c>
      <c r="F9" s="45">
        <v>0</v>
      </c>
      <c r="G9" s="54">
        <v>0</v>
      </c>
      <c r="H9" s="55">
        <v>10.613476789</v>
      </c>
      <c r="I9" s="45">
        <v>0.197252573</v>
      </c>
      <c r="J9" s="45">
        <v>0.032877495</v>
      </c>
      <c r="K9" s="56">
        <v>0</v>
      </c>
      <c r="L9" s="54">
        <v>3.9123967360000003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3.468321736</v>
      </c>
      <c r="S9" s="45">
        <v>0.047533814</v>
      </c>
      <c r="T9" s="45">
        <v>0</v>
      </c>
      <c r="U9" s="45">
        <v>0</v>
      </c>
      <c r="V9" s="54">
        <v>1.2197735570000001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2.3033281839999997</v>
      </c>
      <c r="AW9" s="45">
        <v>2.8255302820000003</v>
      </c>
      <c r="AX9" s="45">
        <v>0</v>
      </c>
      <c r="AY9" s="56">
        <v>0</v>
      </c>
      <c r="AZ9" s="54">
        <v>10.071343615999998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0.39381397700000004</v>
      </c>
      <c r="BG9" s="53">
        <v>0.33360722200000004</v>
      </c>
      <c r="BH9" s="45">
        <v>0</v>
      </c>
      <c r="BI9" s="45">
        <v>0</v>
      </c>
      <c r="BJ9" s="45">
        <v>0.29752957</v>
      </c>
      <c r="BK9" s="91">
        <f>SUM(C9:BJ9)</f>
        <v>38.502722827999996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J10">SUM(D8:D9)</f>
        <v>726.437389197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36.907000129</v>
      </c>
      <c r="I10" s="92">
        <f t="shared" si="0"/>
        <v>5553.3010807559995</v>
      </c>
      <c r="J10" s="92">
        <f t="shared" si="0"/>
        <v>1813.7920023617219</v>
      </c>
      <c r="K10" s="92">
        <f t="shared" si="0"/>
        <v>0</v>
      </c>
      <c r="L10" s="92">
        <f t="shared" si="0"/>
        <v>524.680639296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14.499248125</v>
      </c>
      <c r="S10" s="92">
        <f t="shared" si="0"/>
        <v>223.109368112</v>
      </c>
      <c r="T10" s="92">
        <f t="shared" si="0"/>
        <v>72.58851099099999</v>
      </c>
      <c r="U10" s="92">
        <f t="shared" si="0"/>
        <v>0</v>
      </c>
      <c r="V10" s="92">
        <f t="shared" si="0"/>
        <v>10.322026626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0.167657643</v>
      </c>
      <c r="AC10" s="92">
        <f t="shared" si="0"/>
        <v>35.861287285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0.046714081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0.402494733</v>
      </c>
      <c r="AQ10" s="92">
        <f t="shared" si="0"/>
        <v>0</v>
      </c>
      <c r="AR10" s="92">
        <f t="shared" si="0"/>
        <v>0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52.426228196</v>
      </c>
      <c r="AW10" s="92">
        <f t="shared" si="0"/>
        <v>3626.3221243320004</v>
      </c>
      <c r="AX10" s="92">
        <f t="shared" si="0"/>
        <v>58.068810606</v>
      </c>
      <c r="AY10" s="92">
        <f t="shared" si="0"/>
        <v>0</v>
      </c>
      <c r="AZ10" s="92">
        <f t="shared" si="0"/>
        <v>330.93997757499994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19.083648982</v>
      </c>
      <c r="BG10" s="92">
        <f t="shared" si="0"/>
        <v>89.26681925</v>
      </c>
      <c r="BH10" s="92">
        <f t="shared" si="0"/>
        <v>5.823914493999999</v>
      </c>
      <c r="BI10" s="92">
        <f t="shared" si="0"/>
        <v>0</v>
      </c>
      <c r="BJ10" s="92">
        <f t="shared" si="0"/>
        <v>45.726389899000004</v>
      </c>
      <c r="BK10" s="92">
        <f>SUM(BK8:BK9)</f>
        <v>13239.773332669722</v>
      </c>
    </row>
    <row r="11" spans="1:63" ht="12.75">
      <c r="A11" s="11" t="s">
        <v>73</v>
      </c>
      <c r="B11" s="18" t="s">
        <v>3</v>
      </c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3"/>
    </row>
    <row r="12" spans="1:63" ht="12.75">
      <c r="A12" s="11"/>
      <c r="B12" s="46" t="s">
        <v>95</v>
      </c>
      <c r="C12" s="45">
        <v>0</v>
      </c>
      <c r="D12" s="53">
        <v>262.15430415</v>
      </c>
      <c r="E12" s="45">
        <v>0</v>
      </c>
      <c r="F12" s="45">
        <v>0</v>
      </c>
      <c r="G12" s="54">
        <v>0</v>
      </c>
      <c r="H12" s="55">
        <v>2.018231911</v>
      </c>
      <c r="I12" s="45">
        <v>21.547424762000002</v>
      </c>
      <c r="J12" s="45">
        <v>0</v>
      </c>
      <c r="K12" s="56">
        <v>0</v>
      </c>
      <c r="L12" s="54">
        <v>85.17970258300001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1.046683866</v>
      </c>
      <c r="S12" s="45">
        <v>4.096268416</v>
      </c>
      <c r="T12" s="45">
        <v>0</v>
      </c>
      <c r="U12" s="45">
        <v>0</v>
      </c>
      <c r="V12" s="54">
        <v>0.23287255099999998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3.721078407</v>
      </c>
      <c r="AW12" s="45">
        <v>12.3813815</v>
      </c>
      <c r="AX12" s="45">
        <v>0</v>
      </c>
      <c r="AY12" s="56">
        <v>0</v>
      </c>
      <c r="AZ12" s="54">
        <v>38.344805461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1.3253153279999998</v>
      </c>
      <c r="BG12" s="53">
        <v>0.283431267</v>
      </c>
      <c r="BH12" s="45">
        <v>3.041915178</v>
      </c>
      <c r="BI12" s="45">
        <v>0</v>
      </c>
      <c r="BJ12" s="45">
        <v>2.1122809759999996</v>
      </c>
      <c r="BK12" s="91">
        <f>SUM(C12:BJ12)</f>
        <v>437.485696356</v>
      </c>
    </row>
    <row r="13" spans="1:63" ht="12.75">
      <c r="A13" s="11"/>
      <c r="B13" s="47" t="s">
        <v>130</v>
      </c>
      <c r="C13" s="45">
        <v>0</v>
      </c>
      <c r="D13" s="53">
        <v>54.483734702</v>
      </c>
      <c r="E13" s="45">
        <v>0</v>
      </c>
      <c r="F13" s="45">
        <v>0</v>
      </c>
      <c r="G13" s="54">
        <v>0</v>
      </c>
      <c r="H13" s="55">
        <v>2.2305358340000003</v>
      </c>
      <c r="I13" s="45">
        <v>0.001608348</v>
      </c>
      <c r="J13" s="45">
        <v>0</v>
      </c>
      <c r="K13" s="56">
        <v>0</v>
      </c>
      <c r="L13" s="54">
        <v>15.768699194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0.617180057</v>
      </c>
      <c r="S13" s="45">
        <v>0</v>
      </c>
      <c r="T13" s="45">
        <v>0</v>
      </c>
      <c r="U13" s="45">
        <v>0</v>
      </c>
      <c r="V13" s="54">
        <v>0.0025947360000000003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1.240128064</v>
      </c>
      <c r="AW13" s="45">
        <v>6.019926495</v>
      </c>
      <c r="AX13" s="45">
        <v>0</v>
      </c>
      <c r="AY13" s="56">
        <v>0</v>
      </c>
      <c r="AZ13" s="54">
        <v>16.820875218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0.084931661</v>
      </c>
      <c r="BG13" s="53">
        <v>0.008736078</v>
      </c>
      <c r="BH13" s="45">
        <v>0</v>
      </c>
      <c r="BI13" s="45">
        <v>0</v>
      </c>
      <c r="BJ13" s="45">
        <v>0.005291649</v>
      </c>
      <c r="BK13" s="91">
        <f>SUM(C13:BJ13)</f>
        <v>97.284242036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316.63803885199997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4.248767745</v>
      </c>
      <c r="I14" s="93">
        <f t="shared" si="1"/>
        <v>21.549033110000003</v>
      </c>
      <c r="J14" s="93">
        <f t="shared" si="1"/>
        <v>0</v>
      </c>
      <c r="K14" s="93">
        <f t="shared" si="1"/>
        <v>0</v>
      </c>
      <c r="L14" s="93">
        <f t="shared" si="1"/>
        <v>100.94840177700002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1.663863923</v>
      </c>
      <c r="S14" s="93">
        <f t="shared" si="1"/>
        <v>4.096268416</v>
      </c>
      <c r="T14" s="93">
        <f t="shared" si="1"/>
        <v>0</v>
      </c>
      <c r="U14" s="93">
        <f t="shared" si="1"/>
        <v>0</v>
      </c>
      <c r="V14" s="93">
        <f t="shared" si="1"/>
        <v>0.23546728699999997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0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4.961206471</v>
      </c>
      <c r="AW14" s="93">
        <f t="shared" si="2"/>
        <v>18.401307995</v>
      </c>
      <c r="AX14" s="93">
        <f t="shared" si="2"/>
        <v>0</v>
      </c>
      <c r="AY14" s="93">
        <f t="shared" si="2"/>
        <v>0</v>
      </c>
      <c r="AZ14" s="93">
        <f t="shared" si="2"/>
        <v>55.165680679000005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1.4102469889999998</v>
      </c>
      <c r="BG14" s="93">
        <f t="shared" si="2"/>
        <v>0.29216734499999997</v>
      </c>
      <c r="BH14" s="93">
        <f t="shared" si="2"/>
        <v>3.041915178</v>
      </c>
      <c r="BI14" s="93">
        <f t="shared" si="2"/>
        <v>0</v>
      </c>
      <c r="BJ14" s="93">
        <f t="shared" si="2"/>
        <v>2.1175726249999998</v>
      </c>
      <c r="BK14" s="93">
        <f t="shared" si="2"/>
        <v>534.769938392</v>
      </c>
    </row>
    <row r="15" spans="1:63" ht="12.75">
      <c r="A15" s="11" t="s">
        <v>74</v>
      </c>
      <c r="B15" s="18" t="s">
        <v>10</v>
      </c>
      <c r="C15" s="11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33"/>
    </row>
    <row r="16" spans="1:63" ht="12.75">
      <c r="A16" s="96"/>
      <c r="B16" s="3" t="s">
        <v>131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0.165012369</v>
      </c>
      <c r="I16" s="45">
        <v>0</v>
      </c>
      <c r="J16" s="45">
        <v>0</v>
      </c>
      <c r="K16" s="45">
        <v>0</v>
      </c>
      <c r="L16" s="54">
        <v>0.551153579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0.039515754</v>
      </c>
      <c r="S16" s="45">
        <v>0</v>
      </c>
      <c r="T16" s="45">
        <v>0</v>
      </c>
      <c r="U16" s="45">
        <v>0</v>
      </c>
      <c r="V16" s="54">
        <v>0.060793468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17.766064038</v>
      </c>
      <c r="AW16" s="45">
        <v>15.045518888999998</v>
      </c>
      <c r="AX16" s="45">
        <v>0</v>
      </c>
      <c r="AY16" s="45">
        <v>0</v>
      </c>
      <c r="AZ16" s="54">
        <v>66.559844074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6.411361625</v>
      </c>
      <c r="BG16" s="53">
        <v>1.378852968</v>
      </c>
      <c r="BH16" s="45">
        <v>0</v>
      </c>
      <c r="BI16" s="45">
        <v>0</v>
      </c>
      <c r="BJ16" s="56">
        <v>9.540125049</v>
      </c>
      <c r="BK16" s="61">
        <f aca="true" t="shared" si="3" ref="BK16:BK33">SUM(C16:BJ16)</f>
        <v>117.51824181299999</v>
      </c>
    </row>
    <row r="17" spans="1:63" ht="12.75">
      <c r="A17" s="96"/>
      <c r="B17" s="3" t="s">
        <v>137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0.12118825800000001</v>
      </c>
      <c r="I17" s="45">
        <v>0</v>
      </c>
      <c r="J17" s="45">
        <v>0</v>
      </c>
      <c r="K17" s="45">
        <v>0</v>
      </c>
      <c r="L17" s="54">
        <v>0.7762482940000001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0.040212384999999996</v>
      </c>
      <c r="S17" s="45">
        <v>0</v>
      </c>
      <c r="T17" s="45">
        <v>2.17894258</v>
      </c>
      <c r="U17" s="45">
        <v>0</v>
      </c>
      <c r="V17" s="54">
        <v>0.021789426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12.898342855000001</v>
      </c>
      <c r="AW17" s="45">
        <v>9.498148295</v>
      </c>
      <c r="AX17" s="45">
        <v>0</v>
      </c>
      <c r="AY17" s="45">
        <v>0</v>
      </c>
      <c r="AZ17" s="54">
        <v>44.539688276999996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3.119888642</v>
      </c>
      <c r="BG17" s="53">
        <v>1.7455209870000001</v>
      </c>
      <c r="BH17" s="45">
        <v>0.753351516</v>
      </c>
      <c r="BI17" s="45">
        <v>0</v>
      </c>
      <c r="BJ17" s="56">
        <v>11.733941649999998</v>
      </c>
      <c r="BK17" s="61">
        <f t="shared" si="3"/>
        <v>87.427263165</v>
      </c>
    </row>
    <row r="18" spans="1:63" ht="12.75">
      <c r="A18" s="96"/>
      <c r="B18" s="3" t="s">
        <v>138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0.13337274500000001</v>
      </c>
      <c r="I18" s="45">
        <v>0.16146875800000002</v>
      </c>
      <c r="J18" s="45">
        <v>0</v>
      </c>
      <c r="K18" s="45">
        <v>0</v>
      </c>
      <c r="L18" s="54">
        <v>0.345890389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0.072607118</v>
      </c>
      <c r="S18" s="45">
        <v>0</v>
      </c>
      <c r="T18" s="45">
        <v>2.152916774</v>
      </c>
      <c r="U18" s="45">
        <v>0</v>
      </c>
      <c r="V18" s="54">
        <v>0.010764583999999999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17.509658522</v>
      </c>
      <c r="AW18" s="45">
        <v>15.730058197999998</v>
      </c>
      <c r="AX18" s="45">
        <v>0</v>
      </c>
      <c r="AY18" s="45">
        <v>0</v>
      </c>
      <c r="AZ18" s="54">
        <v>93.866822606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6.758208209</v>
      </c>
      <c r="BG18" s="53">
        <v>0.3297412</v>
      </c>
      <c r="BH18" s="45">
        <v>0</v>
      </c>
      <c r="BI18" s="45">
        <v>0</v>
      </c>
      <c r="BJ18" s="56">
        <v>8.821932598</v>
      </c>
      <c r="BK18" s="61">
        <f t="shared" si="3"/>
        <v>145.893441701</v>
      </c>
    </row>
    <row r="19" spans="1:63" ht="12.75">
      <c r="A19" s="96"/>
      <c r="B19" s="3" t="s">
        <v>139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0.1357516</v>
      </c>
      <c r="I19" s="45">
        <v>0</v>
      </c>
      <c r="J19" s="45">
        <v>0</v>
      </c>
      <c r="K19" s="45">
        <v>0</v>
      </c>
      <c r="L19" s="54">
        <v>0.338733796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0.106489149</v>
      </c>
      <c r="S19" s="45">
        <v>3.271748709</v>
      </c>
      <c r="T19" s="45">
        <v>2.1811658059999997</v>
      </c>
      <c r="U19" s="45">
        <v>0</v>
      </c>
      <c r="V19" s="54">
        <v>0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16.188935999</v>
      </c>
      <c r="AW19" s="45">
        <v>7.9668910330000005</v>
      </c>
      <c r="AX19" s="45">
        <v>0</v>
      </c>
      <c r="AY19" s="45">
        <v>0</v>
      </c>
      <c r="AZ19" s="54">
        <v>54.373920201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5.758711609</v>
      </c>
      <c r="BG19" s="53">
        <v>1.998798317</v>
      </c>
      <c r="BH19" s="45">
        <v>0</v>
      </c>
      <c r="BI19" s="45">
        <v>0</v>
      </c>
      <c r="BJ19" s="56">
        <v>12.487357893</v>
      </c>
      <c r="BK19" s="61">
        <f t="shared" si="3"/>
        <v>104.808504112</v>
      </c>
    </row>
    <row r="20" spans="1:63" ht="12.75">
      <c r="A20" s="96"/>
      <c r="B20" s="3" t="s">
        <v>142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0.111147577</v>
      </c>
      <c r="I20" s="45">
        <v>0</v>
      </c>
      <c r="J20" s="45">
        <v>0</v>
      </c>
      <c r="K20" s="45">
        <v>0</v>
      </c>
      <c r="L20" s="54">
        <v>0.346230017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0.119656612</v>
      </c>
      <c r="S20" s="45">
        <v>0</v>
      </c>
      <c r="T20" s="45">
        <v>2.396055484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5.285069667999999</v>
      </c>
      <c r="AW20" s="45">
        <v>1.6168042779999998</v>
      </c>
      <c r="AX20" s="45">
        <v>0</v>
      </c>
      <c r="AY20" s="45">
        <v>0</v>
      </c>
      <c r="AZ20" s="54">
        <v>16.070488349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1.887458141</v>
      </c>
      <c r="BG20" s="53">
        <v>0.023746142</v>
      </c>
      <c r="BH20" s="45">
        <v>0</v>
      </c>
      <c r="BI20" s="45">
        <v>0</v>
      </c>
      <c r="BJ20" s="56">
        <v>0.528173563</v>
      </c>
      <c r="BK20" s="61">
        <f t="shared" si="3"/>
        <v>28.384829831</v>
      </c>
    </row>
    <row r="21" spans="1:63" ht="12.75">
      <c r="A21" s="96"/>
      <c r="B21" s="3" t="s">
        <v>146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0.28712846000000003</v>
      </c>
      <c r="I21" s="45">
        <v>0.294830323</v>
      </c>
      <c r="J21" s="45">
        <v>0</v>
      </c>
      <c r="K21" s="45">
        <v>0</v>
      </c>
      <c r="L21" s="54">
        <v>0.44224548399999997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0.025355408000000003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7.706710262</v>
      </c>
      <c r="AW21" s="45">
        <v>3.0719990819999996</v>
      </c>
      <c r="AX21" s="45">
        <v>0</v>
      </c>
      <c r="AY21" s="45">
        <v>0</v>
      </c>
      <c r="AZ21" s="54">
        <v>34.878013379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2.435331628</v>
      </c>
      <c r="BG21" s="53">
        <v>0.585459355</v>
      </c>
      <c r="BH21" s="45">
        <v>0</v>
      </c>
      <c r="BI21" s="45">
        <v>0</v>
      </c>
      <c r="BJ21" s="56">
        <v>5.228787449</v>
      </c>
      <c r="BK21" s="61">
        <f t="shared" si="3"/>
        <v>54.95586083</v>
      </c>
    </row>
    <row r="22" spans="1:63" ht="12.75">
      <c r="A22" s="96"/>
      <c r="B22" s="3" t="s">
        <v>147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0.275298103</v>
      </c>
      <c r="I22" s="45">
        <v>0.297149758</v>
      </c>
      <c r="J22" s="45">
        <v>0</v>
      </c>
      <c r="K22" s="45">
        <v>0</v>
      </c>
      <c r="L22" s="54">
        <v>0.35657971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0.061022676</v>
      </c>
      <c r="S22" s="45">
        <v>0</v>
      </c>
      <c r="T22" s="45">
        <v>0</v>
      </c>
      <c r="U22" s="45">
        <v>0</v>
      </c>
      <c r="V22" s="54">
        <v>0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9.014756615</v>
      </c>
      <c r="AW22" s="45">
        <v>2.201303771</v>
      </c>
      <c r="AX22" s="45">
        <v>0</v>
      </c>
      <c r="AY22" s="45">
        <v>0</v>
      </c>
      <c r="AZ22" s="54">
        <v>38.081552997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2.682590445</v>
      </c>
      <c r="BG22" s="53">
        <v>0.193432373</v>
      </c>
      <c r="BH22" s="45">
        <v>0</v>
      </c>
      <c r="BI22" s="45">
        <v>0</v>
      </c>
      <c r="BJ22" s="56">
        <v>6.691277991</v>
      </c>
      <c r="BK22" s="61">
        <f t="shared" si="3"/>
        <v>59.854964439</v>
      </c>
    </row>
    <row r="23" spans="1:63" ht="12.75">
      <c r="A23" s="96"/>
      <c r="B23" s="3" t="s">
        <v>150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0.088263226</v>
      </c>
      <c r="I23" s="45">
        <v>0.5334820969999999</v>
      </c>
      <c r="J23" s="45">
        <v>0</v>
      </c>
      <c r="K23" s="45">
        <v>0</v>
      </c>
      <c r="L23" s="54">
        <v>0.24540176400000002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0.059225155</v>
      </c>
      <c r="S23" s="45">
        <v>0</v>
      </c>
      <c r="T23" s="45">
        <v>0</v>
      </c>
      <c r="U23" s="45">
        <v>0</v>
      </c>
      <c r="V23" s="54">
        <v>0.05334821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7.064622197</v>
      </c>
      <c r="AW23" s="45">
        <v>4.176932306</v>
      </c>
      <c r="AX23" s="45">
        <v>0</v>
      </c>
      <c r="AY23" s="45">
        <v>0</v>
      </c>
      <c r="AZ23" s="54">
        <v>30.976983505999996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1.3173058190000002</v>
      </c>
      <c r="BG23" s="53">
        <v>0</v>
      </c>
      <c r="BH23" s="45">
        <v>0</v>
      </c>
      <c r="BI23" s="45">
        <v>0</v>
      </c>
      <c r="BJ23" s="56">
        <v>2.095214804</v>
      </c>
      <c r="BK23" s="61">
        <f t="shared" si="3"/>
        <v>46.610779083999994</v>
      </c>
    </row>
    <row r="24" spans="1:63" ht="12.75">
      <c r="A24" s="96"/>
      <c r="B24" s="3" t="s">
        <v>132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0.109674079</v>
      </c>
      <c r="I24" s="45">
        <v>2.190904065</v>
      </c>
      <c r="J24" s="45">
        <v>0</v>
      </c>
      <c r="K24" s="45">
        <v>0</v>
      </c>
      <c r="L24" s="54">
        <v>3.7374245810000004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0.083769861</v>
      </c>
      <c r="S24" s="45">
        <v>12.88767097</v>
      </c>
      <c r="T24" s="45">
        <v>0</v>
      </c>
      <c r="U24" s="45">
        <v>0</v>
      </c>
      <c r="V24" s="54">
        <v>0.180427394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2.03770382</v>
      </c>
      <c r="AW24" s="45">
        <v>10.185533437</v>
      </c>
      <c r="AX24" s="45">
        <v>0</v>
      </c>
      <c r="AY24" s="45">
        <v>0</v>
      </c>
      <c r="AZ24" s="54">
        <v>30.154978080000003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0.20348380500000002</v>
      </c>
      <c r="BG24" s="53">
        <v>0.025368225</v>
      </c>
      <c r="BH24" s="45">
        <v>0</v>
      </c>
      <c r="BI24" s="45">
        <v>0</v>
      </c>
      <c r="BJ24" s="56">
        <v>0.701131838</v>
      </c>
      <c r="BK24" s="61">
        <f t="shared" si="3"/>
        <v>62.498070155</v>
      </c>
    </row>
    <row r="25" spans="1:63" ht="12.75">
      <c r="A25" s="96"/>
      <c r="B25" s="3" t="s">
        <v>149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0.403151199</v>
      </c>
      <c r="I25" s="45">
        <v>0.562167736</v>
      </c>
      <c r="J25" s="45">
        <v>0</v>
      </c>
      <c r="K25" s="45">
        <v>0</v>
      </c>
      <c r="L25" s="54">
        <v>0.033068690000000005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0.122605366</v>
      </c>
      <c r="S25" s="45">
        <v>0</v>
      </c>
      <c r="T25" s="45">
        <v>0</v>
      </c>
      <c r="U25" s="45">
        <v>0</v>
      </c>
      <c r="V25" s="54">
        <v>0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6.852089825</v>
      </c>
      <c r="AW25" s="45">
        <v>2.658328778</v>
      </c>
      <c r="AX25" s="45">
        <v>0</v>
      </c>
      <c r="AY25" s="45">
        <v>0</v>
      </c>
      <c r="AZ25" s="54">
        <v>34.59946241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2.006513873</v>
      </c>
      <c r="BG25" s="53">
        <v>0.024832842</v>
      </c>
      <c r="BH25" s="45">
        <v>0</v>
      </c>
      <c r="BI25" s="45">
        <v>0</v>
      </c>
      <c r="BJ25" s="56">
        <v>2.50068834</v>
      </c>
      <c r="BK25" s="61">
        <f t="shared" si="3"/>
        <v>49.76290905900001</v>
      </c>
    </row>
    <row r="26" spans="1:63" ht="12.75">
      <c r="A26" s="96"/>
      <c r="B26" s="3" t="s">
        <v>143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0.33312274199999997</v>
      </c>
      <c r="I26" s="45">
        <v>5.47879349</v>
      </c>
      <c r="J26" s="45">
        <v>0</v>
      </c>
      <c r="K26" s="45">
        <v>0</v>
      </c>
      <c r="L26" s="54">
        <v>6.237208488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0.115857871</v>
      </c>
      <c r="S26" s="45">
        <v>0.115857871</v>
      </c>
      <c r="T26" s="45">
        <v>0.231715742</v>
      </c>
      <c r="U26" s="45">
        <v>0</v>
      </c>
      <c r="V26" s="54">
        <v>0.7762477360000001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3.871829907</v>
      </c>
      <c r="AW26" s="45">
        <v>24.479061568000002</v>
      </c>
      <c r="AX26" s="45">
        <v>0</v>
      </c>
      <c r="AY26" s="45">
        <v>0</v>
      </c>
      <c r="AZ26" s="54">
        <v>42.995449271999995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0.8317292949999999</v>
      </c>
      <c r="BG26" s="53">
        <v>0.703356368</v>
      </c>
      <c r="BH26" s="45">
        <v>0</v>
      </c>
      <c r="BI26" s="45">
        <v>0</v>
      </c>
      <c r="BJ26" s="56">
        <v>5.7690530010000005</v>
      </c>
      <c r="BK26" s="61">
        <f t="shared" si="3"/>
        <v>91.93928335100001</v>
      </c>
    </row>
    <row r="27" spans="1:63" ht="12.75">
      <c r="A27" s="96"/>
      <c r="B27" s="3" t="s">
        <v>144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0.07993214400000001</v>
      </c>
      <c r="I27" s="45">
        <v>1.225320854</v>
      </c>
      <c r="J27" s="45">
        <v>0</v>
      </c>
      <c r="K27" s="45">
        <v>0</v>
      </c>
      <c r="L27" s="54">
        <v>5.384980929999999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0.07546602399999999</v>
      </c>
      <c r="S27" s="45">
        <v>0</v>
      </c>
      <c r="T27" s="45">
        <v>0</v>
      </c>
      <c r="U27" s="45">
        <v>0</v>
      </c>
      <c r="V27" s="54">
        <v>0.011451597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1.8014089629999999</v>
      </c>
      <c r="AW27" s="45">
        <v>9.007931676</v>
      </c>
      <c r="AX27" s="45">
        <v>0</v>
      </c>
      <c r="AY27" s="45">
        <v>0</v>
      </c>
      <c r="AZ27" s="54">
        <v>31.157105244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0.34650890700000003</v>
      </c>
      <c r="BG27" s="53">
        <v>0.615732039</v>
      </c>
      <c r="BH27" s="45">
        <v>0</v>
      </c>
      <c r="BI27" s="45">
        <v>0</v>
      </c>
      <c r="BJ27" s="56">
        <v>2.665361893</v>
      </c>
      <c r="BK27" s="61">
        <f t="shared" si="3"/>
        <v>52.371200271000006</v>
      </c>
    </row>
    <row r="28" spans="1:63" ht="12.75">
      <c r="A28" s="96"/>
      <c r="B28" s="3" t="s">
        <v>148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3">
        <v>0.138688757</v>
      </c>
      <c r="I28" s="45">
        <v>29.022691218000002</v>
      </c>
      <c r="J28" s="45">
        <v>0</v>
      </c>
      <c r="K28" s="45">
        <v>0</v>
      </c>
      <c r="L28" s="54">
        <v>18.699923859000002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0.011153994</v>
      </c>
      <c r="S28" s="45">
        <v>7.250095808</v>
      </c>
      <c r="T28" s="45">
        <v>0</v>
      </c>
      <c r="U28" s="45">
        <v>0</v>
      </c>
      <c r="V28" s="54">
        <v>1.673099033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0.3765178</v>
      </c>
      <c r="AW28" s="45">
        <v>74.613567071</v>
      </c>
      <c r="AX28" s="45">
        <v>0</v>
      </c>
      <c r="AY28" s="45">
        <v>0</v>
      </c>
      <c r="AZ28" s="54">
        <v>132.04244021099998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0.001110017</v>
      </c>
      <c r="BG28" s="53">
        <v>0</v>
      </c>
      <c r="BH28" s="45">
        <v>0</v>
      </c>
      <c r="BI28" s="45">
        <v>0</v>
      </c>
      <c r="BJ28" s="56">
        <v>2.447576599</v>
      </c>
      <c r="BK28" s="61">
        <f t="shared" si="3"/>
        <v>266.276864367</v>
      </c>
    </row>
    <row r="29" spans="1:63" ht="12.75">
      <c r="A29" s="96"/>
      <c r="B29" s="3" t="s">
        <v>151</v>
      </c>
      <c r="C29" s="55">
        <v>0</v>
      </c>
      <c r="D29" s="53">
        <v>56.77559514</v>
      </c>
      <c r="E29" s="45">
        <v>0</v>
      </c>
      <c r="F29" s="45">
        <v>0</v>
      </c>
      <c r="G29" s="54">
        <v>0</v>
      </c>
      <c r="H29" s="73">
        <v>0.16196529</v>
      </c>
      <c r="I29" s="45">
        <v>74.324415456</v>
      </c>
      <c r="J29" s="45">
        <v>0</v>
      </c>
      <c r="K29" s="45">
        <v>0</v>
      </c>
      <c r="L29" s="54">
        <v>3.8692722020000003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0.027069572</v>
      </c>
      <c r="S29" s="45">
        <v>1.032283548</v>
      </c>
      <c r="T29" s="45">
        <v>0</v>
      </c>
      <c r="U29" s="45">
        <v>0</v>
      </c>
      <c r="V29" s="54">
        <v>0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0.17006057600000002</v>
      </c>
      <c r="AW29" s="45">
        <v>16.510735487999998</v>
      </c>
      <c r="AX29" s="45">
        <v>0</v>
      </c>
      <c r="AY29" s="45">
        <v>0</v>
      </c>
      <c r="AZ29" s="54">
        <v>0.43443738499999995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0.07429830899999999</v>
      </c>
      <c r="BG29" s="53">
        <v>0</v>
      </c>
      <c r="BH29" s="45">
        <v>0</v>
      </c>
      <c r="BI29" s="45">
        <v>0</v>
      </c>
      <c r="BJ29" s="56">
        <v>0</v>
      </c>
      <c r="BK29" s="61">
        <f t="shared" si="3"/>
        <v>153.38013296599996</v>
      </c>
    </row>
    <row r="30" spans="1:63" ht="12.75">
      <c r="A30" s="96"/>
      <c r="B30" s="3" t="s">
        <v>152</v>
      </c>
      <c r="C30" s="55">
        <v>0</v>
      </c>
      <c r="D30" s="53">
        <v>43.313990327999996</v>
      </c>
      <c r="E30" s="45">
        <v>0</v>
      </c>
      <c r="F30" s="45">
        <v>0</v>
      </c>
      <c r="G30" s="54">
        <v>0</v>
      </c>
      <c r="H30" s="73">
        <v>0.0037126269999999996</v>
      </c>
      <c r="I30" s="45">
        <v>39.188848392000004</v>
      </c>
      <c r="J30" s="45">
        <v>0</v>
      </c>
      <c r="K30" s="45">
        <v>0</v>
      </c>
      <c r="L30" s="54">
        <v>3.352193465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0.005156427</v>
      </c>
      <c r="S30" s="45">
        <v>5.15642742</v>
      </c>
      <c r="T30" s="45">
        <v>0</v>
      </c>
      <c r="U30" s="45">
        <v>0</v>
      </c>
      <c r="V30" s="54">
        <v>0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0.13219974199999998</v>
      </c>
      <c r="AW30" s="45">
        <v>3.503607436</v>
      </c>
      <c r="AX30" s="45">
        <v>0</v>
      </c>
      <c r="AY30" s="45">
        <v>0</v>
      </c>
      <c r="AZ30" s="54">
        <v>10.103289734999999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0.020094278</v>
      </c>
      <c r="BG30" s="53">
        <v>0.05152379</v>
      </c>
      <c r="BH30" s="45">
        <v>0</v>
      </c>
      <c r="BI30" s="45">
        <v>0</v>
      </c>
      <c r="BJ30" s="56">
        <v>0.05152379</v>
      </c>
      <c r="BK30" s="61">
        <f t="shared" si="3"/>
        <v>104.88256743000001</v>
      </c>
    </row>
    <row r="31" spans="1:63" ht="12.75">
      <c r="A31" s="96"/>
      <c r="B31" s="3" t="s">
        <v>153</v>
      </c>
      <c r="C31" s="55">
        <v>0</v>
      </c>
      <c r="D31" s="53">
        <v>15.400291935</v>
      </c>
      <c r="E31" s="45">
        <v>0</v>
      </c>
      <c r="F31" s="45">
        <v>0</v>
      </c>
      <c r="G31" s="54">
        <v>0</v>
      </c>
      <c r="H31" s="73">
        <v>0.282954594</v>
      </c>
      <c r="I31" s="45">
        <v>16.734983903</v>
      </c>
      <c r="J31" s="45">
        <v>0</v>
      </c>
      <c r="K31" s="45">
        <v>0</v>
      </c>
      <c r="L31" s="54">
        <v>12.530086128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0.063044689</v>
      </c>
      <c r="S31" s="45">
        <v>0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0.44197022700000005</v>
      </c>
      <c r="AW31" s="45">
        <v>9.951511609999999</v>
      </c>
      <c r="AX31" s="45">
        <v>0</v>
      </c>
      <c r="AY31" s="45">
        <v>0</v>
      </c>
      <c r="AZ31" s="54">
        <v>15.778788511000002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0.062325189</v>
      </c>
      <c r="BG31" s="53">
        <v>0</v>
      </c>
      <c r="BH31" s="45">
        <v>0</v>
      </c>
      <c r="BI31" s="45">
        <v>0</v>
      </c>
      <c r="BJ31" s="56">
        <v>2.185228839</v>
      </c>
      <c r="BK31" s="61">
        <f t="shared" si="3"/>
        <v>73.43118562500001</v>
      </c>
    </row>
    <row r="32" spans="1:63" ht="12.75">
      <c r="A32" s="96"/>
      <c r="B32" s="3" t="s">
        <v>154</v>
      </c>
      <c r="C32" s="55">
        <v>0</v>
      </c>
      <c r="D32" s="53">
        <v>10.22992903</v>
      </c>
      <c r="E32" s="45">
        <v>0</v>
      </c>
      <c r="F32" s="45">
        <v>0</v>
      </c>
      <c r="G32" s="54">
        <v>0</v>
      </c>
      <c r="H32" s="73">
        <v>0.231355819</v>
      </c>
      <c r="I32" s="45">
        <v>35.502634574</v>
      </c>
      <c r="J32" s="45">
        <v>0</v>
      </c>
      <c r="K32" s="45">
        <v>0</v>
      </c>
      <c r="L32" s="54">
        <v>0.628557112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0.049103659</v>
      </c>
      <c r="S32" s="45">
        <v>0</v>
      </c>
      <c r="T32" s="45">
        <v>0</v>
      </c>
      <c r="U32" s="45">
        <v>0</v>
      </c>
      <c r="V32" s="54">
        <v>0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0.69575429</v>
      </c>
      <c r="AW32" s="45">
        <v>2.096138227</v>
      </c>
      <c r="AX32" s="45">
        <v>0</v>
      </c>
      <c r="AY32" s="45">
        <v>0</v>
      </c>
      <c r="AZ32" s="54">
        <v>6.094128228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0.154342893</v>
      </c>
      <c r="BG32" s="53">
        <v>0</v>
      </c>
      <c r="BH32" s="45">
        <v>0</v>
      </c>
      <c r="BI32" s="45">
        <v>0</v>
      </c>
      <c r="BJ32" s="56">
        <v>0.204501291</v>
      </c>
      <c r="BK32" s="61">
        <f t="shared" si="3"/>
        <v>55.886445122999994</v>
      </c>
    </row>
    <row r="33" spans="1:63" ht="12.75">
      <c r="A33" s="96"/>
      <c r="B33" s="3" t="s">
        <v>155</v>
      </c>
      <c r="C33" s="55">
        <v>0</v>
      </c>
      <c r="D33" s="53">
        <v>10.21733226</v>
      </c>
      <c r="E33" s="45">
        <v>0</v>
      </c>
      <c r="F33" s="45">
        <v>0</v>
      </c>
      <c r="G33" s="54">
        <v>0</v>
      </c>
      <c r="H33" s="73">
        <v>0.33452395000000007</v>
      </c>
      <c r="I33" s="45">
        <v>0</v>
      </c>
      <c r="J33" s="45">
        <v>0</v>
      </c>
      <c r="K33" s="45">
        <v>0</v>
      </c>
      <c r="L33" s="54">
        <v>6.924590952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0.035249796</v>
      </c>
      <c r="S33" s="45">
        <v>0</v>
      </c>
      <c r="T33" s="45">
        <v>0</v>
      </c>
      <c r="U33" s="45">
        <v>0</v>
      </c>
      <c r="V33" s="54">
        <v>0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0.347848492</v>
      </c>
      <c r="AW33" s="45">
        <v>2.879831303</v>
      </c>
      <c r="AX33" s="45">
        <v>0</v>
      </c>
      <c r="AY33" s="45">
        <v>0</v>
      </c>
      <c r="AZ33" s="54">
        <v>5.166595608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0.014807642999999999</v>
      </c>
      <c r="BG33" s="53">
        <v>0</v>
      </c>
      <c r="BH33" s="45">
        <v>0</v>
      </c>
      <c r="BI33" s="45">
        <v>0</v>
      </c>
      <c r="BJ33" s="56">
        <v>0</v>
      </c>
      <c r="BK33" s="61">
        <f t="shared" si="3"/>
        <v>25.920780003999997</v>
      </c>
    </row>
    <row r="34" spans="1:63" ht="12.75">
      <c r="A34" s="96"/>
      <c r="B34" s="3"/>
      <c r="C34" s="55"/>
      <c r="D34" s="53"/>
      <c r="E34" s="45"/>
      <c r="F34" s="45"/>
      <c r="G34" s="54"/>
      <c r="H34" s="73"/>
      <c r="I34" s="45"/>
      <c r="J34" s="45"/>
      <c r="K34" s="45"/>
      <c r="L34" s="54"/>
      <c r="M34" s="73"/>
      <c r="N34" s="53"/>
      <c r="O34" s="45"/>
      <c r="P34" s="45"/>
      <c r="Q34" s="54"/>
      <c r="R34" s="73"/>
      <c r="S34" s="45"/>
      <c r="T34" s="45"/>
      <c r="U34" s="45"/>
      <c r="V34" s="54"/>
      <c r="W34" s="73"/>
      <c r="X34" s="45"/>
      <c r="Y34" s="45"/>
      <c r="Z34" s="45"/>
      <c r="AA34" s="54"/>
      <c r="AB34" s="73"/>
      <c r="AC34" s="45"/>
      <c r="AD34" s="45"/>
      <c r="AE34" s="45"/>
      <c r="AF34" s="54"/>
      <c r="AG34" s="73"/>
      <c r="AH34" s="45"/>
      <c r="AI34" s="45"/>
      <c r="AJ34" s="45"/>
      <c r="AK34" s="54"/>
      <c r="AL34" s="73"/>
      <c r="AM34" s="45"/>
      <c r="AN34" s="45"/>
      <c r="AO34" s="45"/>
      <c r="AP34" s="54"/>
      <c r="AQ34" s="73"/>
      <c r="AR34" s="53"/>
      <c r="AS34" s="45"/>
      <c r="AT34" s="45"/>
      <c r="AU34" s="54"/>
      <c r="AV34" s="73"/>
      <c r="AW34" s="45"/>
      <c r="AX34" s="45"/>
      <c r="AY34" s="45"/>
      <c r="AZ34" s="54"/>
      <c r="BA34" s="73"/>
      <c r="BB34" s="53"/>
      <c r="BC34" s="45"/>
      <c r="BD34" s="45"/>
      <c r="BE34" s="54"/>
      <c r="BF34" s="73"/>
      <c r="BG34" s="53"/>
      <c r="BH34" s="45"/>
      <c r="BI34" s="45"/>
      <c r="BJ34" s="56"/>
      <c r="BK34" s="61"/>
    </row>
    <row r="35" spans="1:63" ht="12.75">
      <c r="A35" s="36"/>
      <c r="B35" s="37" t="s">
        <v>141</v>
      </c>
      <c r="C35" s="94">
        <f aca="true" t="shared" si="4" ref="C35:AH35">SUM(C16:C34)</f>
        <v>0</v>
      </c>
      <c r="D35" s="94">
        <f t="shared" si="4"/>
        <v>135.93713869299998</v>
      </c>
      <c r="E35" s="94">
        <f t="shared" si="4"/>
        <v>0</v>
      </c>
      <c r="F35" s="94">
        <f t="shared" si="4"/>
        <v>0</v>
      </c>
      <c r="G35" s="94">
        <f t="shared" si="4"/>
        <v>0</v>
      </c>
      <c r="H35" s="94">
        <f t="shared" si="4"/>
        <v>3.396243539</v>
      </c>
      <c r="I35" s="94">
        <f t="shared" si="4"/>
        <v>205.517690624</v>
      </c>
      <c r="J35" s="94">
        <f t="shared" si="4"/>
        <v>0</v>
      </c>
      <c r="K35" s="94">
        <f t="shared" si="4"/>
        <v>0</v>
      </c>
      <c r="L35" s="94">
        <f t="shared" si="4"/>
        <v>64.79978944</v>
      </c>
      <c r="M35" s="94">
        <f t="shared" si="4"/>
        <v>0</v>
      </c>
      <c r="N35" s="94">
        <f t="shared" si="4"/>
        <v>0</v>
      </c>
      <c r="O35" s="94">
        <f t="shared" si="4"/>
        <v>0</v>
      </c>
      <c r="P35" s="94">
        <f t="shared" si="4"/>
        <v>0</v>
      </c>
      <c r="Q35" s="94">
        <f t="shared" si="4"/>
        <v>0</v>
      </c>
      <c r="R35" s="94">
        <f t="shared" si="4"/>
        <v>1.1125615160000002</v>
      </c>
      <c r="S35" s="94">
        <f t="shared" si="4"/>
        <v>29.714084326</v>
      </c>
      <c r="T35" s="94">
        <f t="shared" si="4"/>
        <v>9.140796386</v>
      </c>
      <c r="U35" s="94">
        <f t="shared" si="4"/>
        <v>0</v>
      </c>
      <c r="V35" s="94">
        <f t="shared" si="4"/>
        <v>2.787921448</v>
      </c>
      <c r="W35" s="94">
        <f t="shared" si="4"/>
        <v>0</v>
      </c>
      <c r="X35" s="94">
        <f t="shared" si="4"/>
        <v>0</v>
      </c>
      <c r="Y35" s="94">
        <f t="shared" si="4"/>
        <v>0</v>
      </c>
      <c r="Z35" s="94">
        <f t="shared" si="4"/>
        <v>0</v>
      </c>
      <c r="AA35" s="94">
        <f t="shared" si="4"/>
        <v>0</v>
      </c>
      <c r="AB35" s="94">
        <f t="shared" si="4"/>
        <v>0</v>
      </c>
      <c r="AC35" s="94">
        <f t="shared" si="4"/>
        <v>0</v>
      </c>
      <c r="AD35" s="94">
        <f t="shared" si="4"/>
        <v>0</v>
      </c>
      <c r="AE35" s="94">
        <f t="shared" si="4"/>
        <v>0</v>
      </c>
      <c r="AF35" s="94">
        <f t="shared" si="4"/>
        <v>0</v>
      </c>
      <c r="AG35" s="94">
        <f t="shared" si="4"/>
        <v>0</v>
      </c>
      <c r="AH35" s="94">
        <f t="shared" si="4"/>
        <v>0</v>
      </c>
      <c r="AI35" s="94">
        <f aca="true" t="shared" si="5" ref="AI35:BK35">SUM(AI16:AI34)</f>
        <v>0</v>
      </c>
      <c r="AJ35" s="94">
        <f t="shared" si="5"/>
        <v>0</v>
      </c>
      <c r="AK35" s="94">
        <f t="shared" si="5"/>
        <v>0</v>
      </c>
      <c r="AL35" s="94">
        <f t="shared" si="5"/>
        <v>0</v>
      </c>
      <c r="AM35" s="94">
        <f t="shared" si="5"/>
        <v>0</v>
      </c>
      <c r="AN35" s="94">
        <f t="shared" si="5"/>
        <v>0</v>
      </c>
      <c r="AO35" s="94">
        <f t="shared" si="5"/>
        <v>0</v>
      </c>
      <c r="AP35" s="94">
        <f t="shared" si="5"/>
        <v>0</v>
      </c>
      <c r="AQ35" s="94">
        <f t="shared" si="5"/>
        <v>0</v>
      </c>
      <c r="AR35" s="94">
        <f t="shared" si="5"/>
        <v>0</v>
      </c>
      <c r="AS35" s="94">
        <f t="shared" si="5"/>
        <v>0</v>
      </c>
      <c r="AT35" s="94">
        <f t="shared" si="5"/>
        <v>0</v>
      </c>
      <c r="AU35" s="94">
        <f t="shared" si="5"/>
        <v>0</v>
      </c>
      <c r="AV35" s="94">
        <f t="shared" si="5"/>
        <v>110.16154379800001</v>
      </c>
      <c r="AW35" s="94">
        <f t="shared" si="5"/>
        <v>215.193902446</v>
      </c>
      <c r="AX35" s="94">
        <f t="shared" si="5"/>
        <v>0</v>
      </c>
      <c r="AY35" s="94">
        <f t="shared" si="5"/>
        <v>0</v>
      </c>
      <c r="AZ35" s="94">
        <f t="shared" si="5"/>
        <v>687.873988073</v>
      </c>
      <c r="BA35" s="94">
        <f t="shared" si="5"/>
        <v>0</v>
      </c>
      <c r="BB35" s="94">
        <f t="shared" si="5"/>
        <v>0</v>
      </c>
      <c r="BC35" s="94">
        <f t="shared" si="5"/>
        <v>0</v>
      </c>
      <c r="BD35" s="94">
        <f t="shared" si="5"/>
        <v>0</v>
      </c>
      <c r="BE35" s="94">
        <f t="shared" si="5"/>
        <v>0</v>
      </c>
      <c r="BF35" s="94">
        <f t="shared" si="5"/>
        <v>34.086070327</v>
      </c>
      <c r="BG35" s="94">
        <f t="shared" si="5"/>
        <v>7.676364606000002</v>
      </c>
      <c r="BH35" s="94">
        <f t="shared" si="5"/>
        <v>0.753351516</v>
      </c>
      <c r="BI35" s="94">
        <f t="shared" si="5"/>
        <v>0</v>
      </c>
      <c r="BJ35" s="94">
        <f t="shared" si="5"/>
        <v>73.65187658800002</v>
      </c>
      <c r="BK35" s="107">
        <f t="shared" si="5"/>
        <v>1581.8033233260003</v>
      </c>
    </row>
    <row r="36" spans="1:63" ht="12.75">
      <c r="A36" s="11" t="s">
        <v>75</v>
      </c>
      <c r="B36" s="18" t="s">
        <v>15</v>
      </c>
      <c r="C36" s="111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34"/>
    </row>
    <row r="37" spans="1:63" ht="12.75">
      <c r="A37" s="11"/>
      <c r="B37" s="19" t="s">
        <v>33</v>
      </c>
      <c r="C37" s="57"/>
      <c r="D37" s="58"/>
      <c r="E37" s="59"/>
      <c r="F37" s="59"/>
      <c r="G37" s="60"/>
      <c r="H37" s="57"/>
      <c r="I37" s="59"/>
      <c r="J37" s="59"/>
      <c r="K37" s="59"/>
      <c r="L37" s="60"/>
      <c r="M37" s="57"/>
      <c r="N37" s="58"/>
      <c r="O37" s="59"/>
      <c r="P37" s="59"/>
      <c r="Q37" s="60"/>
      <c r="R37" s="57"/>
      <c r="S37" s="59"/>
      <c r="T37" s="59"/>
      <c r="U37" s="59"/>
      <c r="V37" s="60"/>
      <c r="W37" s="57"/>
      <c r="X37" s="59"/>
      <c r="Y37" s="59"/>
      <c r="Z37" s="59"/>
      <c r="AA37" s="60"/>
      <c r="AB37" s="57"/>
      <c r="AC37" s="59"/>
      <c r="AD37" s="59"/>
      <c r="AE37" s="59"/>
      <c r="AF37" s="60"/>
      <c r="AG37" s="57"/>
      <c r="AH37" s="59"/>
      <c r="AI37" s="59"/>
      <c r="AJ37" s="59"/>
      <c r="AK37" s="60"/>
      <c r="AL37" s="57"/>
      <c r="AM37" s="59"/>
      <c r="AN37" s="59"/>
      <c r="AO37" s="59"/>
      <c r="AP37" s="60"/>
      <c r="AQ37" s="57"/>
      <c r="AR37" s="58"/>
      <c r="AS37" s="59"/>
      <c r="AT37" s="59"/>
      <c r="AU37" s="60"/>
      <c r="AV37" s="57"/>
      <c r="AW37" s="59"/>
      <c r="AX37" s="59"/>
      <c r="AY37" s="59"/>
      <c r="AZ37" s="60"/>
      <c r="BA37" s="57"/>
      <c r="BB37" s="58"/>
      <c r="BC37" s="59"/>
      <c r="BD37" s="59"/>
      <c r="BE37" s="60"/>
      <c r="BF37" s="57"/>
      <c r="BG37" s="58"/>
      <c r="BH37" s="59"/>
      <c r="BI37" s="59"/>
      <c r="BJ37" s="60"/>
      <c r="BK37" s="61"/>
    </row>
    <row r="38" spans="1:63" ht="12.75">
      <c r="A38" s="36"/>
      <c r="B38" s="37" t="s">
        <v>88</v>
      </c>
      <c r="C38" s="62"/>
      <c r="D38" s="63"/>
      <c r="E38" s="63"/>
      <c r="F38" s="63"/>
      <c r="G38" s="64"/>
      <c r="H38" s="62"/>
      <c r="I38" s="63"/>
      <c r="J38" s="63"/>
      <c r="K38" s="63"/>
      <c r="L38" s="64"/>
      <c r="M38" s="62"/>
      <c r="N38" s="63"/>
      <c r="O38" s="63"/>
      <c r="P38" s="63"/>
      <c r="Q38" s="64"/>
      <c r="R38" s="62"/>
      <c r="S38" s="63"/>
      <c r="T38" s="63"/>
      <c r="U38" s="63"/>
      <c r="V38" s="64"/>
      <c r="W38" s="62"/>
      <c r="X38" s="63"/>
      <c r="Y38" s="63"/>
      <c r="Z38" s="63"/>
      <c r="AA38" s="64"/>
      <c r="AB38" s="62"/>
      <c r="AC38" s="63"/>
      <c r="AD38" s="63"/>
      <c r="AE38" s="63"/>
      <c r="AF38" s="64"/>
      <c r="AG38" s="62"/>
      <c r="AH38" s="63"/>
      <c r="AI38" s="63"/>
      <c r="AJ38" s="63"/>
      <c r="AK38" s="64"/>
      <c r="AL38" s="62"/>
      <c r="AM38" s="63"/>
      <c r="AN38" s="63"/>
      <c r="AO38" s="63"/>
      <c r="AP38" s="64"/>
      <c r="AQ38" s="62"/>
      <c r="AR38" s="63"/>
      <c r="AS38" s="63"/>
      <c r="AT38" s="63"/>
      <c r="AU38" s="64"/>
      <c r="AV38" s="62"/>
      <c r="AW38" s="63"/>
      <c r="AX38" s="63"/>
      <c r="AY38" s="63"/>
      <c r="AZ38" s="64"/>
      <c r="BA38" s="62"/>
      <c r="BB38" s="63"/>
      <c r="BC38" s="63"/>
      <c r="BD38" s="63"/>
      <c r="BE38" s="64"/>
      <c r="BF38" s="62"/>
      <c r="BG38" s="63"/>
      <c r="BH38" s="63"/>
      <c r="BI38" s="63"/>
      <c r="BJ38" s="64"/>
      <c r="BK38" s="65"/>
    </row>
    <row r="39" spans="1:63" ht="12.75">
      <c r="A39" s="11" t="s">
        <v>77</v>
      </c>
      <c r="B39" s="24" t="s">
        <v>92</v>
      </c>
      <c r="C39" s="111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3"/>
    </row>
    <row r="40" spans="1:63" ht="12.75">
      <c r="A40" s="11"/>
      <c r="B40" s="19" t="s">
        <v>33</v>
      </c>
      <c r="C40" s="57"/>
      <c r="D40" s="58"/>
      <c r="E40" s="59"/>
      <c r="F40" s="59"/>
      <c r="G40" s="60"/>
      <c r="H40" s="57"/>
      <c r="I40" s="59"/>
      <c r="J40" s="59"/>
      <c r="K40" s="59"/>
      <c r="L40" s="60"/>
      <c r="M40" s="57"/>
      <c r="N40" s="58"/>
      <c r="O40" s="59"/>
      <c r="P40" s="59"/>
      <c r="Q40" s="60"/>
      <c r="R40" s="57"/>
      <c r="S40" s="59"/>
      <c r="T40" s="59"/>
      <c r="U40" s="59"/>
      <c r="V40" s="60"/>
      <c r="W40" s="57"/>
      <c r="X40" s="59"/>
      <c r="Y40" s="59"/>
      <c r="Z40" s="59"/>
      <c r="AA40" s="60"/>
      <c r="AB40" s="57"/>
      <c r="AC40" s="59"/>
      <c r="AD40" s="59"/>
      <c r="AE40" s="59"/>
      <c r="AF40" s="60"/>
      <c r="AG40" s="57"/>
      <c r="AH40" s="59"/>
      <c r="AI40" s="59"/>
      <c r="AJ40" s="59"/>
      <c r="AK40" s="60"/>
      <c r="AL40" s="57"/>
      <c r="AM40" s="59"/>
      <c r="AN40" s="59"/>
      <c r="AO40" s="59"/>
      <c r="AP40" s="60"/>
      <c r="AQ40" s="57"/>
      <c r="AR40" s="58"/>
      <c r="AS40" s="59"/>
      <c r="AT40" s="59"/>
      <c r="AU40" s="60"/>
      <c r="AV40" s="57"/>
      <c r="AW40" s="59"/>
      <c r="AX40" s="59"/>
      <c r="AY40" s="59"/>
      <c r="AZ40" s="60"/>
      <c r="BA40" s="57"/>
      <c r="BB40" s="58"/>
      <c r="BC40" s="59"/>
      <c r="BD40" s="59"/>
      <c r="BE40" s="60"/>
      <c r="BF40" s="57"/>
      <c r="BG40" s="58"/>
      <c r="BH40" s="59"/>
      <c r="BI40" s="59"/>
      <c r="BJ40" s="60"/>
      <c r="BK40" s="61"/>
    </row>
    <row r="41" spans="1:63" ht="12.75">
      <c r="A41" s="36"/>
      <c r="B41" s="37" t="s">
        <v>87</v>
      </c>
      <c r="C41" s="62"/>
      <c r="D41" s="63"/>
      <c r="E41" s="63"/>
      <c r="F41" s="63"/>
      <c r="G41" s="64"/>
      <c r="H41" s="62"/>
      <c r="I41" s="63"/>
      <c r="J41" s="63"/>
      <c r="K41" s="63"/>
      <c r="L41" s="64"/>
      <c r="M41" s="62"/>
      <c r="N41" s="63"/>
      <c r="O41" s="63"/>
      <c r="P41" s="63"/>
      <c r="Q41" s="64"/>
      <c r="R41" s="62"/>
      <c r="S41" s="63"/>
      <c r="T41" s="63"/>
      <c r="U41" s="63"/>
      <c r="V41" s="64"/>
      <c r="W41" s="62"/>
      <c r="X41" s="63"/>
      <c r="Y41" s="63"/>
      <c r="Z41" s="63"/>
      <c r="AA41" s="64"/>
      <c r="AB41" s="62"/>
      <c r="AC41" s="63"/>
      <c r="AD41" s="63"/>
      <c r="AE41" s="63"/>
      <c r="AF41" s="64"/>
      <c r="AG41" s="62"/>
      <c r="AH41" s="63"/>
      <c r="AI41" s="63"/>
      <c r="AJ41" s="63"/>
      <c r="AK41" s="64"/>
      <c r="AL41" s="62"/>
      <c r="AM41" s="63"/>
      <c r="AN41" s="63"/>
      <c r="AO41" s="63"/>
      <c r="AP41" s="64"/>
      <c r="AQ41" s="62"/>
      <c r="AR41" s="63"/>
      <c r="AS41" s="63"/>
      <c r="AT41" s="63"/>
      <c r="AU41" s="64"/>
      <c r="AV41" s="62"/>
      <c r="AW41" s="63"/>
      <c r="AX41" s="63"/>
      <c r="AY41" s="63"/>
      <c r="AZ41" s="64"/>
      <c r="BA41" s="62"/>
      <c r="BB41" s="63"/>
      <c r="BC41" s="63"/>
      <c r="BD41" s="63"/>
      <c r="BE41" s="64"/>
      <c r="BF41" s="62"/>
      <c r="BG41" s="63"/>
      <c r="BH41" s="63"/>
      <c r="BI41" s="63"/>
      <c r="BJ41" s="64"/>
      <c r="BK41" s="65"/>
    </row>
    <row r="42" spans="1:63" ht="12.75">
      <c r="A42" s="11" t="s">
        <v>78</v>
      </c>
      <c r="B42" s="18" t="s">
        <v>16</v>
      </c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3"/>
    </row>
    <row r="43" spans="1:63" ht="12.75">
      <c r="A43" s="11"/>
      <c r="B43" s="24" t="s">
        <v>97</v>
      </c>
      <c r="C43" s="73">
        <v>0</v>
      </c>
      <c r="D43" s="53">
        <v>344.80976934899996</v>
      </c>
      <c r="E43" s="45">
        <v>0</v>
      </c>
      <c r="F43" s="45">
        <v>0</v>
      </c>
      <c r="G43" s="54">
        <v>0</v>
      </c>
      <c r="H43" s="73">
        <v>4.289694834</v>
      </c>
      <c r="I43" s="45">
        <v>698.0379833309999</v>
      </c>
      <c r="J43" s="45">
        <v>74.598329812</v>
      </c>
      <c r="K43" s="45">
        <v>0</v>
      </c>
      <c r="L43" s="54">
        <v>150.23440324200004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2.44641969</v>
      </c>
      <c r="S43" s="45">
        <v>0.547680361</v>
      </c>
      <c r="T43" s="45">
        <v>0</v>
      </c>
      <c r="U43" s="45">
        <v>0</v>
      </c>
      <c r="V43" s="54">
        <v>13.918003934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9.868632397</v>
      </c>
      <c r="AW43" s="45">
        <v>319.122930064</v>
      </c>
      <c r="AX43" s="45">
        <v>0</v>
      </c>
      <c r="AY43" s="45">
        <v>0</v>
      </c>
      <c r="AZ43" s="54">
        <v>225.60887541999998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3.80847328</v>
      </c>
      <c r="BG43" s="53">
        <v>2.237773555</v>
      </c>
      <c r="BH43" s="45">
        <v>0</v>
      </c>
      <c r="BI43" s="45">
        <v>0</v>
      </c>
      <c r="BJ43" s="54">
        <v>11.098541033</v>
      </c>
      <c r="BK43" s="49">
        <f aca="true" t="shared" si="6" ref="BK43:BK50">SUM(C43:BJ43)</f>
        <v>1860.627510302</v>
      </c>
    </row>
    <row r="44" spans="1:63" ht="12.75">
      <c r="A44" s="11"/>
      <c r="B44" s="24" t="s">
        <v>98</v>
      </c>
      <c r="C44" s="73">
        <v>0</v>
      </c>
      <c r="D44" s="53">
        <v>18.125636579</v>
      </c>
      <c r="E44" s="45">
        <v>0</v>
      </c>
      <c r="F44" s="45">
        <v>0</v>
      </c>
      <c r="G44" s="54">
        <v>0</v>
      </c>
      <c r="H44" s="73">
        <v>1.3217154370000002</v>
      </c>
      <c r="I44" s="45">
        <v>10.720002752</v>
      </c>
      <c r="J44" s="45">
        <v>0.161356389</v>
      </c>
      <c r="K44" s="45">
        <v>0</v>
      </c>
      <c r="L44" s="54">
        <v>13.233804735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0.346690959</v>
      </c>
      <c r="S44" s="45">
        <v>0.007742812</v>
      </c>
      <c r="T44" s="45">
        <v>0</v>
      </c>
      <c r="U44" s="45">
        <v>0</v>
      </c>
      <c r="V44" s="54">
        <v>0.43550230199999995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0</v>
      </c>
      <c r="AS44" s="45">
        <v>0</v>
      </c>
      <c r="AT44" s="45">
        <v>0</v>
      </c>
      <c r="AU44" s="54">
        <v>0</v>
      </c>
      <c r="AV44" s="73">
        <v>15.538286541000002</v>
      </c>
      <c r="AW44" s="45">
        <v>112.66536336400002</v>
      </c>
      <c r="AX44" s="45">
        <v>0</v>
      </c>
      <c r="AY44" s="45">
        <v>0</v>
      </c>
      <c r="AZ44" s="54">
        <v>74.804162518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4.833518309</v>
      </c>
      <c r="BG44" s="53">
        <v>9.07774854</v>
      </c>
      <c r="BH44" s="45">
        <v>0</v>
      </c>
      <c r="BI44" s="45">
        <v>0</v>
      </c>
      <c r="BJ44" s="54">
        <v>13.803001296</v>
      </c>
      <c r="BK44" s="49">
        <f t="shared" si="6"/>
        <v>275.074532533</v>
      </c>
    </row>
    <row r="45" spans="1:63" ht="12.75">
      <c r="A45" s="11"/>
      <c r="B45" s="24" t="s">
        <v>103</v>
      </c>
      <c r="C45" s="73">
        <v>0</v>
      </c>
      <c r="D45" s="53">
        <v>3.201485195</v>
      </c>
      <c r="E45" s="45">
        <v>0</v>
      </c>
      <c r="F45" s="45">
        <v>0</v>
      </c>
      <c r="G45" s="54">
        <v>0</v>
      </c>
      <c r="H45" s="73">
        <v>20.669137909999996</v>
      </c>
      <c r="I45" s="45">
        <v>394.108748952</v>
      </c>
      <c r="J45" s="45">
        <v>0</v>
      </c>
      <c r="K45" s="45">
        <v>0</v>
      </c>
      <c r="L45" s="54">
        <v>344.87983331999993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6.643103726</v>
      </c>
      <c r="S45" s="45">
        <v>19.520276168000002</v>
      </c>
      <c r="T45" s="45">
        <v>5.687749774</v>
      </c>
      <c r="U45" s="45">
        <v>0</v>
      </c>
      <c r="V45" s="54">
        <v>29.795772778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0.012470034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0.050817152000000004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278.26067188499997</v>
      </c>
      <c r="AW45" s="45">
        <v>1732.7187503889998</v>
      </c>
      <c r="AX45" s="45">
        <v>17.372616923</v>
      </c>
      <c r="AY45" s="45">
        <v>0</v>
      </c>
      <c r="AZ45" s="54">
        <v>3209.620917628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150.23115580799998</v>
      </c>
      <c r="BG45" s="53">
        <v>263.427257558</v>
      </c>
      <c r="BH45" s="45">
        <v>40.719567518</v>
      </c>
      <c r="BI45" s="45">
        <v>0</v>
      </c>
      <c r="BJ45" s="54">
        <v>629.73917101</v>
      </c>
      <c r="BK45" s="49">
        <f t="shared" si="6"/>
        <v>7146.659503727999</v>
      </c>
    </row>
    <row r="46" spans="1:63" ht="12.75">
      <c r="A46" s="11"/>
      <c r="B46" s="24" t="s">
        <v>102</v>
      </c>
      <c r="C46" s="73">
        <v>0</v>
      </c>
      <c r="D46" s="53">
        <v>0.646033146</v>
      </c>
      <c r="E46" s="45">
        <v>0</v>
      </c>
      <c r="F46" s="45">
        <v>0</v>
      </c>
      <c r="G46" s="54">
        <v>0</v>
      </c>
      <c r="H46" s="73">
        <v>2.373103927</v>
      </c>
      <c r="I46" s="45">
        <v>1.1641023719999999</v>
      </c>
      <c r="J46" s="45">
        <v>0</v>
      </c>
      <c r="K46" s="45">
        <v>0</v>
      </c>
      <c r="L46" s="54">
        <v>1.962005297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1.235903771</v>
      </c>
      <c r="S46" s="45">
        <v>0</v>
      </c>
      <c r="T46" s="45">
        <v>0</v>
      </c>
      <c r="U46" s="45">
        <v>0</v>
      </c>
      <c r="V46" s="54">
        <v>0.250801404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0.01311812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71.68826655</v>
      </c>
      <c r="AW46" s="45">
        <v>45.726332731</v>
      </c>
      <c r="AX46" s="45">
        <v>0</v>
      </c>
      <c r="AY46" s="45">
        <v>0</v>
      </c>
      <c r="AZ46" s="54">
        <v>212.019012111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26.952602379</v>
      </c>
      <c r="BG46" s="53">
        <v>8.714225035999998</v>
      </c>
      <c r="BH46" s="45">
        <v>0</v>
      </c>
      <c r="BI46" s="45">
        <v>0</v>
      </c>
      <c r="BJ46" s="54">
        <v>66.69695541</v>
      </c>
      <c r="BK46" s="49">
        <f t="shared" si="6"/>
        <v>439.44246225399996</v>
      </c>
    </row>
    <row r="47" spans="1:63" ht="12.75">
      <c r="A47" s="11"/>
      <c r="B47" s="24" t="s">
        <v>101</v>
      </c>
      <c r="C47" s="73">
        <v>0</v>
      </c>
      <c r="D47" s="53">
        <v>22.808032985</v>
      </c>
      <c r="E47" s="45">
        <v>0</v>
      </c>
      <c r="F47" s="45">
        <v>0</v>
      </c>
      <c r="G47" s="54">
        <v>0</v>
      </c>
      <c r="H47" s="73">
        <v>21.690597785</v>
      </c>
      <c r="I47" s="45">
        <v>1159.7531546980001</v>
      </c>
      <c r="J47" s="45">
        <v>61.018083297000004</v>
      </c>
      <c r="K47" s="45">
        <v>5.903326111999999</v>
      </c>
      <c r="L47" s="54">
        <v>116.50694965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13.571640765</v>
      </c>
      <c r="S47" s="45">
        <v>5.04346518</v>
      </c>
      <c r="T47" s="45">
        <v>4.3796934830000005</v>
      </c>
      <c r="U47" s="45">
        <v>0</v>
      </c>
      <c r="V47" s="54">
        <v>26.705612628000004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0.051247718</v>
      </c>
      <c r="AC47" s="45">
        <v>0.0018803049999999999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0.043443927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296.122491938</v>
      </c>
      <c r="AW47" s="45">
        <v>778.962387541</v>
      </c>
      <c r="AX47" s="45">
        <v>9.050884084</v>
      </c>
      <c r="AY47" s="45">
        <v>0</v>
      </c>
      <c r="AZ47" s="54">
        <v>974.502567775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161.80291888300002</v>
      </c>
      <c r="BG47" s="53">
        <v>57.666803093999995</v>
      </c>
      <c r="BH47" s="45">
        <v>16.358637611000002</v>
      </c>
      <c r="BI47" s="45">
        <v>0</v>
      </c>
      <c r="BJ47" s="54">
        <v>197.867629993</v>
      </c>
      <c r="BK47" s="49">
        <f t="shared" si="6"/>
        <v>3929.811449452</v>
      </c>
    </row>
    <row r="48" spans="1:63" ht="12.75">
      <c r="A48" s="11"/>
      <c r="B48" s="24" t="s">
        <v>99</v>
      </c>
      <c r="C48" s="73">
        <v>0</v>
      </c>
      <c r="D48" s="53">
        <v>208.15764954300002</v>
      </c>
      <c r="E48" s="45">
        <v>0</v>
      </c>
      <c r="F48" s="45">
        <v>0</v>
      </c>
      <c r="G48" s="54">
        <v>0</v>
      </c>
      <c r="H48" s="73">
        <v>6.458404339</v>
      </c>
      <c r="I48" s="45">
        <v>1633.734627903</v>
      </c>
      <c r="J48" s="45">
        <v>547.585149237</v>
      </c>
      <c r="K48" s="45">
        <v>0</v>
      </c>
      <c r="L48" s="54">
        <v>350.854905579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2.4077845030000002</v>
      </c>
      <c r="S48" s="45">
        <v>17.65281571</v>
      </c>
      <c r="T48" s="45">
        <v>0</v>
      </c>
      <c r="U48" s="45">
        <v>0</v>
      </c>
      <c r="V48" s="54">
        <v>12.640537593000001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0.000522226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0.000886575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38.609109154</v>
      </c>
      <c r="AW48" s="45">
        <v>363.29342135</v>
      </c>
      <c r="AX48" s="45">
        <v>3.989592017</v>
      </c>
      <c r="AY48" s="45">
        <v>0</v>
      </c>
      <c r="AZ48" s="54">
        <v>440.006287213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15.241696941999999</v>
      </c>
      <c r="BG48" s="53">
        <v>38.131289833</v>
      </c>
      <c r="BH48" s="45">
        <v>9.815665589</v>
      </c>
      <c r="BI48" s="45">
        <v>0</v>
      </c>
      <c r="BJ48" s="54">
        <v>64.54209091</v>
      </c>
      <c r="BK48" s="49">
        <f t="shared" si="6"/>
        <v>3753.1224362160015</v>
      </c>
    </row>
    <row r="49" spans="1:63" ht="12.75">
      <c r="A49" s="11"/>
      <c r="B49" s="24" t="s">
        <v>100</v>
      </c>
      <c r="C49" s="73">
        <v>0</v>
      </c>
      <c r="D49" s="53">
        <v>345.66704726</v>
      </c>
      <c r="E49" s="45">
        <v>0</v>
      </c>
      <c r="F49" s="45">
        <v>0</v>
      </c>
      <c r="G49" s="54">
        <v>0</v>
      </c>
      <c r="H49" s="73">
        <v>6.9325504</v>
      </c>
      <c r="I49" s="45">
        <v>681.810595137</v>
      </c>
      <c r="J49" s="45">
        <v>0</v>
      </c>
      <c r="K49" s="45">
        <v>0</v>
      </c>
      <c r="L49" s="54">
        <v>175.690661547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2.595572136</v>
      </c>
      <c r="S49" s="45">
        <v>1.922498941</v>
      </c>
      <c r="T49" s="45">
        <v>0</v>
      </c>
      <c r="U49" s="45">
        <v>0</v>
      </c>
      <c r="V49" s="54">
        <v>50.095983608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0.090831411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3.2027224899999998</v>
      </c>
      <c r="AS49" s="45">
        <v>0</v>
      </c>
      <c r="AT49" s="45">
        <v>0</v>
      </c>
      <c r="AU49" s="54">
        <v>0</v>
      </c>
      <c r="AV49" s="73">
        <v>15.865169988999998</v>
      </c>
      <c r="AW49" s="45">
        <v>320.762188289</v>
      </c>
      <c r="AX49" s="45">
        <v>0</v>
      </c>
      <c r="AY49" s="45">
        <v>0</v>
      </c>
      <c r="AZ49" s="54">
        <v>490.75138362100006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4.869782615</v>
      </c>
      <c r="BG49" s="53">
        <v>20.307080934000002</v>
      </c>
      <c r="BH49" s="45">
        <v>3.240897962</v>
      </c>
      <c r="BI49" s="45">
        <v>0</v>
      </c>
      <c r="BJ49" s="54">
        <v>44.64972570100001</v>
      </c>
      <c r="BK49" s="49">
        <f t="shared" si="6"/>
        <v>2168.4546920410007</v>
      </c>
    </row>
    <row r="50" spans="1:63" ht="12.75">
      <c r="A50" s="11"/>
      <c r="B50" s="24" t="s">
        <v>140</v>
      </c>
      <c r="C50" s="73">
        <v>0</v>
      </c>
      <c r="D50" s="53">
        <v>405.489844941</v>
      </c>
      <c r="E50" s="45">
        <v>0</v>
      </c>
      <c r="F50" s="45">
        <v>0</v>
      </c>
      <c r="G50" s="54">
        <v>0</v>
      </c>
      <c r="H50" s="73">
        <v>12.982983297</v>
      </c>
      <c r="I50" s="45">
        <v>1855.188123585</v>
      </c>
      <c r="J50" s="45">
        <v>271.02283863400004</v>
      </c>
      <c r="K50" s="45">
        <v>0</v>
      </c>
      <c r="L50" s="54">
        <v>468.88680524700004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5.759075057</v>
      </c>
      <c r="S50" s="45">
        <v>106.893919984</v>
      </c>
      <c r="T50" s="45">
        <v>7.982689398000001</v>
      </c>
      <c r="U50" s="45">
        <v>0</v>
      </c>
      <c r="V50" s="54">
        <v>13.882800867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0.046700125</v>
      </c>
      <c r="AM50" s="45">
        <v>0</v>
      </c>
      <c r="AN50" s="45">
        <v>0</v>
      </c>
      <c r="AO50" s="45">
        <v>0</v>
      </c>
      <c r="AP50" s="54">
        <v>0.11780761399999999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24.918486165999994</v>
      </c>
      <c r="AW50" s="45">
        <v>852.583206186</v>
      </c>
      <c r="AX50" s="45">
        <v>11.204273999</v>
      </c>
      <c r="AY50" s="45">
        <v>0</v>
      </c>
      <c r="AZ50" s="54">
        <v>601.642367411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12.966742649</v>
      </c>
      <c r="BG50" s="53">
        <v>107.528866362</v>
      </c>
      <c r="BH50" s="45">
        <v>0.419987876</v>
      </c>
      <c r="BI50" s="45">
        <v>0</v>
      </c>
      <c r="BJ50" s="54">
        <v>75.12181819599999</v>
      </c>
      <c r="BK50" s="49">
        <f t="shared" si="6"/>
        <v>4834.639337594001</v>
      </c>
    </row>
    <row r="51" spans="1:63" ht="12.75">
      <c r="A51" s="36"/>
      <c r="B51" s="37" t="s">
        <v>86</v>
      </c>
      <c r="C51" s="82">
        <f>SUM(C43:C50)</f>
        <v>0</v>
      </c>
      <c r="D51" s="82">
        <f>SUM(D43:D50)</f>
        <v>1348.905498998</v>
      </c>
      <c r="E51" s="82">
        <f aca="true" t="shared" si="7" ref="E51:BJ51">SUM(E43:E50)</f>
        <v>0</v>
      </c>
      <c r="F51" s="82">
        <f t="shared" si="7"/>
        <v>0</v>
      </c>
      <c r="G51" s="82">
        <f t="shared" si="7"/>
        <v>0</v>
      </c>
      <c r="H51" s="82">
        <f t="shared" si="7"/>
        <v>76.718187929</v>
      </c>
      <c r="I51" s="82">
        <f t="shared" si="7"/>
        <v>6434.51733873</v>
      </c>
      <c r="J51" s="82">
        <f t="shared" si="7"/>
        <v>954.385757369</v>
      </c>
      <c r="K51" s="82">
        <f t="shared" si="7"/>
        <v>5.903326111999999</v>
      </c>
      <c r="L51" s="82">
        <f t="shared" si="7"/>
        <v>1622.249368617</v>
      </c>
      <c r="M51" s="82">
        <f t="shared" si="7"/>
        <v>0</v>
      </c>
      <c r="N51" s="82">
        <f t="shared" si="7"/>
        <v>0</v>
      </c>
      <c r="O51" s="82">
        <f t="shared" si="7"/>
        <v>0</v>
      </c>
      <c r="P51" s="82">
        <f t="shared" si="7"/>
        <v>0</v>
      </c>
      <c r="Q51" s="82">
        <f t="shared" si="7"/>
        <v>0</v>
      </c>
      <c r="R51" s="82">
        <f t="shared" si="7"/>
        <v>35.00619060700001</v>
      </c>
      <c r="S51" s="82">
        <f t="shared" si="7"/>
        <v>151.58839915599998</v>
      </c>
      <c r="T51" s="82">
        <f t="shared" si="7"/>
        <v>18.050132655000002</v>
      </c>
      <c r="U51" s="82">
        <f t="shared" si="7"/>
        <v>0</v>
      </c>
      <c r="V51" s="82">
        <f t="shared" si="7"/>
        <v>147.72501511400003</v>
      </c>
      <c r="W51" s="82">
        <f t="shared" si="7"/>
        <v>0</v>
      </c>
      <c r="X51" s="82">
        <f t="shared" si="7"/>
        <v>0</v>
      </c>
      <c r="Y51" s="82">
        <f t="shared" si="7"/>
        <v>0</v>
      </c>
      <c r="Z51" s="82">
        <f t="shared" si="7"/>
        <v>0</v>
      </c>
      <c r="AA51" s="82">
        <f t="shared" si="7"/>
        <v>0</v>
      </c>
      <c r="AB51" s="82">
        <f t="shared" si="7"/>
        <v>0.155071389</v>
      </c>
      <c r="AC51" s="82">
        <f t="shared" si="7"/>
        <v>0.0018803049999999999</v>
      </c>
      <c r="AD51" s="82">
        <f t="shared" si="7"/>
        <v>0</v>
      </c>
      <c r="AE51" s="82">
        <f t="shared" si="7"/>
        <v>0</v>
      </c>
      <c r="AF51" s="82">
        <f t="shared" si="7"/>
        <v>0</v>
      </c>
      <c r="AG51" s="82">
        <f t="shared" si="7"/>
        <v>0</v>
      </c>
      <c r="AH51" s="82">
        <f t="shared" si="7"/>
        <v>0</v>
      </c>
      <c r="AI51" s="82">
        <f t="shared" si="7"/>
        <v>0</v>
      </c>
      <c r="AJ51" s="82">
        <f t="shared" si="7"/>
        <v>0</v>
      </c>
      <c r="AK51" s="82">
        <f t="shared" si="7"/>
        <v>0</v>
      </c>
      <c r="AL51" s="82">
        <f t="shared" si="7"/>
        <v>0.15496589900000002</v>
      </c>
      <c r="AM51" s="82">
        <f t="shared" si="7"/>
        <v>0</v>
      </c>
      <c r="AN51" s="82">
        <f t="shared" si="7"/>
        <v>0</v>
      </c>
      <c r="AO51" s="82">
        <f t="shared" si="7"/>
        <v>0</v>
      </c>
      <c r="AP51" s="82">
        <f t="shared" si="7"/>
        <v>0.11780761399999999</v>
      </c>
      <c r="AQ51" s="82">
        <f t="shared" si="7"/>
        <v>0</v>
      </c>
      <c r="AR51" s="82">
        <f t="shared" si="7"/>
        <v>3.2027224899999998</v>
      </c>
      <c r="AS51" s="82">
        <f t="shared" si="7"/>
        <v>0</v>
      </c>
      <c r="AT51" s="82">
        <f t="shared" si="7"/>
        <v>0</v>
      </c>
      <c r="AU51" s="82">
        <f t="shared" si="7"/>
        <v>0</v>
      </c>
      <c r="AV51" s="82">
        <f t="shared" si="7"/>
        <v>750.8711146199998</v>
      </c>
      <c r="AW51" s="82">
        <f t="shared" si="7"/>
        <v>4525.834579914</v>
      </c>
      <c r="AX51" s="82">
        <f t="shared" si="7"/>
        <v>41.617367023</v>
      </c>
      <c r="AY51" s="82">
        <f t="shared" si="7"/>
        <v>0</v>
      </c>
      <c r="AZ51" s="82">
        <f t="shared" si="7"/>
        <v>6228.955573697001</v>
      </c>
      <c r="BA51" s="82">
        <f t="shared" si="7"/>
        <v>0</v>
      </c>
      <c r="BB51" s="82">
        <f t="shared" si="7"/>
        <v>0</v>
      </c>
      <c r="BC51" s="82">
        <f t="shared" si="7"/>
        <v>0</v>
      </c>
      <c r="BD51" s="82">
        <f t="shared" si="7"/>
        <v>0</v>
      </c>
      <c r="BE51" s="82">
        <f t="shared" si="7"/>
        <v>0</v>
      </c>
      <c r="BF51" s="82">
        <f t="shared" si="7"/>
        <v>380.70689086500005</v>
      </c>
      <c r="BG51" s="82">
        <f t="shared" si="7"/>
        <v>507.09104491200003</v>
      </c>
      <c r="BH51" s="82">
        <f t="shared" si="7"/>
        <v>70.554756556</v>
      </c>
      <c r="BI51" s="82">
        <f t="shared" si="7"/>
        <v>0</v>
      </c>
      <c r="BJ51" s="82">
        <f t="shared" si="7"/>
        <v>1103.518933549</v>
      </c>
      <c r="BK51" s="66">
        <f>SUM(BK43:BK50)</f>
        <v>24407.83192412</v>
      </c>
    </row>
    <row r="52" spans="1:63" ht="12.75">
      <c r="A52" s="36"/>
      <c r="B52" s="38" t="s">
        <v>76</v>
      </c>
      <c r="C52" s="66">
        <f aca="true" t="shared" si="8" ref="C52:AH52">+C51+C35+C14+C10</f>
        <v>0</v>
      </c>
      <c r="D52" s="74">
        <f t="shared" si="8"/>
        <v>2527.9180657399997</v>
      </c>
      <c r="E52" s="74">
        <f t="shared" si="8"/>
        <v>0</v>
      </c>
      <c r="F52" s="74">
        <f t="shared" si="8"/>
        <v>0</v>
      </c>
      <c r="G52" s="75">
        <f t="shared" si="8"/>
        <v>0</v>
      </c>
      <c r="H52" s="66">
        <f t="shared" si="8"/>
        <v>121.27019934199998</v>
      </c>
      <c r="I52" s="74">
        <f t="shared" si="8"/>
        <v>12214.885143219999</v>
      </c>
      <c r="J52" s="74">
        <f t="shared" si="8"/>
        <v>2768.177759730722</v>
      </c>
      <c r="K52" s="74">
        <f t="shared" si="8"/>
        <v>5.903326111999999</v>
      </c>
      <c r="L52" s="75">
        <f t="shared" si="8"/>
        <v>2312.6781991300004</v>
      </c>
      <c r="M52" s="66">
        <f t="shared" si="8"/>
        <v>0</v>
      </c>
      <c r="N52" s="74">
        <f t="shared" si="8"/>
        <v>0</v>
      </c>
      <c r="O52" s="74">
        <f t="shared" si="8"/>
        <v>0</v>
      </c>
      <c r="P52" s="74">
        <f t="shared" si="8"/>
        <v>0</v>
      </c>
      <c r="Q52" s="75">
        <f t="shared" si="8"/>
        <v>0</v>
      </c>
      <c r="R52" s="66">
        <f t="shared" si="8"/>
        <v>52.28186417100001</v>
      </c>
      <c r="S52" s="74">
        <f t="shared" si="8"/>
        <v>408.50812000999997</v>
      </c>
      <c r="T52" s="74">
        <f t="shared" si="8"/>
        <v>99.779440032</v>
      </c>
      <c r="U52" s="74">
        <f t="shared" si="8"/>
        <v>0</v>
      </c>
      <c r="V52" s="75">
        <f t="shared" si="8"/>
        <v>161.07043047500002</v>
      </c>
      <c r="W52" s="66">
        <f t="shared" si="8"/>
        <v>0</v>
      </c>
      <c r="X52" s="66">
        <f t="shared" si="8"/>
        <v>0</v>
      </c>
      <c r="Y52" s="66">
        <f t="shared" si="8"/>
        <v>0</v>
      </c>
      <c r="Z52" s="66">
        <f t="shared" si="8"/>
        <v>0</v>
      </c>
      <c r="AA52" s="66">
        <f t="shared" si="8"/>
        <v>0</v>
      </c>
      <c r="AB52" s="66">
        <f t="shared" si="8"/>
        <v>0.322729032</v>
      </c>
      <c r="AC52" s="74">
        <f t="shared" si="8"/>
        <v>35.86316759</v>
      </c>
      <c r="AD52" s="74">
        <f t="shared" si="8"/>
        <v>0</v>
      </c>
      <c r="AE52" s="74">
        <f t="shared" si="8"/>
        <v>0</v>
      </c>
      <c r="AF52" s="75">
        <f t="shared" si="8"/>
        <v>0</v>
      </c>
      <c r="AG52" s="66">
        <f t="shared" si="8"/>
        <v>0</v>
      </c>
      <c r="AH52" s="74">
        <f t="shared" si="8"/>
        <v>0</v>
      </c>
      <c r="AI52" s="74">
        <f aca="true" t="shared" si="9" ref="AI52:BK52">+AI51+AI35+AI14+AI10</f>
        <v>0</v>
      </c>
      <c r="AJ52" s="74">
        <f t="shared" si="9"/>
        <v>0</v>
      </c>
      <c r="AK52" s="75">
        <f t="shared" si="9"/>
        <v>0</v>
      </c>
      <c r="AL52" s="66">
        <f t="shared" si="9"/>
        <v>0.20167998</v>
      </c>
      <c r="AM52" s="74">
        <f t="shared" si="9"/>
        <v>0</v>
      </c>
      <c r="AN52" s="74">
        <f t="shared" si="9"/>
        <v>0</v>
      </c>
      <c r="AO52" s="74">
        <f t="shared" si="9"/>
        <v>0</v>
      </c>
      <c r="AP52" s="75">
        <f t="shared" si="9"/>
        <v>0.520302347</v>
      </c>
      <c r="AQ52" s="66">
        <f t="shared" si="9"/>
        <v>0</v>
      </c>
      <c r="AR52" s="74">
        <f t="shared" si="9"/>
        <v>3.2027224899999998</v>
      </c>
      <c r="AS52" s="74">
        <f t="shared" si="9"/>
        <v>0</v>
      </c>
      <c r="AT52" s="74">
        <f t="shared" si="9"/>
        <v>0</v>
      </c>
      <c r="AU52" s="75">
        <f t="shared" si="9"/>
        <v>0</v>
      </c>
      <c r="AV52" s="66">
        <f t="shared" si="9"/>
        <v>918.4200930849998</v>
      </c>
      <c r="AW52" s="74">
        <f t="shared" si="9"/>
        <v>8385.751914687</v>
      </c>
      <c r="AX52" s="74">
        <f t="shared" si="9"/>
        <v>99.686177629</v>
      </c>
      <c r="AY52" s="74">
        <f t="shared" si="9"/>
        <v>0</v>
      </c>
      <c r="AZ52" s="75">
        <f t="shared" si="9"/>
        <v>7302.935220024</v>
      </c>
      <c r="BA52" s="66">
        <f t="shared" si="9"/>
        <v>0</v>
      </c>
      <c r="BB52" s="74">
        <f t="shared" si="9"/>
        <v>0</v>
      </c>
      <c r="BC52" s="74">
        <f t="shared" si="9"/>
        <v>0</v>
      </c>
      <c r="BD52" s="74">
        <f t="shared" si="9"/>
        <v>0</v>
      </c>
      <c r="BE52" s="75">
        <f t="shared" si="9"/>
        <v>0</v>
      </c>
      <c r="BF52" s="66">
        <f t="shared" si="9"/>
        <v>435.28685716300004</v>
      </c>
      <c r="BG52" s="74">
        <f t="shared" si="9"/>
        <v>604.3263961130001</v>
      </c>
      <c r="BH52" s="74">
        <f t="shared" si="9"/>
        <v>80.17393774399999</v>
      </c>
      <c r="BI52" s="74">
        <f t="shared" si="9"/>
        <v>0</v>
      </c>
      <c r="BJ52" s="75">
        <f t="shared" si="9"/>
        <v>1225.014772661</v>
      </c>
      <c r="BK52" s="66">
        <f t="shared" si="9"/>
        <v>39764.178518507724</v>
      </c>
    </row>
    <row r="53" spans="1:63" ht="3.75" customHeight="1">
      <c r="A53" s="11"/>
      <c r="B53" s="20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3"/>
    </row>
    <row r="54" spans="1:63" ht="3.75" customHeight="1">
      <c r="A54" s="11"/>
      <c r="B54" s="20"/>
      <c r="C54" s="25"/>
      <c r="D54" s="33"/>
      <c r="E54" s="26"/>
      <c r="F54" s="26"/>
      <c r="G54" s="26"/>
      <c r="H54" s="26"/>
      <c r="I54" s="26"/>
      <c r="J54" s="26"/>
      <c r="K54" s="26"/>
      <c r="L54" s="26"/>
      <c r="M54" s="26"/>
      <c r="N54" s="33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33"/>
      <c r="AS54" s="26"/>
      <c r="AT54" s="26"/>
      <c r="AU54" s="26"/>
      <c r="AV54" s="26"/>
      <c r="AW54" s="26"/>
      <c r="AX54" s="26"/>
      <c r="AY54" s="26"/>
      <c r="AZ54" s="26"/>
      <c r="BA54" s="26"/>
      <c r="BB54" s="33"/>
      <c r="BC54" s="26"/>
      <c r="BD54" s="26"/>
      <c r="BE54" s="26"/>
      <c r="BF54" s="26"/>
      <c r="BG54" s="33"/>
      <c r="BH54" s="26"/>
      <c r="BI54" s="26"/>
      <c r="BJ54" s="26"/>
      <c r="BK54" s="29"/>
    </row>
    <row r="55" spans="1:63" ht="12.75">
      <c r="A55" s="11" t="s">
        <v>1</v>
      </c>
      <c r="B55" s="17" t="s">
        <v>7</v>
      </c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3"/>
    </row>
    <row r="56" spans="1:256" s="4" customFormat="1" ht="12.75">
      <c r="A56" s="11" t="s">
        <v>72</v>
      </c>
      <c r="B56" s="24" t="s">
        <v>2</v>
      </c>
      <c r="C56" s="118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20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4" customFormat="1" ht="12.75">
      <c r="A57" s="11"/>
      <c r="B57" s="24" t="s">
        <v>104</v>
      </c>
      <c r="C57" s="77">
        <v>0</v>
      </c>
      <c r="D57" s="53">
        <v>0.747059275</v>
      </c>
      <c r="E57" s="78">
        <v>0</v>
      </c>
      <c r="F57" s="78">
        <v>0</v>
      </c>
      <c r="G57" s="79">
        <v>0</v>
      </c>
      <c r="H57" s="77">
        <v>141.93518046199998</v>
      </c>
      <c r="I57" s="78">
        <v>0.018309736</v>
      </c>
      <c r="J57" s="78">
        <v>0</v>
      </c>
      <c r="K57" s="78">
        <v>0</v>
      </c>
      <c r="L57" s="79">
        <v>8.091169894</v>
      </c>
      <c r="M57" s="67">
        <v>0</v>
      </c>
      <c r="N57" s="68">
        <v>0</v>
      </c>
      <c r="O57" s="67">
        <v>0</v>
      </c>
      <c r="P57" s="67">
        <v>0</v>
      </c>
      <c r="Q57" s="67">
        <v>0</v>
      </c>
      <c r="R57" s="77">
        <v>88.88411020100001</v>
      </c>
      <c r="S57" s="78">
        <v>0.0013785639999999999</v>
      </c>
      <c r="T57" s="78">
        <v>0</v>
      </c>
      <c r="U57" s="78">
        <v>0</v>
      </c>
      <c r="V57" s="79">
        <v>2.1329779670000004</v>
      </c>
      <c r="W57" s="77">
        <v>0</v>
      </c>
      <c r="X57" s="78">
        <v>0</v>
      </c>
      <c r="Y57" s="78">
        <v>0</v>
      </c>
      <c r="Z57" s="78">
        <v>0</v>
      </c>
      <c r="AA57" s="79">
        <v>0</v>
      </c>
      <c r="AB57" s="77">
        <v>1.151932645</v>
      </c>
      <c r="AC57" s="78">
        <v>0</v>
      </c>
      <c r="AD57" s="78">
        <v>0</v>
      </c>
      <c r="AE57" s="78">
        <v>0</v>
      </c>
      <c r="AF57" s="79">
        <v>0.011067522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77">
        <v>0.710701585</v>
      </c>
      <c r="AM57" s="78">
        <v>0</v>
      </c>
      <c r="AN57" s="78">
        <v>0</v>
      </c>
      <c r="AO57" s="78">
        <v>0</v>
      </c>
      <c r="AP57" s="79">
        <v>0</v>
      </c>
      <c r="AQ57" s="77">
        <v>0</v>
      </c>
      <c r="AR57" s="80">
        <v>0</v>
      </c>
      <c r="AS57" s="78">
        <v>0</v>
      </c>
      <c r="AT57" s="78">
        <v>0</v>
      </c>
      <c r="AU57" s="79">
        <v>0</v>
      </c>
      <c r="AV57" s="77">
        <v>1446.0384989069998</v>
      </c>
      <c r="AW57" s="78">
        <v>9.855936808</v>
      </c>
      <c r="AX57" s="78">
        <v>0</v>
      </c>
      <c r="AY57" s="78">
        <v>0</v>
      </c>
      <c r="AZ57" s="79">
        <v>243.67112228300005</v>
      </c>
      <c r="BA57" s="77">
        <v>0</v>
      </c>
      <c r="BB57" s="80">
        <v>0</v>
      </c>
      <c r="BC57" s="78">
        <v>0</v>
      </c>
      <c r="BD57" s="78">
        <v>0</v>
      </c>
      <c r="BE57" s="79">
        <v>0</v>
      </c>
      <c r="BF57" s="77">
        <v>879.0348727559999</v>
      </c>
      <c r="BG57" s="80">
        <v>17.297215372</v>
      </c>
      <c r="BH57" s="78">
        <v>1.1518725730000001</v>
      </c>
      <c r="BI57" s="78">
        <v>0</v>
      </c>
      <c r="BJ57" s="79">
        <v>84.667587996</v>
      </c>
      <c r="BK57" s="98">
        <f>SUM(C57:BJ57)</f>
        <v>2925.400994546</v>
      </c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4" customFormat="1" ht="12.75">
      <c r="A58" s="36"/>
      <c r="B58" s="37" t="s">
        <v>81</v>
      </c>
      <c r="C58" s="50">
        <f>SUM(C57)</f>
        <v>0</v>
      </c>
      <c r="D58" s="71">
        <f>SUM(D57)</f>
        <v>0.747059275</v>
      </c>
      <c r="E58" s="71">
        <f aca="true" t="shared" si="10" ref="E58:BJ58">SUM(E57)</f>
        <v>0</v>
      </c>
      <c r="F58" s="71">
        <f t="shared" si="10"/>
        <v>0</v>
      </c>
      <c r="G58" s="69">
        <f t="shared" si="10"/>
        <v>0</v>
      </c>
      <c r="H58" s="50">
        <f t="shared" si="10"/>
        <v>141.93518046199998</v>
      </c>
      <c r="I58" s="71">
        <f t="shared" si="10"/>
        <v>0.018309736</v>
      </c>
      <c r="J58" s="71">
        <f t="shared" si="10"/>
        <v>0</v>
      </c>
      <c r="K58" s="71">
        <f t="shared" si="10"/>
        <v>0</v>
      </c>
      <c r="L58" s="69">
        <f t="shared" si="10"/>
        <v>8.091169894</v>
      </c>
      <c r="M58" s="51">
        <f t="shared" si="10"/>
        <v>0</v>
      </c>
      <c r="N58" s="51">
        <f t="shared" si="10"/>
        <v>0</v>
      </c>
      <c r="O58" s="51">
        <f t="shared" si="10"/>
        <v>0</v>
      </c>
      <c r="P58" s="51">
        <f t="shared" si="10"/>
        <v>0</v>
      </c>
      <c r="Q58" s="76">
        <f t="shared" si="10"/>
        <v>0</v>
      </c>
      <c r="R58" s="50">
        <f t="shared" si="10"/>
        <v>88.88411020100001</v>
      </c>
      <c r="S58" s="71">
        <f t="shared" si="10"/>
        <v>0.0013785639999999999</v>
      </c>
      <c r="T58" s="71">
        <f t="shared" si="10"/>
        <v>0</v>
      </c>
      <c r="U58" s="71">
        <f t="shared" si="10"/>
        <v>0</v>
      </c>
      <c r="V58" s="69">
        <f t="shared" si="10"/>
        <v>2.1329779670000004</v>
      </c>
      <c r="W58" s="50">
        <f t="shared" si="10"/>
        <v>0</v>
      </c>
      <c r="X58" s="71">
        <f t="shared" si="10"/>
        <v>0</v>
      </c>
      <c r="Y58" s="71">
        <f t="shared" si="10"/>
        <v>0</v>
      </c>
      <c r="Z58" s="71">
        <f t="shared" si="10"/>
        <v>0</v>
      </c>
      <c r="AA58" s="69">
        <f t="shared" si="10"/>
        <v>0</v>
      </c>
      <c r="AB58" s="50">
        <f t="shared" si="10"/>
        <v>1.151932645</v>
      </c>
      <c r="AC58" s="71">
        <f t="shared" si="10"/>
        <v>0</v>
      </c>
      <c r="AD58" s="71">
        <f t="shared" si="10"/>
        <v>0</v>
      </c>
      <c r="AE58" s="71">
        <f t="shared" si="10"/>
        <v>0</v>
      </c>
      <c r="AF58" s="69">
        <f t="shared" si="10"/>
        <v>0.011067522</v>
      </c>
      <c r="AG58" s="51">
        <f t="shared" si="10"/>
        <v>0</v>
      </c>
      <c r="AH58" s="51">
        <f t="shared" si="10"/>
        <v>0</v>
      </c>
      <c r="AI58" s="51">
        <f t="shared" si="10"/>
        <v>0</v>
      </c>
      <c r="AJ58" s="51">
        <f t="shared" si="10"/>
        <v>0</v>
      </c>
      <c r="AK58" s="76">
        <f t="shared" si="10"/>
        <v>0</v>
      </c>
      <c r="AL58" s="50">
        <f t="shared" si="10"/>
        <v>0.710701585</v>
      </c>
      <c r="AM58" s="71">
        <f t="shared" si="10"/>
        <v>0</v>
      </c>
      <c r="AN58" s="71">
        <f t="shared" si="10"/>
        <v>0</v>
      </c>
      <c r="AO58" s="71">
        <f t="shared" si="10"/>
        <v>0</v>
      </c>
      <c r="AP58" s="69">
        <f t="shared" si="10"/>
        <v>0</v>
      </c>
      <c r="AQ58" s="50">
        <f t="shared" si="10"/>
        <v>0</v>
      </c>
      <c r="AR58" s="71">
        <f t="shared" si="10"/>
        <v>0</v>
      </c>
      <c r="AS58" s="71">
        <f t="shared" si="10"/>
        <v>0</v>
      </c>
      <c r="AT58" s="71">
        <f t="shared" si="10"/>
        <v>0</v>
      </c>
      <c r="AU58" s="69">
        <f t="shared" si="10"/>
        <v>0</v>
      </c>
      <c r="AV58" s="50">
        <f t="shared" si="10"/>
        <v>1446.0384989069998</v>
      </c>
      <c r="AW58" s="71">
        <f t="shared" si="10"/>
        <v>9.855936808</v>
      </c>
      <c r="AX58" s="71">
        <f t="shared" si="10"/>
        <v>0</v>
      </c>
      <c r="AY58" s="71">
        <f t="shared" si="10"/>
        <v>0</v>
      </c>
      <c r="AZ58" s="69">
        <f t="shared" si="10"/>
        <v>243.67112228300005</v>
      </c>
      <c r="BA58" s="50">
        <f t="shared" si="10"/>
        <v>0</v>
      </c>
      <c r="BB58" s="71">
        <f t="shared" si="10"/>
        <v>0</v>
      </c>
      <c r="BC58" s="71">
        <f t="shared" si="10"/>
        <v>0</v>
      </c>
      <c r="BD58" s="71">
        <f t="shared" si="10"/>
        <v>0</v>
      </c>
      <c r="BE58" s="69">
        <f t="shared" si="10"/>
        <v>0</v>
      </c>
      <c r="BF58" s="50">
        <f t="shared" si="10"/>
        <v>879.0348727559999</v>
      </c>
      <c r="BG58" s="71">
        <f t="shared" si="10"/>
        <v>17.297215372</v>
      </c>
      <c r="BH58" s="71">
        <f t="shared" si="10"/>
        <v>1.1518725730000001</v>
      </c>
      <c r="BI58" s="71">
        <f t="shared" si="10"/>
        <v>0</v>
      </c>
      <c r="BJ58" s="69">
        <f t="shared" si="10"/>
        <v>84.667587996</v>
      </c>
      <c r="BK58" s="52">
        <f>SUM(BK57:BK57)</f>
        <v>2925.400994546</v>
      </c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63" ht="12.75">
      <c r="A59" s="11" t="s">
        <v>73</v>
      </c>
      <c r="B59" s="18" t="s">
        <v>17</v>
      </c>
      <c r="C59" s="111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3"/>
    </row>
    <row r="60" spans="1:63" ht="12.75">
      <c r="A60" s="11"/>
      <c r="B60" s="24" t="s">
        <v>105</v>
      </c>
      <c r="C60" s="73">
        <v>0</v>
      </c>
      <c r="D60" s="53">
        <v>33.599740383</v>
      </c>
      <c r="E60" s="45">
        <v>0</v>
      </c>
      <c r="F60" s="45">
        <v>0</v>
      </c>
      <c r="G60" s="54">
        <v>0</v>
      </c>
      <c r="H60" s="73">
        <v>51.041415865</v>
      </c>
      <c r="I60" s="45">
        <v>210.17673988599998</v>
      </c>
      <c r="J60" s="45">
        <v>0</v>
      </c>
      <c r="K60" s="45">
        <v>0</v>
      </c>
      <c r="L60" s="54">
        <v>53.984763083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15.891821154999999</v>
      </c>
      <c r="S60" s="45">
        <v>14.093328204</v>
      </c>
      <c r="T60" s="45">
        <v>0</v>
      </c>
      <c r="U60" s="45">
        <v>0</v>
      </c>
      <c r="V60" s="54">
        <v>4.147394845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0.22793845699999998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0.160300034</v>
      </c>
      <c r="AM60" s="45">
        <v>0</v>
      </c>
      <c r="AN60" s="45">
        <v>0</v>
      </c>
      <c r="AO60" s="45">
        <v>0</v>
      </c>
      <c r="AP60" s="54">
        <v>0.077157953</v>
      </c>
      <c r="AQ60" s="73">
        <v>0</v>
      </c>
      <c r="AR60" s="53">
        <v>0.297899032</v>
      </c>
      <c r="AS60" s="45">
        <v>0</v>
      </c>
      <c r="AT60" s="45">
        <v>0</v>
      </c>
      <c r="AU60" s="54">
        <v>0</v>
      </c>
      <c r="AV60" s="73">
        <v>1035.3495945832608</v>
      </c>
      <c r="AW60" s="45">
        <v>90.297149331</v>
      </c>
      <c r="AX60" s="45">
        <v>0</v>
      </c>
      <c r="AY60" s="45">
        <v>0</v>
      </c>
      <c r="AZ60" s="54">
        <v>477.637455006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325.703970684</v>
      </c>
      <c r="BG60" s="53">
        <v>22.75538242</v>
      </c>
      <c r="BH60" s="45">
        <v>0</v>
      </c>
      <c r="BI60" s="45">
        <v>0</v>
      </c>
      <c r="BJ60" s="54">
        <v>71.648689428</v>
      </c>
      <c r="BK60" s="49">
        <f aca="true" t="shared" si="11" ref="BK60:BK70">SUM(C60:BJ60)</f>
        <v>2407.0907403492606</v>
      </c>
    </row>
    <row r="61" spans="1:63" ht="12.75">
      <c r="A61" s="11"/>
      <c r="B61" s="104" t="s">
        <v>145</v>
      </c>
      <c r="C61" s="73">
        <v>0</v>
      </c>
      <c r="D61" s="53">
        <v>260.875296164</v>
      </c>
      <c r="E61" s="45">
        <v>0</v>
      </c>
      <c r="F61" s="45">
        <v>0</v>
      </c>
      <c r="G61" s="54">
        <v>0</v>
      </c>
      <c r="H61" s="73">
        <v>2.3462189629999997</v>
      </c>
      <c r="I61" s="45">
        <v>9.715919625000002</v>
      </c>
      <c r="J61" s="45">
        <v>0</v>
      </c>
      <c r="K61" s="45">
        <v>0</v>
      </c>
      <c r="L61" s="54">
        <v>169.033876555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1.755551396</v>
      </c>
      <c r="S61" s="45">
        <v>3.439651693</v>
      </c>
      <c r="T61" s="45">
        <v>0</v>
      </c>
      <c r="U61" s="45">
        <v>0</v>
      </c>
      <c r="V61" s="54">
        <v>5.015994098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0.011735414999999999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0</v>
      </c>
      <c r="AS61" s="45">
        <v>0</v>
      </c>
      <c r="AT61" s="45">
        <v>0</v>
      </c>
      <c r="AU61" s="54">
        <v>0</v>
      </c>
      <c r="AV61" s="73">
        <v>62.086594007</v>
      </c>
      <c r="AW61" s="45">
        <v>71.32048958300001</v>
      </c>
      <c r="AX61" s="45">
        <v>0</v>
      </c>
      <c r="AY61" s="45">
        <v>0</v>
      </c>
      <c r="AZ61" s="54">
        <v>259.49680932900003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42.520443584999995</v>
      </c>
      <c r="BG61" s="53">
        <v>15.415021998</v>
      </c>
      <c r="BH61" s="45">
        <v>0.257289108</v>
      </c>
      <c r="BI61" s="45">
        <v>0</v>
      </c>
      <c r="BJ61" s="54">
        <v>71.81113410699999</v>
      </c>
      <c r="BK61" s="49">
        <f t="shared" si="11"/>
        <v>975.1020256260001</v>
      </c>
    </row>
    <row r="62" spans="1:63" ht="12.75">
      <c r="A62" s="11"/>
      <c r="B62" s="24" t="s">
        <v>106</v>
      </c>
      <c r="C62" s="73">
        <v>0</v>
      </c>
      <c r="D62" s="53">
        <v>160.593082366</v>
      </c>
      <c r="E62" s="45">
        <v>0</v>
      </c>
      <c r="F62" s="45">
        <v>0</v>
      </c>
      <c r="G62" s="54">
        <v>0</v>
      </c>
      <c r="H62" s="73">
        <v>28.096047838</v>
      </c>
      <c r="I62" s="45">
        <v>368.478511708</v>
      </c>
      <c r="J62" s="45">
        <v>0</v>
      </c>
      <c r="K62" s="45">
        <v>0</v>
      </c>
      <c r="L62" s="54">
        <v>211.25380279799998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9.221509911</v>
      </c>
      <c r="S62" s="45">
        <v>8.997376072</v>
      </c>
      <c r="T62" s="45">
        <v>0</v>
      </c>
      <c r="U62" s="45">
        <v>0</v>
      </c>
      <c r="V62" s="54">
        <v>47.404647898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0.038382792</v>
      </c>
      <c r="AC62" s="45">
        <v>0</v>
      </c>
      <c r="AD62" s="45">
        <v>0</v>
      </c>
      <c r="AE62" s="45">
        <v>0</v>
      </c>
      <c r="AF62" s="54">
        <v>0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0.086500416</v>
      </c>
      <c r="AM62" s="45">
        <v>0</v>
      </c>
      <c r="AN62" s="45">
        <v>0</v>
      </c>
      <c r="AO62" s="45">
        <v>0</v>
      </c>
      <c r="AP62" s="54">
        <v>0</v>
      </c>
      <c r="AQ62" s="73">
        <v>0</v>
      </c>
      <c r="AR62" s="53">
        <v>23.799656727000002</v>
      </c>
      <c r="AS62" s="45">
        <v>0</v>
      </c>
      <c r="AT62" s="45">
        <v>0</v>
      </c>
      <c r="AU62" s="54">
        <v>0</v>
      </c>
      <c r="AV62" s="73">
        <v>421.839291329</v>
      </c>
      <c r="AW62" s="45">
        <v>270.172799698</v>
      </c>
      <c r="AX62" s="45">
        <v>0</v>
      </c>
      <c r="AY62" s="45">
        <v>0</v>
      </c>
      <c r="AZ62" s="54">
        <v>924.72494484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137.85332082099998</v>
      </c>
      <c r="BG62" s="53">
        <v>24.454431131000003</v>
      </c>
      <c r="BH62" s="45">
        <v>0</v>
      </c>
      <c r="BI62" s="45">
        <v>0</v>
      </c>
      <c r="BJ62" s="54">
        <v>93.547445341</v>
      </c>
      <c r="BK62" s="49">
        <f t="shared" si="11"/>
        <v>2730.5617516860007</v>
      </c>
    </row>
    <row r="63" spans="1:63" ht="12.75">
      <c r="A63" s="11"/>
      <c r="B63" s="24" t="s">
        <v>107</v>
      </c>
      <c r="C63" s="73">
        <v>0</v>
      </c>
      <c r="D63" s="53">
        <v>0.828983205</v>
      </c>
      <c r="E63" s="45">
        <v>0</v>
      </c>
      <c r="F63" s="45">
        <v>0</v>
      </c>
      <c r="G63" s="54">
        <v>0</v>
      </c>
      <c r="H63" s="73">
        <v>493.07453399400003</v>
      </c>
      <c r="I63" s="45">
        <v>14.008650327000002</v>
      </c>
      <c r="J63" s="45">
        <v>0</v>
      </c>
      <c r="K63" s="45">
        <v>0</v>
      </c>
      <c r="L63" s="54">
        <v>146.948457231</v>
      </c>
      <c r="M63" s="73">
        <v>0</v>
      </c>
      <c r="N63" s="53">
        <v>0</v>
      </c>
      <c r="O63" s="45">
        <v>0</v>
      </c>
      <c r="P63" s="45">
        <v>0</v>
      </c>
      <c r="Q63" s="54">
        <v>0</v>
      </c>
      <c r="R63" s="73">
        <v>205.92077235099998</v>
      </c>
      <c r="S63" s="45">
        <v>9.447274856</v>
      </c>
      <c r="T63" s="45">
        <v>0</v>
      </c>
      <c r="U63" s="45">
        <v>0</v>
      </c>
      <c r="V63" s="54">
        <v>29.761722141999996</v>
      </c>
      <c r="W63" s="73">
        <v>0</v>
      </c>
      <c r="X63" s="45">
        <v>0</v>
      </c>
      <c r="Y63" s="45">
        <v>0</v>
      </c>
      <c r="Z63" s="45">
        <v>0</v>
      </c>
      <c r="AA63" s="54">
        <v>0</v>
      </c>
      <c r="AB63" s="73">
        <v>1.372610563</v>
      </c>
      <c r="AC63" s="45">
        <v>0</v>
      </c>
      <c r="AD63" s="45">
        <v>0</v>
      </c>
      <c r="AE63" s="45">
        <v>0</v>
      </c>
      <c r="AF63" s="54">
        <v>0.000806362</v>
      </c>
      <c r="AG63" s="73">
        <v>0</v>
      </c>
      <c r="AH63" s="45">
        <v>0</v>
      </c>
      <c r="AI63" s="45">
        <v>0</v>
      </c>
      <c r="AJ63" s="45">
        <v>0</v>
      </c>
      <c r="AK63" s="54">
        <v>0</v>
      </c>
      <c r="AL63" s="73">
        <v>1.739921064</v>
      </c>
      <c r="AM63" s="45">
        <v>0</v>
      </c>
      <c r="AN63" s="45">
        <v>0</v>
      </c>
      <c r="AO63" s="45">
        <v>0</v>
      </c>
      <c r="AP63" s="54">
        <v>0</v>
      </c>
      <c r="AQ63" s="73">
        <v>0</v>
      </c>
      <c r="AR63" s="53">
        <v>6.1665</v>
      </c>
      <c r="AS63" s="45">
        <v>0</v>
      </c>
      <c r="AT63" s="45">
        <v>0</v>
      </c>
      <c r="AU63" s="54">
        <v>0</v>
      </c>
      <c r="AV63" s="73">
        <v>2624.911095712</v>
      </c>
      <c r="AW63" s="45">
        <v>169.37243686300002</v>
      </c>
      <c r="AX63" s="45">
        <v>0</v>
      </c>
      <c r="AY63" s="45">
        <v>0</v>
      </c>
      <c r="AZ63" s="54">
        <v>985.295175087</v>
      </c>
      <c r="BA63" s="73">
        <v>0</v>
      </c>
      <c r="BB63" s="53">
        <v>0</v>
      </c>
      <c r="BC63" s="45">
        <v>0</v>
      </c>
      <c r="BD63" s="45">
        <v>0</v>
      </c>
      <c r="BE63" s="54">
        <v>0</v>
      </c>
      <c r="BF63" s="73">
        <v>1186.796294382</v>
      </c>
      <c r="BG63" s="53">
        <v>30.992544733999996</v>
      </c>
      <c r="BH63" s="45">
        <v>0</v>
      </c>
      <c r="BI63" s="45">
        <v>0</v>
      </c>
      <c r="BJ63" s="54">
        <v>124.793328502</v>
      </c>
      <c r="BK63" s="49">
        <f t="shared" si="11"/>
        <v>6031.4311073750005</v>
      </c>
    </row>
    <row r="64" spans="1:63" ht="25.5">
      <c r="A64" s="11"/>
      <c r="B64" s="24" t="s">
        <v>108</v>
      </c>
      <c r="C64" s="73">
        <v>0</v>
      </c>
      <c r="D64" s="53">
        <v>0.843523983</v>
      </c>
      <c r="E64" s="45">
        <v>0</v>
      </c>
      <c r="F64" s="45">
        <v>0</v>
      </c>
      <c r="G64" s="54">
        <v>0</v>
      </c>
      <c r="H64" s="73">
        <v>24.655546319000003</v>
      </c>
      <c r="I64" s="45">
        <v>3.687411156</v>
      </c>
      <c r="J64" s="45">
        <v>0</v>
      </c>
      <c r="K64" s="45">
        <v>0</v>
      </c>
      <c r="L64" s="54">
        <v>17.374682462</v>
      </c>
      <c r="M64" s="73">
        <v>0</v>
      </c>
      <c r="N64" s="53">
        <v>0</v>
      </c>
      <c r="O64" s="45">
        <v>0</v>
      </c>
      <c r="P64" s="45">
        <v>0</v>
      </c>
      <c r="Q64" s="54">
        <v>0</v>
      </c>
      <c r="R64" s="73">
        <v>14.111342719</v>
      </c>
      <c r="S64" s="45">
        <v>0.512470683</v>
      </c>
      <c r="T64" s="45">
        <v>0</v>
      </c>
      <c r="U64" s="45">
        <v>0</v>
      </c>
      <c r="V64" s="54">
        <v>4.346860422</v>
      </c>
      <c r="W64" s="73">
        <v>0</v>
      </c>
      <c r="X64" s="45">
        <v>0</v>
      </c>
      <c r="Y64" s="45">
        <v>0</v>
      </c>
      <c r="Z64" s="45">
        <v>0</v>
      </c>
      <c r="AA64" s="54">
        <v>0</v>
      </c>
      <c r="AB64" s="73">
        <v>0.09494101199999999</v>
      </c>
      <c r="AC64" s="45">
        <v>0</v>
      </c>
      <c r="AD64" s="45">
        <v>0</v>
      </c>
      <c r="AE64" s="45">
        <v>0</v>
      </c>
      <c r="AF64" s="54">
        <v>0</v>
      </c>
      <c r="AG64" s="73">
        <v>0</v>
      </c>
      <c r="AH64" s="45">
        <v>0</v>
      </c>
      <c r="AI64" s="45">
        <v>0</v>
      </c>
      <c r="AJ64" s="45">
        <v>0</v>
      </c>
      <c r="AK64" s="54">
        <v>0</v>
      </c>
      <c r="AL64" s="73">
        <v>0.071958844</v>
      </c>
      <c r="AM64" s="45">
        <v>0</v>
      </c>
      <c r="AN64" s="45">
        <v>0</v>
      </c>
      <c r="AO64" s="45">
        <v>0</v>
      </c>
      <c r="AP64" s="54">
        <v>0</v>
      </c>
      <c r="AQ64" s="73">
        <v>0</v>
      </c>
      <c r="AR64" s="53">
        <v>0</v>
      </c>
      <c r="AS64" s="45">
        <v>0</v>
      </c>
      <c r="AT64" s="45">
        <v>0</v>
      </c>
      <c r="AU64" s="54">
        <v>0</v>
      </c>
      <c r="AV64" s="73">
        <v>78.791734796</v>
      </c>
      <c r="AW64" s="45">
        <v>4.7136070189999995</v>
      </c>
      <c r="AX64" s="45">
        <v>0</v>
      </c>
      <c r="AY64" s="45">
        <v>0</v>
      </c>
      <c r="AZ64" s="54">
        <v>34.194307371</v>
      </c>
      <c r="BA64" s="73">
        <v>0</v>
      </c>
      <c r="BB64" s="53">
        <v>0</v>
      </c>
      <c r="BC64" s="45">
        <v>0</v>
      </c>
      <c r="BD64" s="45">
        <v>0</v>
      </c>
      <c r="BE64" s="54">
        <v>0</v>
      </c>
      <c r="BF64" s="73">
        <v>44.22975994</v>
      </c>
      <c r="BG64" s="53">
        <v>0.441264388</v>
      </c>
      <c r="BH64" s="45">
        <v>0</v>
      </c>
      <c r="BI64" s="45">
        <v>0</v>
      </c>
      <c r="BJ64" s="54">
        <v>6.316177791</v>
      </c>
      <c r="BK64" s="49">
        <f t="shared" si="11"/>
        <v>234.38558890500002</v>
      </c>
    </row>
    <row r="65" spans="1:63" ht="12.75">
      <c r="A65" s="11"/>
      <c r="B65" s="24" t="s">
        <v>109</v>
      </c>
      <c r="C65" s="73">
        <v>0</v>
      </c>
      <c r="D65" s="53">
        <v>101.89985356599999</v>
      </c>
      <c r="E65" s="45">
        <v>0</v>
      </c>
      <c r="F65" s="45">
        <v>0</v>
      </c>
      <c r="G65" s="54">
        <v>0</v>
      </c>
      <c r="H65" s="73">
        <v>37.912954078999995</v>
      </c>
      <c r="I65" s="45">
        <v>74.85519821199999</v>
      </c>
      <c r="J65" s="45">
        <v>0</v>
      </c>
      <c r="K65" s="45">
        <v>0</v>
      </c>
      <c r="L65" s="54">
        <v>129.077731434</v>
      </c>
      <c r="M65" s="73">
        <v>0</v>
      </c>
      <c r="N65" s="53">
        <v>0</v>
      </c>
      <c r="O65" s="45">
        <v>0</v>
      </c>
      <c r="P65" s="45">
        <v>0</v>
      </c>
      <c r="Q65" s="54">
        <v>0</v>
      </c>
      <c r="R65" s="73">
        <v>13.412837269999999</v>
      </c>
      <c r="S65" s="45">
        <v>3.607085834</v>
      </c>
      <c r="T65" s="45">
        <v>0</v>
      </c>
      <c r="U65" s="45">
        <v>0</v>
      </c>
      <c r="V65" s="54">
        <v>12.315997997</v>
      </c>
      <c r="W65" s="73">
        <v>0</v>
      </c>
      <c r="X65" s="45">
        <v>0</v>
      </c>
      <c r="Y65" s="45">
        <v>0</v>
      </c>
      <c r="Z65" s="45">
        <v>0</v>
      </c>
      <c r="AA65" s="54">
        <v>0</v>
      </c>
      <c r="AB65" s="73">
        <v>0.073324085</v>
      </c>
      <c r="AC65" s="45">
        <v>0</v>
      </c>
      <c r="AD65" s="45">
        <v>0</v>
      </c>
      <c r="AE65" s="45">
        <v>0</v>
      </c>
      <c r="AF65" s="54">
        <v>0</v>
      </c>
      <c r="AG65" s="73">
        <v>0</v>
      </c>
      <c r="AH65" s="45">
        <v>0</v>
      </c>
      <c r="AI65" s="45">
        <v>0</v>
      </c>
      <c r="AJ65" s="45">
        <v>0</v>
      </c>
      <c r="AK65" s="54">
        <v>0</v>
      </c>
      <c r="AL65" s="73">
        <v>0.105217947</v>
      </c>
      <c r="AM65" s="45">
        <v>0</v>
      </c>
      <c r="AN65" s="45">
        <v>0</v>
      </c>
      <c r="AO65" s="45">
        <v>0</v>
      </c>
      <c r="AP65" s="54">
        <v>0</v>
      </c>
      <c r="AQ65" s="73">
        <v>0</v>
      </c>
      <c r="AR65" s="53">
        <v>0</v>
      </c>
      <c r="AS65" s="45">
        <v>0</v>
      </c>
      <c r="AT65" s="45">
        <v>0</v>
      </c>
      <c r="AU65" s="54">
        <v>0</v>
      </c>
      <c r="AV65" s="73">
        <v>716.7749486300002</v>
      </c>
      <c r="AW65" s="45">
        <v>238.657709921</v>
      </c>
      <c r="AX65" s="45">
        <v>0</v>
      </c>
      <c r="AY65" s="45">
        <v>0</v>
      </c>
      <c r="AZ65" s="54">
        <v>1149.824451843</v>
      </c>
      <c r="BA65" s="73">
        <v>0</v>
      </c>
      <c r="BB65" s="53">
        <v>0</v>
      </c>
      <c r="BC65" s="45">
        <v>0</v>
      </c>
      <c r="BD65" s="45">
        <v>0</v>
      </c>
      <c r="BE65" s="54">
        <v>0</v>
      </c>
      <c r="BF65" s="73">
        <v>280.766602279</v>
      </c>
      <c r="BG65" s="53">
        <v>43.334002747</v>
      </c>
      <c r="BH65" s="45">
        <v>0</v>
      </c>
      <c r="BI65" s="45">
        <v>0</v>
      </c>
      <c r="BJ65" s="54">
        <v>186.606120573</v>
      </c>
      <c r="BK65" s="49">
        <f t="shared" si="11"/>
        <v>2989.2240364169993</v>
      </c>
    </row>
    <row r="66" spans="1:63" ht="12.75">
      <c r="A66" s="11"/>
      <c r="B66" s="24" t="s">
        <v>110</v>
      </c>
      <c r="C66" s="73">
        <v>0</v>
      </c>
      <c r="D66" s="53">
        <v>28.008944216000003</v>
      </c>
      <c r="E66" s="45">
        <v>0</v>
      </c>
      <c r="F66" s="45">
        <v>0</v>
      </c>
      <c r="G66" s="54">
        <v>0</v>
      </c>
      <c r="H66" s="73">
        <v>107.04933573</v>
      </c>
      <c r="I66" s="45">
        <v>34.519456387</v>
      </c>
      <c r="J66" s="45">
        <v>0</v>
      </c>
      <c r="K66" s="45">
        <v>0</v>
      </c>
      <c r="L66" s="54">
        <v>167.94430630600002</v>
      </c>
      <c r="M66" s="73">
        <v>0</v>
      </c>
      <c r="N66" s="53">
        <v>0</v>
      </c>
      <c r="O66" s="45">
        <v>0</v>
      </c>
      <c r="P66" s="45">
        <v>0</v>
      </c>
      <c r="Q66" s="54">
        <v>0</v>
      </c>
      <c r="R66" s="73">
        <v>50.237687162</v>
      </c>
      <c r="S66" s="45">
        <v>9.983304214999999</v>
      </c>
      <c r="T66" s="45">
        <v>0</v>
      </c>
      <c r="U66" s="45">
        <v>0</v>
      </c>
      <c r="V66" s="54">
        <v>26.839714887999996</v>
      </c>
      <c r="W66" s="73">
        <v>0</v>
      </c>
      <c r="X66" s="45">
        <v>0</v>
      </c>
      <c r="Y66" s="45">
        <v>0</v>
      </c>
      <c r="Z66" s="45">
        <v>0</v>
      </c>
      <c r="AA66" s="54">
        <v>0</v>
      </c>
      <c r="AB66" s="73">
        <v>0.5949823280000001</v>
      </c>
      <c r="AC66" s="45">
        <v>0</v>
      </c>
      <c r="AD66" s="45">
        <v>0</v>
      </c>
      <c r="AE66" s="45">
        <v>0</v>
      </c>
      <c r="AF66" s="54">
        <v>0.09146913100000001</v>
      </c>
      <c r="AG66" s="73">
        <v>0</v>
      </c>
      <c r="AH66" s="45">
        <v>0</v>
      </c>
      <c r="AI66" s="45">
        <v>0</v>
      </c>
      <c r="AJ66" s="45">
        <v>0</v>
      </c>
      <c r="AK66" s="54">
        <v>0</v>
      </c>
      <c r="AL66" s="73">
        <v>0.509651004</v>
      </c>
      <c r="AM66" s="45">
        <v>0</v>
      </c>
      <c r="AN66" s="45">
        <v>0</v>
      </c>
      <c r="AO66" s="45">
        <v>0</v>
      </c>
      <c r="AP66" s="54">
        <v>0</v>
      </c>
      <c r="AQ66" s="73">
        <v>0</v>
      </c>
      <c r="AR66" s="53">
        <v>0</v>
      </c>
      <c r="AS66" s="45">
        <v>0</v>
      </c>
      <c r="AT66" s="45">
        <v>0</v>
      </c>
      <c r="AU66" s="54">
        <v>0</v>
      </c>
      <c r="AV66" s="73">
        <v>1452.730367742</v>
      </c>
      <c r="AW66" s="45">
        <v>263.009656212</v>
      </c>
      <c r="AX66" s="45">
        <v>0</v>
      </c>
      <c r="AY66" s="45">
        <v>0</v>
      </c>
      <c r="AZ66" s="54">
        <v>1176.431485125</v>
      </c>
      <c r="BA66" s="73">
        <v>0</v>
      </c>
      <c r="BB66" s="53">
        <v>0</v>
      </c>
      <c r="BC66" s="45">
        <v>0</v>
      </c>
      <c r="BD66" s="45">
        <v>0</v>
      </c>
      <c r="BE66" s="54">
        <v>0</v>
      </c>
      <c r="BF66" s="73">
        <v>688.751817443</v>
      </c>
      <c r="BG66" s="53">
        <v>52.557986292</v>
      </c>
      <c r="BH66" s="45">
        <v>0</v>
      </c>
      <c r="BI66" s="45">
        <v>0</v>
      </c>
      <c r="BJ66" s="54">
        <v>209.75003156999998</v>
      </c>
      <c r="BK66" s="49">
        <f t="shared" si="11"/>
        <v>4269.0101957510005</v>
      </c>
    </row>
    <row r="67" spans="1:63" ht="12.75">
      <c r="A67" s="11"/>
      <c r="B67" s="24" t="s">
        <v>111</v>
      </c>
      <c r="C67" s="73">
        <v>0</v>
      </c>
      <c r="D67" s="53">
        <v>66.671905479</v>
      </c>
      <c r="E67" s="45">
        <v>0</v>
      </c>
      <c r="F67" s="45">
        <v>0</v>
      </c>
      <c r="G67" s="54">
        <v>0</v>
      </c>
      <c r="H67" s="73">
        <v>21.839168581000003</v>
      </c>
      <c r="I67" s="45">
        <v>62.603379309999994</v>
      </c>
      <c r="J67" s="45">
        <v>0</v>
      </c>
      <c r="K67" s="45">
        <v>0</v>
      </c>
      <c r="L67" s="54">
        <v>81.33243489</v>
      </c>
      <c r="M67" s="73">
        <v>0</v>
      </c>
      <c r="N67" s="53">
        <v>0</v>
      </c>
      <c r="O67" s="45">
        <v>0</v>
      </c>
      <c r="P67" s="45">
        <v>0</v>
      </c>
      <c r="Q67" s="54">
        <v>0</v>
      </c>
      <c r="R67" s="73">
        <v>6.495987550000001</v>
      </c>
      <c r="S67" s="45">
        <v>0.048241913</v>
      </c>
      <c r="T67" s="45">
        <v>0</v>
      </c>
      <c r="U67" s="45">
        <v>0</v>
      </c>
      <c r="V67" s="54">
        <v>2.063033222</v>
      </c>
      <c r="W67" s="73">
        <v>0</v>
      </c>
      <c r="X67" s="45">
        <v>0</v>
      </c>
      <c r="Y67" s="45">
        <v>0</v>
      </c>
      <c r="Z67" s="45">
        <v>0</v>
      </c>
      <c r="AA67" s="54">
        <v>0</v>
      </c>
      <c r="AB67" s="73">
        <v>0.834838619</v>
      </c>
      <c r="AC67" s="45">
        <v>0</v>
      </c>
      <c r="AD67" s="45">
        <v>0</v>
      </c>
      <c r="AE67" s="45">
        <v>0</v>
      </c>
      <c r="AF67" s="54">
        <v>0</v>
      </c>
      <c r="AG67" s="73">
        <v>0</v>
      </c>
      <c r="AH67" s="45">
        <v>0</v>
      </c>
      <c r="AI67" s="45">
        <v>0</v>
      </c>
      <c r="AJ67" s="45">
        <v>0</v>
      </c>
      <c r="AK67" s="54">
        <v>0</v>
      </c>
      <c r="AL67" s="73">
        <v>0.44002999</v>
      </c>
      <c r="AM67" s="45">
        <v>0</v>
      </c>
      <c r="AN67" s="45">
        <v>0</v>
      </c>
      <c r="AO67" s="45">
        <v>0</v>
      </c>
      <c r="AP67" s="54">
        <v>0</v>
      </c>
      <c r="AQ67" s="73">
        <v>0</v>
      </c>
      <c r="AR67" s="53">
        <v>0</v>
      </c>
      <c r="AS67" s="45">
        <v>0</v>
      </c>
      <c r="AT67" s="45">
        <v>0</v>
      </c>
      <c r="AU67" s="54">
        <v>0</v>
      </c>
      <c r="AV67" s="73">
        <v>691.778738593</v>
      </c>
      <c r="AW67" s="45">
        <v>117.96988695200001</v>
      </c>
      <c r="AX67" s="45">
        <v>0.025533989</v>
      </c>
      <c r="AY67" s="45">
        <v>0</v>
      </c>
      <c r="AZ67" s="54">
        <v>285.172349538</v>
      </c>
      <c r="BA67" s="73">
        <v>0</v>
      </c>
      <c r="BB67" s="53">
        <v>0</v>
      </c>
      <c r="BC67" s="45">
        <v>0</v>
      </c>
      <c r="BD67" s="45">
        <v>0</v>
      </c>
      <c r="BE67" s="54">
        <v>0</v>
      </c>
      <c r="BF67" s="73">
        <v>218.094313286</v>
      </c>
      <c r="BG67" s="53">
        <v>15.175061136</v>
      </c>
      <c r="BH67" s="45">
        <v>0</v>
      </c>
      <c r="BI67" s="45">
        <v>0</v>
      </c>
      <c r="BJ67" s="54">
        <v>35.785927313</v>
      </c>
      <c r="BK67" s="49">
        <f t="shared" si="11"/>
        <v>1606.330830361</v>
      </c>
    </row>
    <row r="68" spans="1:63" ht="12.75">
      <c r="A68" s="11"/>
      <c r="B68" s="24" t="s">
        <v>112</v>
      </c>
      <c r="C68" s="73">
        <v>0</v>
      </c>
      <c r="D68" s="53">
        <v>196.792496297</v>
      </c>
      <c r="E68" s="45">
        <v>0</v>
      </c>
      <c r="F68" s="45">
        <v>0</v>
      </c>
      <c r="G68" s="54">
        <v>0</v>
      </c>
      <c r="H68" s="73">
        <v>76.13023403700001</v>
      </c>
      <c r="I68" s="45">
        <v>300.849689183</v>
      </c>
      <c r="J68" s="45">
        <v>0</v>
      </c>
      <c r="K68" s="45">
        <v>0</v>
      </c>
      <c r="L68" s="54">
        <v>234.059378506</v>
      </c>
      <c r="M68" s="73">
        <v>0</v>
      </c>
      <c r="N68" s="53">
        <v>0</v>
      </c>
      <c r="O68" s="45">
        <v>0</v>
      </c>
      <c r="P68" s="45">
        <v>0</v>
      </c>
      <c r="Q68" s="54">
        <v>0</v>
      </c>
      <c r="R68" s="73">
        <v>30.664329317000004</v>
      </c>
      <c r="S68" s="45">
        <v>0</v>
      </c>
      <c r="T68" s="45">
        <v>0</v>
      </c>
      <c r="U68" s="45">
        <v>0</v>
      </c>
      <c r="V68" s="54">
        <v>10.220273762000001</v>
      </c>
      <c r="W68" s="73">
        <v>0</v>
      </c>
      <c r="X68" s="45">
        <v>0</v>
      </c>
      <c r="Y68" s="45">
        <v>0</v>
      </c>
      <c r="Z68" s="45">
        <v>0</v>
      </c>
      <c r="AA68" s="54">
        <v>0</v>
      </c>
      <c r="AB68" s="73">
        <v>0.625055777</v>
      </c>
      <c r="AC68" s="45">
        <v>0</v>
      </c>
      <c r="AD68" s="45">
        <v>0</v>
      </c>
      <c r="AE68" s="45">
        <v>0</v>
      </c>
      <c r="AF68" s="54">
        <v>0.006582991000000001</v>
      </c>
      <c r="AG68" s="73">
        <v>0</v>
      </c>
      <c r="AH68" s="45">
        <v>0</v>
      </c>
      <c r="AI68" s="45">
        <v>0</v>
      </c>
      <c r="AJ68" s="45">
        <v>0</v>
      </c>
      <c r="AK68" s="54">
        <v>0</v>
      </c>
      <c r="AL68" s="73">
        <v>0.36660068100000004</v>
      </c>
      <c r="AM68" s="45">
        <v>0</v>
      </c>
      <c r="AN68" s="45">
        <v>0</v>
      </c>
      <c r="AO68" s="45">
        <v>0</v>
      </c>
      <c r="AP68" s="54">
        <v>0</v>
      </c>
      <c r="AQ68" s="73">
        <v>0</v>
      </c>
      <c r="AR68" s="53">
        <v>63.602481331999996</v>
      </c>
      <c r="AS68" s="45">
        <v>0</v>
      </c>
      <c r="AT68" s="45">
        <v>0</v>
      </c>
      <c r="AU68" s="54">
        <v>0</v>
      </c>
      <c r="AV68" s="73">
        <v>1413.989363133</v>
      </c>
      <c r="AW68" s="45">
        <v>91.097817653</v>
      </c>
      <c r="AX68" s="45">
        <v>0.115169882</v>
      </c>
      <c r="AY68" s="45">
        <v>0</v>
      </c>
      <c r="AZ68" s="54">
        <v>502.595676304</v>
      </c>
      <c r="BA68" s="73">
        <v>0</v>
      </c>
      <c r="BB68" s="53">
        <v>0</v>
      </c>
      <c r="BC68" s="45">
        <v>0</v>
      </c>
      <c r="BD68" s="45">
        <v>0</v>
      </c>
      <c r="BE68" s="54">
        <v>0</v>
      </c>
      <c r="BF68" s="73">
        <v>470.875984912</v>
      </c>
      <c r="BG68" s="53">
        <v>16.907367032</v>
      </c>
      <c r="BH68" s="45">
        <v>0</v>
      </c>
      <c r="BI68" s="45">
        <v>0</v>
      </c>
      <c r="BJ68" s="54">
        <v>55.950651381</v>
      </c>
      <c r="BK68" s="49">
        <f t="shared" si="11"/>
        <v>3464.8491521800006</v>
      </c>
    </row>
    <row r="69" spans="1:63" ht="12.75">
      <c r="A69" s="11"/>
      <c r="B69" s="24" t="s">
        <v>133</v>
      </c>
      <c r="C69" s="73">
        <v>0</v>
      </c>
      <c r="D69" s="53">
        <v>0</v>
      </c>
      <c r="E69" s="45">
        <v>0</v>
      </c>
      <c r="F69" s="45">
        <v>0</v>
      </c>
      <c r="G69" s="54">
        <v>0</v>
      </c>
      <c r="H69" s="73">
        <v>3.281758412</v>
      </c>
      <c r="I69" s="45">
        <v>0.246083706</v>
      </c>
      <c r="J69" s="45">
        <v>0</v>
      </c>
      <c r="K69" s="45">
        <v>0</v>
      </c>
      <c r="L69" s="54">
        <v>6.9404150389999995</v>
      </c>
      <c r="M69" s="73">
        <v>0</v>
      </c>
      <c r="N69" s="53">
        <v>0</v>
      </c>
      <c r="O69" s="45">
        <v>0</v>
      </c>
      <c r="P69" s="45">
        <v>0</v>
      </c>
      <c r="Q69" s="54">
        <v>0</v>
      </c>
      <c r="R69" s="73">
        <v>0.7664429399999999</v>
      </c>
      <c r="S69" s="45">
        <v>0</v>
      </c>
      <c r="T69" s="45">
        <v>0</v>
      </c>
      <c r="U69" s="45">
        <v>0</v>
      </c>
      <c r="V69" s="54">
        <v>0.811970454</v>
      </c>
      <c r="W69" s="73">
        <v>0</v>
      </c>
      <c r="X69" s="45">
        <v>0</v>
      </c>
      <c r="Y69" s="45">
        <v>0</v>
      </c>
      <c r="Z69" s="45">
        <v>0</v>
      </c>
      <c r="AA69" s="54">
        <v>0</v>
      </c>
      <c r="AB69" s="73">
        <v>0</v>
      </c>
      <c r="AC69" s="45">
        <v>0</v>
      </c>
      <c r="AD69" s="45">
        <v>0</v>
      </c>
      <c r="AE69" s="45">
        <v>0</v>
      </c>
      <c r="AF69" s="54">
        <v>0</v>
      </c>
      <c r="AG69" s="73">
        <v>0</v>
      </c>
      <c r="AH69" s="45">
        <v>0</v>
      </c>
      <c r="AI69" s="45">
        <v>0</v>
      </c>
      <c r="AJ69" s="45">
        <v>0</v>
      </c>
      <c r="AK69" s="54">
        <v>0</v>
      </c>
      <c r="AL69" s="73">
        <v>0</v>
      </c>
      <c r="AM69" s="45">
        <v>0</v>
      </c>
      <c r="AN69" s="45">
        <v>0</v>
      </c>
      <c r="AO69" s="45">
        <v>0</v>
      </c>
      <c r="AP69" s="54">
        <v>0</v>
      </c>
      <c r="AQ69" s="73">
        <v>0</v>
      </c>
      <c r="AR69" s="53">
        <v>0</v>
      </c>
      <c r="AS69" s="45">
        <v>0</v>
      </c>
      <c r="AT69" s="45">
        <v>0</v>
      </c>
      <c r="AU69" s="54">
        <v>0</v>
      </c>
      <c r="AV69" s="73">
        <v>199.579757424</v>
      </c>
      <c r="AW69" s="45">
        <v>98.56099699800001</v>
      </c>
      <c r="AX69" s="45">
        <v>0</v>
      </c>
      <c r="AY69" s="45">
        <v>0</v>
      </c>
      <c r="AZ69" s="54">
        <v>517.563900795</v>
      </c>
      <c r="BA69" s="73">
        <v>0</v>
      </c>
      <c r="BB69" s="53">
        <v>0</v>
      </c>
      <c r="BC69" s="45">
        <v>0</v>
      </c>
      <c r="BD69" s="45">
        <v>0</v>
      </c>
      <c r="BE69" s="54">
        <v>0</v>
      </c>
      <c r="BF69" s="73">
        <v>76.937394908</v>
      </c>
      <c r="BG69" s="53">
        <v>19.254811765</v>
      </c>
      <c r="BH69" s="45">
        <v>0</v>
      </c>
      <c r="BI69" s="45">
        <v>0</v>
      </c>
      <c r="BJ69" s="54">
        <v>56.640683824999996</v>
      </c>
      <c r="BK69" s="49">
        <f t="shared" si="11"/>
        <v>980.584216266</v>
      </c>
    </row>
    <row r="70" spans="1:63" ht="12.75">
      <c r="A70" s="36"/>
      <c r="B70" s="37" t="s">
        <v>82</v>
      </c>
      <c r="C70" s="81">
        <f aca="true" t="shared" si="12" ref="C70:AH70">SUM(C60:C69)</f>
        <v>0</v>
      </c>
      <c r="D70" s="81">
        <f t="shared" si="12"/>
        <v>850.113825659</v>
      </c>
      <c r="E70" s="81">
        <f t="shared" si="12"/>
        <v>0</v>
      </c>
      <c r="F70" s="81">
        <f t="shared" si="12"/>
        <v>0</v>
      </c>
      <c r="G70" s="81">
        <f t="shared" si="12"/>
        <v>0</v>
      </c>
      <c r="H70" s="81">
        <f t="shared" si="12"/>
        <v>845.4272138179999</v>
      </c>
      <c r="I70" s="81">
        <f t="shared" si="12"/>
        <v>1079.1410395</v>
      </c>
      <c r="J70" s="81">
        <f t="shared" si="12"/>
        <v>0</v>
      </c>
      <c r="K70" s="81">
        <f t="shared" si="12"/>
        <v>0</v>
      </c>
      <c r="L70" s="81">
        <f t="shared" si="12"/>
        <v>1217.9498483040002</v>
      </c>
      <c r="M70" s="81">
        <f t="shared" si="12"/>
        <v>0</v>
      </c>
      <c r="N70" s="81">
        <f t="shared" si="12"/>
        <v>0</v>
      </c>
      <c r="O70" s="81">
        <f t="shared" si="12"/>
        <v>0</v>
      </c>
      <c r="P70" s="81">
        <f t="shared" si="12"/>
        <v>0</v>
      </c>
      <c r="Q70" s="81">
        <f t="shared" si="12"/>
        <v>0</v>
      </c>
      <c r="R70" s="81">
        <f t="shared" si="12"/>
        <v>348.47828177099996</v>
      </c>
      <c r="S70" s="81">
        <f t="shared" si="12"/>
        <v>50.12873346999999</v>
      </c>
      <c r="T70" s="81">
        <f t="shared" si="12"/>
        <v>0</v>
      </c>
      <c r="U70" s="81">
        <f t="shared" si="12"/>
        <v>0</v>
      </c>
      <c r="V70" s="81">
        <f t="shared" si="12"/>
        <v>142.92760972800002</v>
      </c>
      <c r="W70" s="81">
        <f t="shared" si="12"/>
        <v>0</v>
      </c>
      <c r="X70" s="81">
        <f t="shared" si="12"/>
        <v>0</v>
      </c>
      <c r="Y70" s="81">
        <f t="shared" si="12"/>
        <v>0</v>
      </c>
      <c r="Z70" s="81">
        <f t="shared" si="12"/>
        <v>0</v>
      </c>
      <c r="AA70" s="81">
        <f t="shared" si="12"/>
        <v>0</v>
      </c>
      <c r="AB70" s="81">
        <f t="shared" si="12"/>
        <v>3.8738090480000005</v>
      </c>
      <c r="AC70" s="81">
        <f t="shared" si="12"/>
        <v>0</v>
      </c>
      <c r="AD70" s="81">
        <f t="shared" si="12"/>
        <v>0</v>
      </c>
      <c r="AE70" s="81">
        <f t="shared" si="12"/>
        <v>0</v>
      </c>
      <c r="AF70" s="81">
        <f t="shared" si="12"/>
        <v>0.09885848400000001</v>
      </c>
      <c r="AG70" s="81">
        <f t="shared" si="12"/>
        <v>0</v>
      </c>
      <c r="AH70" s="81">
        <f t="shared" si="12"/>
        <v>0</v>
      </c>
      <c r="AI70" s="81">
        <f aca="true" t="shared" si="13" ref="AI70:BJ70">SUM(AI60:AI69)</f>
        <v>0</v>
      </c>
      <c r="AJ70" s="81">
        <f t="shared" si="13"/>
        <v>0</v>
      </c>
      <c r="AK70" s="81">
        <f t="shared" si="13"/>
        <v>0</v>
      </c>
      <c r="AL70" s="81">
        <f t="shared" si="13"/>
        <v>3.4801799800000004</v>
      </c>
      <c r="AM70" s="81">
        <f t="shared" si="13"/>
        <v>0</v>
      </c>
      <c r="AN70" s="81">
        <f t="shared" si="13"/>
        <v>0</v>
      </c>
      <c r="AO70" s="81">
        <f t="shared" si="13"/>
        <v>0</v>
      </c>
      <c r="AP70" s="81">
        <f t="shared" si="13"/>
        <v>0.077157953</v>
      </c>
      <c r="AQ70" s="81">
        <f t="shared" si="13"/>
        <v>0</v>
      </c>
      <c r="AR70" s="81">
        <f t="shared" si="13"/>
        <v>93.866537091</v>
      </c>
      <c r="AS70" s="81">
        <f t="shared" si="13"/>
        <v>0</v>
      </c>
      <c r="AT70" s="81">
        <f t="shared" si="13"/>
        <v>0</v>
      </c>
      <c r="AU70" s="81">
        <f t="shared" si="13"/>
        <v>0</v>
      </c>
      <c r="AV70" s="81">
        <f t="shared" si="13"/>
        <v>8697.831485949262</v>
      </c>
      <c r="AW70" s="81">
        <f t="shared" si="13"/>
        <v>1415.17255023</v>
      </c>
      <c r="AX70" s="81">
        <f t="shared" si="13"/>
        <v>0.140703871</v>
      </c>
      <c r="AY70" s="81">
        <f t="shared" si="13"/>
        <v>0</v>
      </c>
      <c r="AZ70" s="81">
        <f t="shared" si="13"/>
        <v>6312.936555238001</v>
      </c>
      <c r="BA70" s="81">
        <f t="shared" si="13"/>
        <v>0</v>
      </c>
      <c r="BB70" s="81">
        <f t="shared" si="13"/>
        <v>0</v>
      </c>
      <c r="BC70" s="81">
        <f t="shared" si="13"/>
        <v>0</v>
      </c>
      <c r="BD70" s="81">
        <f t="shared" si="13"/>
        <v>0</v>
      </c>
      <c r="BE70" s="81">
        <f t="shared" si="13"/>
        <v>0</v>
      </c>
      <c r="BF70" s="81">
        <f t="shared" si="13"/>
        <v>3472.52990224</v>
      </c>
      <c r="BG70" s="81">
        <f t="shared" si="13"/>
        <v>241.287873643</v>
      </c>
      <c r="BH70" s="81">
        <f t="shared" si="13"/>
        <v>0.257289108</v>
      </c>
      <c r="BI70" s="81">
        <f t="shared" si="13"/>
        <v>0</v>
      </c>
      <c r="BJ70" s="81">
        <f t="shared" si="13"/>
        <v>912.8501898309999</v>
      </c>
      <c r="BK70" s="105">
        <f t="shared" si="11"/>
        <v>25688.569644916264</v>
      </c>
    </row>
    <row r="71" spans="1:63" ht="12.75">
      <c r="A71" s="36"/>
      <c r="B71" s="38" t="s">
        <v>80</v>
      </c>
      <c r="C71" s="50">
        <f aca="true" t="shared" si="14" ref="C71:AH71">+C70+C58</f>
        <v>0</v>
      </c>
      <c r="D71" s="71">
        <f t="shared" si="14"/>
        <v>850.860884934</v>
      </c>
      <c r="E71" s="71">
        <f t="shared" si="14"/>
        <v>0</v>
      </c>
      <c r="F71" s="71">
        <f t="shared" si="14"/>
        <v>0</v>
      </c>
      <c r="G71" s="69">
        <f t="shared" si="14"/>
        <v>0</v>
      </c>
      <c r="H71" s="50">
        <f t="shared" si="14"/>
        <v>987.3623942799999</v>
      </c>
      <c r="I71" s="71">
        <f t="shared" si="14"/>
        <v>1079.159349236</v>
      </c>
      <c r="J71" s="71">
        <f t="shared" si="14"/>
        <v>0</v>
      </c>
      <c r="K71" s="71">
        <f t="shared" si="14"/>
        <v>0</v>
      </c>
      <c r="L71" s="69">
        <f t="shared" si="14"/>
        <v>1226.041018198</v>
      </c>
      <c r="M71" s="50">
        <f t="shared" si="14"/>
        <v>0</v>
      </c>
      <c r="N71" s="71">
        <f t="shared" si="14"/>
        <v>0</v>
      </c>
      <c r="O71" s="71">
        <f t="shared" si="14"/>
        <v>0</v>
      </c>
      <c r="P71" s="71">
        <f t="shared" si="14"/>
        <v>0</v>
      </c>
      <c r="Q71" s="69">
        <f t="shared" si="14"/>
        <v>0</v>
      </c>
      <c r="R71" s="50">
        <f t="shared" si="14"/>
        <v>437.36239197199995</v>
      </c>
      <c r="S71" s="71">
        <f t="shared" si="14"/>
        <v>50.13011203399999</v>
      </c>
      <c r="T71" s="71">
        <f t="shared" si="14"/>
        <v>0</v>
      </c>
      <c r="U71" s="71">
        <f t="shared" si="14"/>
        <v>0</v>
      </c>
      <c r="V71" s="69">
        <f t="shared" si="14"/>
        <v>145.060587695</v>
      </c>
      <c r="W71" s="50">
        <f t="shared" si="14"/>
        <v>0</v>
      </c>
      <c r="X71" s="71">
        <f t="shared" si="14"/>
        <v>0</v>
      </c>
      <c r="Y71" s="71">
        <f t="shared" si="14"/>
        <v>0</v>
      </c>
      <c r="Z71" s="71">
        <f t="shared" si="14"/>
        <v>0</v>
      </c>
      <c r="AA71" s="69">
        <f t="shared" si="14"/>
        <v>0</v>
      </c>
      <c r="AB71" s="50">
        <f t="shared" si="14"/>
        <v>5.0257416930000005</v>
      </c>
      <c r="AC71" s="71">
        <f t="shared" si="14"/>
        <v>0</v>
      </c>
      <c r="AD71" s="71">
        <f t="shared" si="14"/>
        <v>0</v>
      </c>
      <c r="AE71" s="71">
        <f t="shared" si="14"/>
        <v>0</v>
      </c>
      <c r="AF71" s="69">
        <f t="shared" si="14"/>
        <v>0.109926006</v>
      </c>
      <c r="AG71" s="50">
        <f t="shared" si="14"/>
        <v>0</v>
      </c>
      <c r="AH71" s="71">
        <f t="shared" si="14"/>
        <v>0</v>
      </c>
      <c r="AI71" s="71">
        <f aca="true" t="shared" si="15" ref="AI71:BK71">+AI70+AI58</f>
        <v>0</v>
      </c>
      <c r="AJ71" s="71">
        <f t="shared" si="15"/>
        <v>0</v>
      </c>
      <c r="AK71" s="69">
        <f t="shared" si="15"/>
        <v>0</v>
      </c>
      <c r="AL71" s="50">
        <f t="shared" si="15"/>
        <v>4.190881565000001</v>
      </c>
      <c r="AM71" s="71">
        <f t="shared" si="15"/>
        <v>0</v>
      </c>
      <c r="AN71" s="71">
        <f t="shared" si="15"/>
        <v>0</v>
      </c>
      <c r="AO71" s="71">
        <f t="shared" si="15"/>
        <v>0</v>
      </c>
      <c r="AP71" s="69">
        <f t="shared" si="15"/>
        <v>0.077157953</v>
      </c>
      <c r="AQ71" s="50">
        <f t="shared" si="15"/>
        <v>0</v>
      </c>
      <c r="AR71" s="71">
        <f t="shared" si="15"/>
        <v>93.866537091</v>
      </c>
      <c r="AS71" s="71">
        <f t="shared" si="15"/>
        <v>0</v>
      </c>
      <c r="AT71" s="71">
        <f t="shared" si="15"/>
        <v>0</v>
      </c>
      <c r="AU71" s="69">
        <f t="shared" si="15"/>
        <v>0</v>
      </c>
      <c r="AV71" s="50">
        <f t="shared" si="15"/>
        <v>10143.869984856261</v>
      </c>
      <c r="AW71" s="71">
        <f t="shared" si="15"/>
        <v>1425.028487038</v>
      </c>
      <c r="AX71" s="71">
        <f t="shared" si="15"/>
        <v>0.140703871</v>
      </c>
      <c r="AY71" s="71">
        <f t="shared" si="15"/>
        <v>0</v>
      </c>
      <c r="AZ71" s="69">
        <f t="shared" si="15"/>
        <v>6556.607677521001</v>
      </c>
      <c r="BA71" s="50">
        <f t="shared" si="15"/>
        <v>0</v>
      </c>
      <c r="BB71" s="71">
        <f t="shared" si="15"/>
        <v>0</v>
      </c>
      <c r="BC71" s="71">
        <f t="shared" si="15"/>
        <v>0</v>
      </c>
      <c r="BD71" s="71">
        <f t="shared" si="15"/>
        <v>0</v>
      </c>
      <c r="BE71" s="69">
        <f t="shared" si="15"/>
        <v>0</v>
      </c>
      <c r="BF71" s="50">
        <f t="shared" si="15"/>
        <v>4351.564774996</v>
      </c>
      <c r="BG71" s="71">
        <f t="shared" si="15"/>
        <v>258.585089015</v>
      </c>
      <c r="BH71" s="71">
        <f t="shared" si="15"/>
        <v>1.409161681</v>
      </c>
      <c r="BI71" s="71">
        <f t="shared" si="15"/>
        <v>0</v>
      </c>
      <c r="BJ71" s="69">
        <f t="shared" si="15"/>
        <v>997.5177778269998</v>
      </c>
      <c r="BK71" s="52">
        <f t="shared" si="15"/>
        <v>28613.970639462263</v>
      </c>
    </row>
    <row r="72" spans="1:63" ht="3" customHeight="1">
      <c r="A72" s="11"/>
      <c r="B72" s="18"/>
      <c r="C72" s="111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3"/>
    </row>
    <row r="73" spans="1:63" ht="12.75">
      <c r="A73" s="11" t="s">
        <v>18</v>
      </c>
      <c r="B73" s="17" t="s">
        <v>8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3"/>
    </row>
    <row r="74" spans="1:63" ht="12.75">
      <c r="A74" s="11" t="s">
        <v>72</v>
      </c>
      <c r="B74" s="18" t="s">
        <v>19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3"/>
    </row>
    <row r="75" spans="1:63" ht="12.75">
      <c r="A75" s="11"/>
      <c r="B75" s="24" t="s">
        <v>113</v>
      </c>
      <c r="C75" s="73">
        <v>0</v>
      </c>
      <c r="D75" s="53">
        <v>179.541828493</v>
      </c>
      <c r="E75" s="45">
        <v>0</v>
      </c>
      <c r="F75" s="45">
        <v>0</v>
      </c>
      <c r="G75" s="54">
        <v>0</v>
      </c>
      <c r="H75" s="73">
        <v>33.937387269</v>
      </c>
      <c r="I75" s="45">
        <v>25.105467780999998</v>
      </c>
      <c r="J75" s="45">
        <v>0</v>
      </c>
      <c r="K75" s="45">
        <v>0</v>
      </c>
      <c r="L75" s="54">
        <v>198.94224604700003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14.349938456000002</v>
      </c>
      <c r="S75" s="45">
        <v>8.305144767</v>
      </c>
      <c r="T75" s="45">
        <v>0</v>
      </c>
      <c r="U75" s="45">
        <v>0</v>
      </c>
      <c r="V75" s="54">
        <v>20.108451967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0.134420184</v>
      </c>
      <c r="AC75" s="45">
        <v>0</v>
      </c>
      <c r="AD75" s="45">
        <v>0</v>
      </c>
      <c r="AE75" s="45">
        <v>0</v>
      </c>
      <c r="AF75" s="54">
        <v>0.368169163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0.059731862999999996</v>
      </c>
      <c r="AM75" s="45">
        <v>0</v>
      </c>
      <c r="AN75" s="45">
        <v>0</v>
      </c>
      <c r="AO75" s="45">
        <v>0</v>
      </c>
      <c r="AP75" s="54">
        <v>0.428225728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801.651488138</v>
      </c>
      <c r="AW75" s="45">
        <v>400.32517333699997</v>
      </c>
      <c r="AX75" s="45">
        <v>0</v>
      </c>
      <c r="AY75" s="45">
        <v>0</v>
      </c>
      <c r="AZ75" s="54">
        <v>2350.7165284979997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435.50314826799996</v>
      </c>
      <c r="BG75" s="53">
        <v>89.92581077899999</v>
      </c>
      <c r="BH75" s="45">
        <v>0.928547514</v>
      </c>
      <c r="BI75" s="45">
        <v>0</v>
      </c>
      <c r="BJ75" s="54">
        <v>561.029458717</v>
      </c>
      <c r="BK75" s="61">
        <f>SUM(C75:BJ75)</f>
        <v>5121.361166968999</v>
      </c>
    </row>
    <row r="76" spans="1:63" ht="12.75">
      <c r="A76" s="36"/>
      <c r="B76" s="38" t="s">
        <v>79</v>
      </c>
      <c r="C76" s="50">
        <f aca="true" t="shared" si="16" ref="C76:AH76">SUM(C75:C75)</f>
        <v>0</v>
      </c>
      <c r="D76" s="71">
        <f t="shared" si="16"/>
        <v>179.541828493</v>
      </c>
      <c r="E76" s="71">
        <f t="shared" si="16"/>
        <v>0</v>
      </c>
      <c r="F76" s="71">
        <f t="shared" si="16"/>
        <v>0</v>
      </c>
      <c r="G76" s="69">
        <f t="shared" si="16"/>
        <v>0</v>
      </c>
      <c r="H76" s="50">
        <f t="shared" si="16"/>
        <v>33.937387269</v>
      </c>
      <c r="I76" s="71">
        <f t="shared" si="16"/>
        <v>25.105467780999998</v>
      </c>
      <c r="J76" s="71">
        <f t="shared" si="16"/>
        <v>0</v>
      </c>
      <c r="K76" s="71">
        <f t="shared" si="16"/>
        <v>0</v>
      </c>
      <c r="L76" s="69">
        <f t="shared" si="16"/>
        <v>198.94224604700003</v>
      </c>
      <c r="M76" s="50">
        <f t="shared" si="16"/>
        <v>0</v>
      </c>
      <c r="N76" s="71">
        <f t="shared" si="16"/>
        <v>0</v>
      </c>
      <c r="O76" s="71">
        <f t="shared" si="16"/>
        <v>0</v>
      </c>
      <c r="P76" s="71">
        <f t="shared" si="16"/>
        <v>0</v>
      </c>
      <c r="Q76" s="69">
        <f t="shared" si="16"/>
        <v>0</v>
      </c>
      <c r="R76" s="50">
        <f t="shared" si="16"/>
        <v>14.349938456000002</v>
      </c>
      <c r="S76" s="71">
        <f t="shared" si="16"/>
        <v>8.305144767</v>
      </c>
      <c r="T76" s="71">
        <f t="shared" si="16"/>
        <v>0</v>
      </c>
      <c r="U76" s="71">
        <f t="shared" si="16"/>
        <v>0</v>
      </c>
      <c r="V76" s="69">
        <f t="shared" si="16"/>
        <v>20.108451967</v>
      </c>
      <c r="W76" s="50">
        <f t="shared" si="16"/>
        <v>0</v>
      </c>
      <c r="X76" s="71">
        <f t="shared" si="16"/>
        <v>0</v>
      </c>
      <c r="Y76" s="71">
        <f t="shared" si="16"/>
        <v>0</v>
      </c>
      <c r="Z76" s="71">
        <f t="shared" si="16"/>
        <v>0</v>
      </c>
      <c r="AA76" s="69">
        <f t="shared" si="16"/>
        <v>0</v>
      </c>
      <c r="AB76" s="50">
        <f t="shared" si="16"/>
        <v>0.134420184</v>
      </c>
      <c r="AC76" s="71">
        <f t="shared" si="16"/>
        <v>0</v>
      </c>
      <c r="AD76" s="71">
        <f t="shared" si="16"/>
        <v>0</v>
      </c>
      <c r="AE76" s="71">
        <f t="shared" si="16"/>
        <v>0</v>
      </c>
      <c r="AF76" s="69">
        <f t="shared" si="16"/>
        <v>0.368169163</v>
      </c>
      <c r="AG76" s="50">
        <f t="shared" si="16"/>
        <v>0</v>
      </c>
      <c r="AH76" s="71">
        <f t="shared" si="16"/>
        <v>0</v>
      </c>
      <c r="AI76" s="71">
        <f aca="true" t="shared" si="17" ref="AI76:BJ76">SUM(AI75:AI75)</f>
        <v>0</v>
      </c>
      <c r="AJ76" s="71">
        <f t="shared" si="17"/>
        <v>0</v>
      </c>
      <c r="AK76" s="69">
        <f t="shared" si="17"/>
        <v>0</v>
      </c>
      <c r="AL76" s="50">
        <f t="shared" si="17"/>
        <v>0.059731862999999996</v>
      </c>
      <c r="AM76" s="71">
        <f t="shared" si="17"/>
        <v>0</v>
      </c>
      <c r="AN76" s="71">
        <f t="shared" si="17"/>
        <v>0</v>
      </c>
      <c r="AO76" s="71">
        <f t="shared" si="17"/>
        <v>0</v>
      </c>
      <c r="AP76" s="69">
        <f t="shared" si="17"/>
        <v>0.428225728</v>
      </c>
      <c r="AQ76" s="50">
        <f t="shared" si="17"/>
        <v>0</v>
      </c>
      <c r="AR76" s="71">
        <f>SUM(AR75:AR75)</f>
        <v>0</v>
      </c>
      <c r="AS76" s="71">
        <f t="shared" si="17"/>
        <v>0</v>
      </c>
      <c r="AT76" s="71">
        <f t="shared" si="17"/>
        <v>0</v>
      </c>
      <c r="AU76" s="69">
        <f t="shared" si="17"/>
        <v>0</v>
      </c>
      <c r="AV76" s="50">
        <f t="shared" si="17"/>
        <v>801.651488138</v>
      </c>
      <c r="AW76" s="71">
        <f t="shared" si="17"/>
        <v>400.32517333699997</v>
      </c>
      <c r="AX76" s="71">
        <f t="shared" si="17"/>
        <v>0</v>
      </c>
      <c r="AY76" s="71">
        <f t="shared" si="17"/>
        <v>0</v>
      </c>
      <c r="AZ76" s="69">
        <f t="shared" si="17"/>
        <v>2350.7165284979997</v>
      </c>
      <c r="BA76" s="50">
        <f t="shared" si="17"/>
        <v>0</v>
      </c>
      <c r="BB76" s="71">
        <f t="shared" si="17"/>
        <v>0</v>
      </c>
      <c r="BC76" s="71">
        <f t="shared" si="17"/>
        <v>0</v>
      </c>
      <c r="BD76" s="71">
        <f t="shared" si="17"/>
        <v>0</v>
      </c>
      <c r="BE76" s="69">
        <f t="shared" si="17"/>
        <v>0</v>
      </c>
      <c r="BF76" s="50">
        <f t="shared" si="17"/>
        <v>435.50314826799996</v>
      </c>
      <c r="BG76" s="71">
        <f t="shared" si="17"/>
        <v>89.92581077899999</v>
      </c>
      <c r="BH76" s="71">
        <f t="shared" si="17"/>
        <v>0.928547514</v>
      </c>
      <c r="BI76" s="71">
        <f t="shared" si="17"/>
        <v>0</v>
      </c>
      <c r="BJ76" s="69">
        <f t="shared" si="17"/>
        <v>561.029458717</v>
      </c>
      <c r="BK76" s="102">
        <f>SUM(BK75:BK75)</f>
        <v>5121.361166968999</v>
      </c>
    </row>
    <row r="77" spans="1:63" ht="2.25" customHeight="1">
      <c r="A77" s="11"/>
      <c r="B77" s="18"/>
      <c r="C77" s="111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3"/>
    </row>
    <row r="78" spans="1:63" ht="12.75">
      <c r="A78" s="11" t="s">
        <v>4</v>
      </c>
      <c r="B78" s="17" t="s">
        <v>9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3"/>
    </row>
    <row r="79" spans="1:63" ht="12.75">
      <c r="A79" s="11" t="s">
        <v>72</v>
      </c>
      <c r="B79" s="18" t="s">
        <v>20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3"/>
    </row>
    <row r="80" spans="1:63" ht="12.75">
      <c r="A80" s="11"/>
      <c r="B80" s="19" t="s">
        <v>33</v>
      </c>
      <c r="C80" s="57"/>
      <c r="D80" s="58"/>
      <c r="E80" s="59"/>
      <c r="F80" s="59"/>
      <c r="G80" s="60"/>
      <c r="H80" s="57"/>
      <c r="I80" s="59"/>
      <c r="J80" s="59"/>
      <c r="K80" s="59"/>
      <c r="L80" s="60"/>
      <c r="M80" s="57"/>
      <c r="N80" s="58"/>
      <c r="O80" s="59"/>
      <c r="P80" s="59"/>
      <c r="Q80" s="60"/>
      <c r="R80" s="57"/>
      <c r="S80" s="59"/>
      <c r="T80" s="59"/>
      <c r="U80" s="59"/>
      <c r="V80" s="60"/>
      <c r="W80" s="57"/>
      <c r="X80" s="59"/>
      <c r="Y80" s="59"/>
      <c r="Z80" s="59"/>
      <c r="AA80" s="60"/>
      <c r="AB80" s="57"/>
      <c r="AC80" s="59"/>
      <c r="AD80" s="59"/>
      <c r="AE80" s="59"/>
      <c r="AF80" s="60"/>
      <c r="AG80" s="57"/>
      <c r="AH80" s="59"/>
      <c r="AI80" s="59"/>
      <c r="AJ80" s="59"/>
      <c r="AK80" s="60"/>
      <c r="AL80" s="57"/>
      <c r="AM80" s="59"/>
      <c r="AN80" s="59"/>
      <c r="AO80" s="59"/>
      <c r="AP80" s="60"/>
      <c r="AQ80" s="57"/>
      <c r="AR80" s="58"/>
      <c r="AS80" s="59"/>
      <c r="AT80" s="59"/>
      <c r="AU80" s="60"/>
      <c r="AV80" s="57"/>
      <c r="AW80" s="59"/>
      <c r="AX80" s="59"/>
      <c r="AY80" s="59"/>
      <c r="AZ80" s="60"/>
      <c r="BA80" s="57"/>
      <c r="BB80" s="58"/>
      <c r="BC80" s="59"/>
      <c r="BD80" s="59"/>
      <c r="BE80" s="60"/>
      <c r="BF80" s="57"/>
      <c r="BG80" s="58"/>
      <c r="BH80" s="59"/>
      <c r="BI80" s="59"/>
      <c r="BJ80" s="60"/>
      <c r="BK80" s="61"/>
    </row>
    <row r="81" spans="1:256" s="39" customFormat="1" ht="12.75">
      <c r="A81" s="36"/>
      <c r="B81" s="37" t="s">
        <v>81</v>
      </c>
      <c r="C81" s="62"/>
      <c r="D81" s="63"/>
      <c r="E81" s="63"/>
      <c r="F81" s="63"/>
      <c r="G81" s="64"/>
      <c r="H81" s="62"/>
      <c r="I81" s="63"/>
      <c r="J81" s="63"/>
      <c r="K81" s="63"/>
      <c r="L81" s="64"/>
      <c r="M81" s="62"/>
      <c r="N81" s="63"/>
      <c r="O81" s="63"/>
      <c r="P81" s="63"/>
      <c r="Q81" s="64"/>
      <c r="R81" s="62"/>
      <c r="S81" s="63"/>
      <c r="T81" s="63"/>
      <c r="U81" s="63"/>
      <c r="V81" s="64"/>
      <c r="W81" s="62"/>
      <c r="X81" s="63"/>
      <c r="Y81" s="63"/>
      <c r="Z81" s="63"/>
      <c r="AA81" s="64"/>
      <c r="AB81" s="62"/>
      <c r="AC81" s="63"/>
      <c r="AD81" s="63"/>
      <c r="AE81" s="63"/>
      <c r="AF81" s="64"/>
      <c r="AG81" s="62"/>
      <c r="AH81" s="63"/>
      <c r="AI81" s="63"/>
      <c r="AJ81" s="63"/>
      <c r="AK81" s="64"/>
      <c r="AL81" s="62"/>
      <c r="AM81" s="63"/>
      <c r="AN81" s="63"/>
      <c r="AO81" s="63"/>
      <c r="AP81" s="64"/>
      <c r="AQ81" s="62"/>
      <c r="AR81" s="63"/>
      <c r="AS81" s="63"/>
      <c r="AT81" s="63"/>
      <c r="AU81" s="64"/>
      <c r="AV81" s="62"/>
      <c r="AW81" s="63"/>
      <c r="AX81" s="63"/>
      <c r="AY81" s="63"/>
      <c r="AZ81" s="64"/>
      <c r="BA81" s="62"/>
      <c r="BB81" s="63"/>
      <c r="BC81" s="63"/>
      <c r="BD81" s="63"/>
      <c r="BE81" s="64"/>
      <c r="BF81" s="62"/>
      <c r="BG81" s="63"/>
      <c r="BH81" s="63"/>
      <c r="BI81" s="63"/>
      <c r="BJ81" s="64"/>
      <c r="BK81" s="65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63" ht="12.75">
      <c r="A82" s="11" t="s">
        <v>73</v>
      </c>
      <c r="B82" s="18" t="s">
        <v>21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3"/>
    </row>
    <row r="83" spans="1:63" ht="12.75">
      <c r="A83" s="11"/>
      <c r="B83" s="19" t="s">
        <v>33</v>
      </c>
      <c r="C83" s="57"/>
      <c r="D83" s="58"/>
      <c r="E83" s="59"/>
      <c r="F83" s="59"/>
      <c r="G83" s="60"/>
      <c r="H83" s="57"/>
      <c r="I83" s="59"/>
      <c r="J83" s="59"/>
      <c r="K83" s="59"/>
      <c r="L83" s="60"/>
      <c r="M83" s="57"/>
      <c r="N83" s="58"/>
      <c r="O83" s="59"/>
      <c r="P83" s="59"/>
      <c r="Q83" s="60"/>
      <c r="R83" s="57"/>
      <c r="S83" s="59"/>
      <c r="T83" s="59"/>
      <c r="U83" s="59"/>
      <c r="V83" s="60"/>
      <c r="W83" s="57"/>
      <c r="X83" s="59"/>
      <c r="Y83" s="59"/>
      <c r="Z83" s="59"/>
      <c r="AA83" s="60"/>
      <c r="AB83" s="57"/>
      <c r="AC83" s="59"/>
      <c r="AD83" s="59"/>
      <c r="AE83" s="59"/>
      <c r="AF83" s="60"/>
      <c r="AG83" s="57"/>
      <c r="AH83" s="59"/>
      <c r="AI83" s="59"/>
      <c r="AJ83" s="59"/>
      <c r="AK83" s="60"/>
      <c r="AL83" s="57"/>
      <c r="AM83" s="59"/>
      <c r="AN83" s="59"/>
      <c r="AO83" s="59"/>
      <c r="AP83" s="60"/>
      <c r="AQ83" s="57"/>
      <c r="AR83" s="58"/>
      <c r="AS83" s="59"/>
      <c r="AT83" s="59"/>
      <c r="AU83" s="60"/>
      <c r="AV83" s="57"/>
      <c r="AW83" s="59"/>
      <c r="AX83" s="59"/>
      <c r="AY83" s="59"/>
      <c r="AZ83" s="60"/>
      <c r="BA83" s="57"/>
      <c r="BB83" s="58"/>
      <c r="BC83" s="59"/>
      <c r="BD83" s="59"/>
      <c r="BE83" s="60"/>
      <c r="BF83" s="57"/>
      <c r="BG83" s="58"/>
      <c r="BH83" s="59"/>
      <c r="BI83" s="59"/>
      <c r="BJ83" s="60"/>
      <c r="BK83" s="61"/>
    </row>
    <row r="84" spans="1:256" s="39" customFormat="1" ht="12.75">
      <c r="A84" s="36"/>
      <c r="B84" s="38" t="s">
        <v>82</v>
      </c>
      <c r="C84" s="62"/>
      <c r="D84" s="63"/>
      <c r="E84" s="63"/>
      <c r="F84" s="63"/>
      <c r="G84" s="64"/>
      <c r="H84" s="62"/>
      <c r="I84" s="63"/>
      <c r="J84" s="63"/>
      <c r="K84" s="63"/>
      <c r="L84" s="64"/>
      <c r="M84" s="62"/>
      <c r="N84" s="63"/>
      <c r="O84" s="63"/>
      <c r="P84" s="63"/>
      <c r="Q84" s="64"/>
      <c r="R84" s="62"/>
      <c r="S84" s="63"/>
      <c r="T84" s="63"/>
      <c r="U84" s="63"/>
      <c r="V84" s="64"/>
      <c r="W84" s="62"/>
      <c r="X84" s="63"/>
      <c r="Y84" s="63"/>
      <c r="Z84" s="63"/>
      <c r="AA84" s="64"/>
      <c r="AB84" s="62"/>
      <c r="AC84" s="63"/>
      <c r="AD84" s="63"/>
      <c r="AE84" s="63"/>
      <c r="AF84" s="64"/>
      <c r="AG84" s="62"/>
      <c r="AH84" s="63"/>
      <c r="AI84" s="63"/>
      <c r="AJ84" s="63"/>
      <c r="AK84" s="64"/>
      <c r="AL84" s="62"/>
      <c r="AM84" s="63"/>
      <c r="AN84" s="63"/>
      <c r="AO84" s="63"/>
      <c r="AP84" s="64"/>
      <c r="AQ84" s="62"/>
      <c r="AR84" s="63"/>
      <c r="AS84" s="63"/>
      <c r="AT84" s="63"/>
      <c r="AU84" s="64"/>
      <c r="AV84" s="62"/>
      <c r="AW84" s="63"/>
      <c r="AX84" s="63"/>
      <c r="AY84" s="63"/>
      <c r="AZ84" s="64"/>
      <c r="BA84" s="62"/>
      <c r="BB84" s="63"/>
      <c r="BC84" s="63"/>
      <c r="BD84" s="63"/>
      <c r="BE84" s="64"/>
      <c r="BF84" s="62"/>
      <c r="BG84" s="63"/>
      <c r="BH84" s="63"/>
      <c r="BI84" s="63"/>
      <c r="BJ84" s="64"/>
      <c r="BK84" s="65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39" customFormat="1" ht="12.75">
      <c r="A85" s="36"/>
      <c r="B85" s="38" t="s">
        <v>80</v>
      </c>
      <c r="C85" s="62"/>
      <c r="D85" s="63"/>
      <c r="E85" s="63"/>
      <c r="F85" s="63"/>
      <c r="G85" s="64"/>
      <c r="H85" s="62"/>
      <c r="I85" s="63"/>
      <c r="J85" s="63"/>
      <c r="K85" s="63"/>
      <c r="L85" s="64"/>
      <c r="M85" s="62"/>
      <c r="N85" s="63"/>
      <c r="O85" s="63"/>
      <c r="P85" s="63"/>
      <c r="Q85" s="64"/>
      <c r="R85" s="62"/>
      <c r="S85" s="63"/>
      <c r="T85" s="63"/>
      <c r="U85" s="63"/>
      <c r="V85" s="64"/>
      <c r="W85" s="62"/>
      <c r="X85" s="63"/>
      <c r="Y85" s="63"/>
      <c r="Z85" s="63"/>
      <c r="AA85" s="64"/>
      <c r="AB85" s="62"/>
      <c r="AC85" s="63"/>
      <c r="AD85" s="63"/>
      <c r="AE85" s="63"/>
      <c r="AF85" s="64"/>
      <c r="AG85" s="62"/>
      <c r="AH85" s="63"/>
      <c r="AI85" s="63"/>
      <c r="AJ85" s="63"/>
      <c r="AK85" s="64"/>
      <c r="AL85" s="62"/>
      <c r="AM85" s="63"/>
      <c r="AN85" s="63"/>
      <c r="AO85" s="63"/>
      <c r="AP85" s="64"/>
      <c r="AQ85" s="62"/>
      <c r="AR85" s="63"/>
      <c r="AS85" s="63"/>
      <c r="AT85" s="63"/>
      <c r="AU85" s="64"/>
      <c r="AV85" s="62"/>
      <c r="AW85" s="63"/>
      <c r="AX85" s="63"/>
      <c r="AY85" s="63"/>
      <c r="AZ85" s="64"/>
      <c r="BA85" s="62"/>
      <c r="BB85" s="63"/>
      <c r="BC85" s="63"/>
      <c r="BD85" s="63"/>
      <c r="BE85" s="64"/>
      <c r="BF85" s="62"/>
      <c r="BG85" s="63"/>
      <c r="BH85" s="63"/>
      <c r="BI85" s="63"/>
      <c r="BJ85" s="64"/>
      <c r="BK85" s="65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63" ht="4.5" customHeight="1">
      <c r="A86" s="11"/>
      <c r="B86" s="18"/>
      <c r="C86" s="111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3"/>
    </row>
    <row r="87" spans="1:63" ht="12.75">
      <c r="A87" s="11" t="s">
        <v>22</v>
      </c>
      <c r="B87" s="17" t="s">
        <v>23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3"/>
    </row>
    <row r="88" spans="1:63" ht="12.75">
      <c r="A88" s="11" t="s">
        <v>72</v>
      </c>
      <c r="B88" s="18" t="s">
        <v>24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3"/>
    </row>
    <row r="89" spans="1:63" ht="12.75">
      <c r="A89" s="11"/>
      <c r="B89" s="24" t="s">
        <v>114</v>
      </c>
      <c r="C89" s="73">
        <v>0</v>
      </c>
      <c r="D89" s="53">
        <v>65.509832777</v>
      </c>
      <c r="E89" s="45">
        <v>0</v>
      </c>
      <c r="F89" s="45">
        <v>0</v>
      </c>
      <c r="G89" s="54">
        <v>0</v>
      </c>
      <c r="H89" s="73">
        <v>2.043978702</v>
      </c>
      <c r="I89" s="45">
        <v>1.280344355</v>
      </c>
      <c r="J89" s="45">
        <v>0</v>
      </c>
      <c r="K89" s="45">
        <v>0</v>
      </c>
      <c r="L89" s="54">
        <v>13.659182834000001</v>
      </c>
      <c r="M89" s="73">
        <v>0</v>
      </c>
      <c r="N89" s="53">
        <v>0</v>
      </c>
      <c r="O89" s="45">
        <v>0</v>
      </c>
      <c r="P89" s="45">
        <v>0</v>
      </c>
      <c r="Q89" s="54">
        <v>0</v>
      </c>
      <c r="R89" s="73">
        <v>0.575331927</v>
      </c>
      <c r="S89" s="45">
        <v>0</v>
      </c>
      <c r="T89" s="45">
        <v>0</v>
      </c>
      <c r="U89" s="45">
        <v>0</v>
      </c>
      <c r="V89" s="54">
        <v>8.176737861</v>
      </c>
      <c r="W89" s="73">
        <v>0</v>
      </c>
      <c r="X89" s="45">
        <v>0</v>
      </c>
      <c r="Y89" s="45">
        <v>0</v>
      </c>
      <c r="Z89" s="45">
        <v>0</v>
      </c>
      <c r="AA89" s="54">
        <v>0</v>
      </c>
      <c r="AB89" s="73">
        <v>0</v>
      </c>
      <c r="AC89" s="45">
        <v>0</v>
      </c>
      <c r="AD89" s="45">
        <v>0</v>
      </c>
      <c r="AE89" s="45">
        <v>0</v>
      </c>
      <c r="AF89" s="54">
        <v>0</v>
      </c>
      <c r="AG89" s="73">
        <v>0</v>
      </c>
      <c r="AH89" s="45">
        <v>0</v>
      </c>
      <c r="AI89" s="45">
        <v>0</v>
      </c>
      <c r="AJ89" s="45">
        <v>0</v>
      </c>
      <c r="AK89" s="54">
        <v>0</v>
      </c>
      <c r="AL89" s="73">
        <v>0.000129861</v>
      </c>
      <c r="AM89" s="45">
        <v>0</v>
      </c>
      <c r="AN89" s="45">
        <v>0</v>
      </c>
      <c r="AO89" s="45">
        <v>0</v>
      </c>
      <c r="AP89" s="54">
        <v>0</v>
      </c>
      <c r="AQ89" s="73">
        <v>0</v>
      </c>
      <c r="AR89" s="53">
        <v>0</v>
      </c>
      <c r="AS89" s="45">
        <v>0</v>
      </c>
      <c r="AT89" s="45">
        <v>0</v>
      </c>
      <c r="AU89" s="54">
        <v>0</v>
      </c>
      <c r="AV89" s="73">
        <v>7.679840431</v>
      </c>
      <c r="AW89" s="45">
        <v>38.94494599</v>
      </c>
      <c r="AX89" s="45">
        <v>0</v>
      </c>
      <c r="AY89" s="45">
        <v>0</v>
      </c>
      <c r="AZ89" s="54">
        <v>30.674683637</v>
      </c>
      <c r="BA89" s="73">
        <v>0</v>
      </c>
      <c r="BB89" s="53">
        <v>0</v>
      </c>
      <c r="BC89" s="45">
        <v>0</v>
      </c>
      <c r="BD89" s="45">
        <v>0</v>
      </c>
      <c r="BE89" s="54">
        <v>0</v>
      </c>
      <c r="BF89" s="73">
        <v>1.703801492</v>
      </c>
      <c r="BG89" s="53">
        <v>1.417727486</v>
      </c>
      <c r="BH89" s="45">
        <v>0</v>
      </c>
      <c r="BI89" s="45">
        <v>0</v>
      </c>
      <c r="BJ89" s="54">
        <v>1.8873862309999998</v>
      </c>
      <c r="BK89" s="61">
        <f aca="true" t="shared" si="18" ref="BK89:BK94">SUM(C89:BJ89)</f>
        <v>173.553923584</v>
      </c>
    </row>
    <row r="90" spans="1:63" ht="12.75">
      <c r="A90" s="11"/>
      <c r="B90" s="24" t="s">
        <v>115</v>
      </c>
      <c r="C90" s="73">
        <v>0</v>
      </c>
      <c r="D90" s="53">
        <v>0.383560209</v>
      </c>
      <c r="E90" s="45">
        <v>0</v>
      </c>
      <c r="F90" s="45">
        <v>0</v>
      </c>
      <c r="G90" s="54">
        <v>0</v>
      </c>
      <c r="H90" s="73">
        <v>0.527918225</v>
      </c>
      <c r="I90" s="45">
        <v>0</v>
      </c>
      <c r="J90" s="45">
        <v>0</v>
      </c>
      <c r="K90" s="45">
        <v>0</v>
      </c>
      <c r="L90" s="54">
        <v>1.124734577</v>
      </c>
      <c r="M90" s="73">
        <v>0</v>
      </c>
      <c r="N90" s="53">
        <v>0</v>
      </c>
      <c r="O90" s="45">
        <v>0</v>
      </c>
      <c r="P90" s="45">
        <v>0</v>
      </c>
      <c r="Q90" s="54">
        <v>0</v>
      </c>
      <c r="R90" s="73">
        <v>0.144339052</v>
      </c>
      <c r="S90" s="45">
        <v>0</v>
      </c>
      <c r="T90" s="45">
        <v>0</v>
      </c>
      <c r="U90" s="45">
        <v>0</v>
      </c>
      <c r="V90" s="54">
        <v>0.076566653</v>
      </c>
      <c r="W90" s="73">
        <v>0</v>
      </c>
      <c r="X90" s="45">
        <v>0</v>
      </c>
      <c r="Y90" s="45">
        <v>0</v>
      </c>
      <c r="Z90" s="45">
        <v>0</v>
      </c>
      <c r="AA90" s="54">
        <v>0</v>
      </c>
      <c r="AB90" s="73">
        <v>0</v>
      </c>
      <c r="AC90" s="45">
        <v>0</v>
      </c>
      <c r="AD90" s="45">
        <v>0</v>
      </c>
      <c r="AE90" s="45">
        <v>0</v>
      </c>
      <c r="AF90" s="54">
        <v>0</v>
      </c>
      <c r="AG90" s="73">
        <v>0</v>
      </c>
      <c r="AH90" s="45">
        <v>0</v>
      </c>
      <c r="AI90" s="45">
        <v>0</v>
      </c>
      <c r="AJ90" s="45">
        <v>0</v>
      </c>
      <c r="AK90" s="54">
        <v>0</v>
      </c>
      <c r="AL90" s="73">
        <v>0</v>
      </c>
      <c r="AM90" s="45">
        <v>0</v>
      </c>
      <c r="AN90" s="45">
        <v>0</v>
      </c>
      <c r="AO90" s="45">
        <v>0</v>
      </c>
      <c r="AP90" s="54">
        <v>0</v>
      </c>
      <c r="AQ90" s="73">
        <v>0</v>
      </c>
      <c r="AR90" s="53">
        <v>11.098112903</v>
      </c>
      <c r="AS90" s="45">
        <v>0</v>
      </c>
      <c r="AT90" s="45">
        <v>0</v>
      </c>
      <c r="AU90" s="54">
        <v>0</v>
      </c>
      <c r="AV90" s="73">
        <v>2.921251424</v>
      </c>
      <c r="AW90" s="45">
        <v>0.34274954</v>
      </c>
      <c r="AX90" s="45">
        <v>0</v>
      </c>
      <c r="AY90" s="45">
        <v>0</v>
      </c>
      <c r="AZ90" s="54">
        <v>8.514112416000001</v>
      </c>
      <c r="BA90" s="73">
        <v>0</v>
      </c>
      <c r="BB90" s="53">
        <v>0</v>
      </c>
      <c r="BC90" s="45">
        <v>0</v>
      </c>
      <c r="BD90" s="45">
        <v>0</v>
      </c>
      <c r="BE90" s="54">
        <v>0</v>
      </c>
      <c r="BF90" s="73">
        <v>1.017729463</v>
      </c>
      <c r="BG90" s="53">
        <v>0.010630063</v>
      </c>
      <c r="BH90" s="45">
        <v>0</v>
      </c>
      <c r="BI90" s="45">
        <v>0</v>
      </c>
      <c r="BJ90" s="54">
        <v>0.36049599200000004</v>
      </c>
      <c r="BK90" s="61">
        <f t="shared" si="18"/>
        <v>26.522200517</v>
      </c>
    </row>
    <row r="91" spans="1:63" ht="12.75">
      <c r="A91" s="11"/>
      <c r="B91" s="24" t="s">
        <v>116</v>
      </c>
      <c r="C91" s="73">
        <v>0</v>
      </c>
      <c r="D91" s="53">
        <v>0.43730122000000005</v>
      </c>
      <c r="E91" s="45">
        <v>0</v>
      </c>
      <c r="F91" s="45">
        <v>0</v>
      </c>
      <c r="G91" s="54">
        <v>0</v>
      </c>
      <c r="H91" s="73">
        <v>0.761499711</v>
      </c>
      <c r="I91" s="45">
        <v>0</v>
      </c>
      <c r="J91" s="45">
        <v>0</v>
      </c>
      <c r="K91" s="45">
        <v>0</v>
      </c>
      <c r="L91" s="54">
        <v>1.214631456</v>
      </c>
      <c r="M91" s="73">
        <v>0</v>
      </c>
      <c r="N91" s="53">
        <v>0</v>
      </c>
      <c r="O91" s="45">
        <v>0</v>
      </c>
      <c r="P91" s="45">
        <v>0</v>
      </c>
      <c r="Q91" s="54">
        <v>0</v>
      </c>
      <c r="R91" s="73">
        <v>0.291113438</v>
      </c>
      <c r="S91" s="45">
        <v>0.095855943</v>
      </c>
      <c r="T91" s="45">
        <v>0</v>
      </c>
      <c r="U91" s="45">
        <v>0</v>
      </c>
      <c r="V91" s="54">
        <v>0.39925339</v>
      </c>
      <c r="W91" s="73">
        <v>0</v>
      </c>
      <c r="X91" s="45">
        <v>0</v>
      </c>
      <c r="Y91" s="45">
        <v>0</v>
      </c>
      <c r="Z91" s="45">
        <v>0</v>
      </c>
      <c r="AA91" s="54">
        <v>0</v>
      </c>
      <c r="AB91" s="73">
        <v>0</v>
      </c>
      <c r="AC91" s="45">
        <v>0</v>
      </c>
      <c r="AD91" s="45">
        <v>0</v>
      </c>
      <c r="AE91" s="45">
        <v>0</v>
      </c>
      <c r="AF91" s="54">
        <v>0</v>
      </c>
      <c r="AG91" s="73">
        <v>0</v>
      </c>
      <c r="AH91" s="45">
        <v>0</v>
      </c>
      <c r="AI91" s="45">
        <v>0</v>
      </c>
      <c r="AJ91" s="45">
        <v>0</v>
      </c>
      <c r="AK91" s="54">
        <v>0</v>
      </c>
      <c r="AL91" s="73">
        <v>0.000576405</v>
      </c>
      <c r="AM91" s="45">
        <v>0</v>
      </c>
      <c r="AN91" s="45">
        <v>0</v>
      </c>
      <c r="AO91" s="45">
        <v>0</v>
      </c>
      <c r="AP91" s="54">
        <v>0</v>
      </c>
      <c r="AQ91" s="73">
        <v>0</v>
      </c>
      <c r="AR91" s="53">
        <v>0</v>
      </c>
      <c r="AS91" s="45">
        <v>0</v>
      </c>
      <c r="AT91" s="45">
        <v>0</v>
      </c>
      <c r="AU91" s="54">
        <v>0</v>
      </c>
      <c r="AV91" s="73">
        <v>7.406590444</v>
      </c>
      <c r="AW91" s="45">
        <v>0.6215733729999999</v>
      </c>
      <c r="AX91" s="45">
        <v>0</v>
      </c>
      <c r="AY91" s="45">
        <v>0</v>
      </c>
      <c r="AZ91" s="54">
        <v>4.882320898</v>
      </c>
      <c r="BA91" s="73">
        <v>0</v>
      </c>
      <c r="BB91" s="53">
        <v>0</v>
      </c>
      <c r="BC91" s="45">
        <v>0</v>
      </c>
      <c r="BD91" s="45">
        <v>0</v>
      </c>
      <c r="BE91" s="54">
        <v>0</v>
      </c>
      <c r="BF91" s="73">
        <v>2.192958642</v>
      </c>
      <c r="BG91" s="53">
        <v>0.021951848</v>
      </c>
      <c r="BH91" s="45">
        <v>0</v>
      </c>
      <c r="BI91" s="45">
        <v>0</v>
      </c>
      <c r="BJ91" s="54">
        <v>0.303138269</v>
      </c>
      <c r="BK91" s="61">
        <f t="shared" si="18"/>
        <v>18.628765037</v>
      </c>
    </row>
    <row r="92" spans="1:63" ht="12.75">
      <c r="A92" s="11"/>
      <c r="B92" s="24" t="s">
        <v>117</v>
      </c>
      <c r="C92" s="73">
        <v>0</v>
      </c>
      <c r="D92" s="53">
        <v>0.653609741</v>
      </c>
      <c r="E92" s="45">
        <v>0</v>
      </c>
      <c r="F92" s="45">
        <v>0</v>
      </c>
      <c r="G92" s="54">
        <v>0</v>
      </c>
      <c r="H92" s="73">
        <v>5.947802879999999</v>
      </c>
      <c r="I92" s="45">
        <v>4.945381846</v>
      </c>
      <c r="J92" s="45">
        <v>0</v>
      </c>
      <c r="K92" s="45">
        <v>0</v>
      </c>
      <c r="L92" s="54">
        <v>27.439127641</v>
      </c>
      <c r="M92" s="73">
        <v>0</v>
      </c>
      <c r="N92" s="53">
        <v>0</v>
      </c>
      <c r="O92" s="45">
        <v>0</v>
      </c>
      <c r="P92" s="45">
        <v>0</v>
      </c>
      <c r="Q92" s="54">
        <v>0</v>
      </c>
      <c r="R92" s="73">
        <v>2.010204784</v>
      </c>
      <c r="S92" s="45">
        <v>0</v>
      </c>
      <c r="T92" s="45">
        <v>0</v>
      </c>
      <c r="U92" s="45">
        <v>0</v>
      </c>
      <c r="V92" s="54">
        <v>0.683779448</v>
      </c>
      <c r="W92" s="73">
        <v>0</v>
      </c>
      <c r="X92" s="45">
        <v>0</v>
      </c>
      <c r="Y92" s="45">
        <v>0</v>
      </c>
      <c r="Z92" s="45">
        <v>0</v>
      </c>
      <c r="AA92" s="54">
        <v>0</v>
      </c>
      <c r="AB92" s="73">
        <v>0.057995859</v>
      </c>
      <c r="AC92" s="45">
        <v>0</v>
      </c>
      <c r="AD92" s="45">
        <v>0</v>
      </c>
      <c r="AE92" s="45">
        <v>0</v>
      </c>
      <c r="AF92" s="54">
        <v>0</v>
      </c>
      <c r="AG92" s="73">
        <v>0</v>
      </c>
      <c r="AH92" s="45">
        <v>0</v>
      </c>
      <c r="AI92" s="45">
        <v>0</v>
      </c>
      <c r="AJ92" s="45">
        <v>0</v>
      </c>
      <c r="AK92" s="54">
        <v>0</v>
      </c>
      <c r="AL92" s="73">
        <v>0.047607034</v>
      </c>
      <c r="AM92" s="45">
        <v>0</v>
      </c>
      <c r="AN92" s="45">
        <v>0</v>
      </c>
      <c r="AO92" s="45">
        <v>0</v>
      </c>
      <c r="AP92" s="54">
        <v>0</v>
      </c>
      <c r="AQ92" s="73">
        <v>0</v>
      </c>
      <c r="AR92" s="53">
        <v>16.422752142</v>
      </c>
      <c r="AS92" s="45">
        <v>0</v>
      </c>
      <c r="AT92" s="45">
        <v>0</v>
      </c>
      <c r="AU92" s="54">
        <v>0</v>
      </c>
      <c r="AV92" s="73">
        <v>68.34965762200001</v>
      </c>
      <c r="AW92" s="45">
        <v>11.366818421</v>
      </c>
      <c r="AX92" s="45">
        <v>0</v>
      </c>
      <c r="AY92" s="45">
        <v>0</v>
      </c>
      <c r="AZ92" s="54">
        <v>113.811601801</v>
      </c>
      <c r="BA92" s="73">
        <v>0</v>
      </c>
      <c r="BB92" s="53">
        <v>0</v>
      </c>
      <c r="BC92" s="45">
        <v>0</v>
      </c>
      <c r="BD92" s="45">
        <v>0</v>
      </c>
      <c r="BE92" s="54">
        <v>0</v>
      </c>
      <c r="BF92" s="73">
        <v>21.504134287</v>
      </c>
      <c r="BG92" s="53">
        <v>1.0946267539999999</v>
      </c>
      <c r="BH92" s="45">
        <v>0</v>
      </c>
      <c r="BI92" s="45">
        <v>0</v>
      </c>
      <c r="BJ92" s="54">
        <v>9.727868419</v>
      </c>
      <c r="BK92" s="61">
        <f t="shared" si="18"/>
        <v>284.062968679</v>
      </c>
    </row>
    <row r="93" spans="1:63" ht="12.75">
      <c r="A93" s="11"/>
      <c r="B93" s="24" t="s">
        <v>118</v>
      </c>
      <c r="C93" s="73">
        <v>0</v>
      </c>
      <c r="D93" s="53">
        <v>6.990344163</v>
      </c>
      <c r="E93" s="45">
        <v>0</v>
      </c>
      <c r="F93" s="45">
        <v>0</v>
      </c>
      <c r="G93" s="54">
        <v>0</v>
      </c>
      <c r="H93" s="73">
        <v>1.00092856</v>
      </c>
      <c r="I93" s="45">
        <v>0.0005580149999999999</v>
      </c>
      <c r="J93" s="45">
        <v>0</v>
      </c>
      <c r="K93" s="45">
        <v>0</v>
      </c>
      <c r="L93" s="54">
        <v>5.874607298</v>
      </c>
      <c r="M93" s="73">
        <v>0</v>
      </c>
      <c r="N93" s="53">
        <v>0</v>
      </c>
      <c r="O93" s="45">
        <v>0</v>
      </c>
      <c r="P93" s="45">
        <v>0</v>
      </c>
      <c r="Q93" s="54">
        <v>0</v>
      </c>
      <c r="R93" s="73">
        <v>0.57091921</v>
      </c>
      <c r="S93" s="45">
        <v>0</v>
      </c>
      <c r="T93" s="45">
        <v>0</v>
      </c>
      <c r="U93" s="45">
        <v>0</v>
      </c>
      <c r="V93" s="54">
        <v>0.325228647</v>
      </c>
      <c r="W93" s="73">
        <v>0</v>
      </c>
      <c r="X93" s="45">
        <v>0</v>
      </c>
      <c r="Y93" s="45">
        <v>0</v>
      </c>
      <c r="Z93" s="45">
        <v>0</v>
      </c>
      <c r="AA93" s="54">
        <v>0</v>
      </c>
      <c r="AB93" s="73">
        <v>0</v>
      </c>
      <c r="AC93" s="45">
        <v>0</v>
      </c>
      <c r="AD93" s="45">
        <v>0</v>
      </c>
      <c r="AE93" s="45">
        <v>0</v>
      </c>
      <c r="AF93" s="54">
        <v>0</v>
      </c>
      <c r="AG93" s="73">
        <v>0</v>
      </c>
      <c r="AH93" s="45">
        <v>0</v>
      </c>
      <c r="AI93" s="45">
        <v>0</v>
      </c>
      <c r="AJ93" s="45">
        <v>0</v>
      </c>
      <c r="AK93" s="54">
        <v>0</v>
      </c>
      <c r="AL93" s="73">
        <v>0</v>
      </c>
      <c r="AM93" s="45">
        <v>0</v>
      </c>
      <c r="AN93" s="45">
        <v>0</v>
      </c>
      <c r="AO93" s="45">
        <v>0</v>
      </c>
      <c r="AP93" s="54">
        <v>0</v>
      </c>
      <c r="AQ93" s="73">
        <v>0</v>
      </c>
      <c r="AR93" s="53">
        <v>0</v>
      </c>
      <c r="AS93" s="45">
        <v>0</v>
      </c>
      <c r="AT93" s="45">
        <v>0</v>
      </c>
      <c r="AU93" s="54">
        <v>0</v>
      </c>
      <c r="AV93" s="73">
        <v>5.093955034</v>
      </c>
      <c r="AW93" s="45">
        <v>0.018104961</v>
      </c>
      <c r="AX93" s="45">
        <v>0</v>
      </c>
      <c r="AY93" s="45">
        <v>0</v>
      </c>
      <c r="AZ93" s="54">
        <v>6.727803573999999</v>
      </c>
      <c r="BA93" s="73">
        <v>0</v>
      </c>
      <c r="BB93" s="53">
        <v>0</v>
      </c>
      <c r="BC93" s="45">
        <v>0</v>
      </c>
      <c r="BD93" s="45">
        <v>0</v>
      </c>
      <c r="BE93" s="54">
        <v>0</v>
      </c>
      <c r="BF93" s="73">
        <v>1.966686712</v>
      </c>
      <c r="BG93" s="53">
        <v>0.04758269</v>
      </c>
      <c r="BH93" s="45">
        <v>0</v>
      </c>
      <c r="BI93" s="45">
        <v>0</v>
      </c>
      <c r="BJ93" s="54">
        <v>0.18825672</v>
      </c>
      <c r="BK93" s="61">
        <f t="shared" si="18"/>
        <v>28.804975583999994</v>
      </c>
    </row>
    <row r="94" spans="1:63" ht="12.75">
      <c r="A94" s="11"/>
      <c r="B94" s="24" t="s">
        <v>129</v>
      </c>
      <c r="C94" s="73">
        <v>0</v>
      </c>
      <c r="D94" s="53">
        <v>6.194804358</v>
      </c>
      <c r="E94" s="45">
        <v>0</v>
      </c>
      <c r="F94" s="45">
        <v>0</v>
      </c>
      <c r="G94" s="54">
        <v>0</v>
      </c>
      <c r="H94" s="73">
        <v>0.415659538</v>
      </c>
      <c r="I94" s="45">
        <v>0.545831513</v>
      </c>
      <c r="J94" s="45">
        <v>0</v>
      </c>
      <c r="K94" s="45">
        <v>0</v>
      </c>
      <c r="L94" s="54">
        <v>0.26232031699999997</v>
      </c>
      <c r="M94" s="73">
        <v>0</v>
      </c>
      <c r="N94" s="53">
        <v>0</v>
      </c>
      <c r="O94" s="45">
        <v>0</v>
      </c>
      <c r="P94" s="45">
        <v>0</v>
      </c>
      <c r="Q94" s="54">
        <v>0</v>
      </c>
      <c r="R94" s="73">
        <v>0.083517802</v>
      </c>
      <c r="S94" s="45">
        <v>0</v>
      </c>
      <c r="T94" s="45">
        <v>0</v>
      </c>
      <c r="U94" s="45">
        <v>0</v>
      </c>
      <c r="V94" s="54">
        <v>0.11961723600000002</v>
      </c>
      <c r="W94" s="73">
        <v>0</v>
      </c>
      <c r="X94" s="45">
        <v>0</v>
      </c>
      <c r="Y94" s="45">
        <v>0</v>
      </c>
      <c r="Z94" s="45">
        <v>0</v>
      </c>
      <c r="AA94" s="54">
        <v>0</v>
      </c>
      <c r="AB94" s="73">
        <v>0</v>
      </c>
      <c r="AC94" s="45">
        <v>0</v>
      </c>
      <c r="AD94" s="45">
        <v>0</v>
      </c>
      <c r="AE94" s="45">
        <v>0</v>
      </c>
      <c r="AF94" s="54">
        <v>0</v>
      </c>
      <c r="AG94" s="73">
        <v>0</v>
      </c>
      <c r="AH94" s="45">
        <v>0</v>
      </c>
      <c r="AI94" s="45">
        <v>0</v>
      </c>
      <c r="AJ94" s="45">
        <v>0</v>
      </c>
      <c r="AK94" s="54">
        <v>0</v>
      </c>
      <c r="AL94" s="73">
        <v>0</v>
      </c>
      <c r="AM94" s="45">
        <v>0</v>
      </c>
      <c r="AN94" s="45">
        <v>0</v>
      </c>
      <c r="AO94" s="45">
        <v>0</v>
      </c>
      <c r="AP94" s="54">
        <v>0</v>
      </c>
      <c r="AQ94" s="73">
        <v>0</v>
      </c>
      <c r="AR94" s="53">
        <v>0</v>
      </c>
      <c r="AS94" s="45">
        <v>0</v>
      </c>
      <c r="AT94" s="45">
        <v>0</v>
      </c>
      <c r="AU94" s="54">
        <v>0</v>
      </c>
      <c r="AV94" s="73">
        <v>4.882436428</v>
      </c>
      <c r="AW94" s="45">
        <v>1.9446478150000002</v>
      </c>
      <c r="AX94" s="45">
        <v>0</v>
      </c>
      <c r="AY94" s="45">
        <v>0</v>
      </c>
      <c r="AZ94" s="54">
        <v>26.657809154</v>
      </c>
      <c r="BA94" s="73">
        <v>0</v>
      </c>
      <c r="BB94" s="53">
        <v>0</v>
      </c>
      <c r="BC94" s="45">
        <v>0</v>
      </c>
      <c r="BD94" s="45">
        <v>0</v>
      </c>
      <c r="BE94" s="54">
        <v>0</v>
      </c>
      <c r="BF94" s="73">
        <v>0.644631252</v>
      </c>
      <c r="BG94" s="53">
        <v>0</v>
      </c>
      <c r="BH94" s="45">
        <v>0</v>
      </c>
      <c r="BI94" s="45">
        <v>0</v>
      </c>
      <c r="BJ94" s="54">
        <v>0.47546802</v>
      </c>
      <c r="BK94" s="61">
        <f t="shared" si="18"/>
        <v>42.226743433</v>
      </c>
    </row>
    <row r="95" spans="1:63" ht="12.75">
      <c r="A95" s="36"/>
      <c r="B95" s="38" t="s">
        <v>79</v>
      </c>
      <c r="C95" s="81">
        <f>SUM(C89:C94)</f>
        <v>0</v>
      </c>
      <c r="D95" s="81">
        <f>SUM(D89:D94)</f>
        <v>80.16945246799999</v>
      </c>
      <c r="E95" s="81">
        <f aca="true" t="shared" si="19" ref="E95:BI95">SUM(E89:E94)</f>
        <v>0</v>
      </c>
      <c r="F95" s="81">
        <f t="shared" si="19"/>
        <v>0</v>
      </c>
      <c r="G95" s="81">
        <f t="shared" si="19"/>
        <v>0</v>
      </c>
      <c r="H95" s="81">
        <f t="shared" si="19"/>
        <v>10.697787616</v>
      </c>
      <c r="I95" s="81">
        <f t="shared" si="19"/>
        <v>6.772115729000001</v>
      </c>
      <c r="J95" s="81">
        <f t="shared" si="19"/>
        <v>0</v>
      </c>
      <c r="K95" s="81">
        <f t="shared" si="19"/>
        <v>0</v>
      </c>
      <c r="L95" s="81">
        <f t="shared" si="19"/>
        <v>49.57460412299999</v>
      </c>
      <c r="M95" s="81">
        <f t="shared" si="19"/>
        <v>0</v>
      </c>
      <c r="N95" s="81">
        <f t="shared" si="19"/>
        <v>0</v>
      </c>
      <c r="O95" s="81">
        <f t="shared" si="19"/>
        <v>0</v>
      </c>
      <c r="P95" s="81">
        <f t="shared" si="19"/>
        <v>0</v>
      </c>
      <c r="Q95" s="81">
        <f t="shared" si="19"/>
        <v>0</v>
      </c>
      <c r="R95" s="81">
        <f t="shared" si="19"/>
        <v>3.6754262129999997</v>
      </c>
      <c r="S95" s="81">
        <f t="shared" si="19"/>
        <v>0.095855943</v>
      </c>
      <c r="T95" s="81">
        <f t="shared" si="19"/>
        <v>0</v>
      </c>
      <c r="U95" s="81">
        <f t="shared" si="19"/>
        <v>0</v>
      </c>
      <c r="V95" s="81">
        <f t="shared" si="19"/>
        <v>9.781183234999999</v>
      </c>
      <c r="W95" s="81">
        <f t="shared" si="19"/>
        <v>0</v>
      </c>
      <c r="X95" s="81">
        <f t="shared" si="19"/>
        <v>0</v>
      </c>
      <c r="Y95" s="81">
        <f t="shared" si="19"/>
        <v>0</v>
      </c>
      <c r="Z95" s="81">
        <f t="shared" si="19"/>
        <v>0</v>
      </c>
      <c r="AA95" s="81">
        <f t="shared" si="19"/>
        <v>0</v>
      </c>
      <c r="AB95" s="81">
        <f t="shared" si="19"/>
        <v>0.057995859</v>
      </c>
      <c r="AC95" s="81">
        <f t="shared" si="19"/>
        <v>0</v>
      </c>
      <c r="AD95" s="81">
        <f t="shared" si="19"/>
        <v>0</v>
      </c>
      <c r="AE95" s="81">
        <f t="shared" si="19"/>
        <v>0</v>
      </c>
      <c r="AF95" s="81">
        <f t="shared" si="19"/>
        <v>0</v>
      </c>
      <c r="AG95" s="81">
        <f t="shared" si="19"/>
        <v>0</v>
      </c>
      <c r="AH95" s="81">
        <f t="shared" si="19"/>
        <v>0</v>
      </c>
      <c r="AI95" s="81">
        <f t="shared" si="19"/>
        <v>0</v>
      </c>
      <c r="AJ95" s="81">
        <f t="shared" si="19"/>
        <v>0</v>
      </c>
      <c r="AK95" s="81">
        <f t="shared" si="19"/>
        <v>0</v>
      </c>
      <c r="AL95" s="81">
        <f t="shared" si="19"/>
        <v>0.048313299999999997</v>
      </c>
      <c r="AM95" s="81">
        <f t="shared" si="19"/>
        <v>0</v>
      </c>
      <c r="AN95" s="81">
        <f t="shared" si="19"/>
        <v>0</v>
      </c>
      <c r="AO95" s="81">
        <f t="shared" si="19"/>
        <v>0</v>
      </c>
      <c r="AP95" s="81">
        <f t="shared" si="19"/>
        <v>0</v>
      </c>
      <c r="AQ95" s="81">
        <f t="shared" si="19"/>
        <v>0</v>
      </c>
      <c r="AR95" s="81">
        <f t="shared" si="19"/>
        <v>27.520865045</v>
      </c>
      <c r="AS95" s="81">
        <f t="shared" si="19"/>
        <v>0</v>
      </c>
      <c r="AT95" s="81">
        <f t="shared" si="19"/>
        <v>0</v>
      </c>
      <c r="AU95" s="81">
        <f t="shared" si="19"/>
        <v>0</v>
      </c>
      <c r="AV95" s="81">
        <f t="shared" si="19"/>
        <v>96.33373138300001</v>
      </c>
      <c r="AW95" s="81">
        <f t="shared" si="19"/>
        <v>53.2388401</v>
      </c>
      <c r="AX95" s="81">
        <f t="shared" si="19"/>
        <v>0</v>
      </c>
      <c r="AY95" s="81">
        <f t="shared" si="19"/>
        <v>0</v>
      </c>
      <c r="AZ95" s="81">
        <f t="shared" si="19"/>
        <v>191.26833148000003</v>
      </c>
      <c r="BA95" s="81">
        <f t="shared" si="19"/>
        <v>0</v>
      </c>
      <c r="BB95" s="81">
        <f t="shared" si="19"/>
        <v>0</v>
      </c>
      <c r="BC95" s="81">
        <f t="shared" si="19"/>
        <v>0</v>
      </c>
      <c r="BD95" s="81">
        <f t="shared" si="19"/>
        <v>0</v>
      </c>
      <c r="BE95" s="81">
        <f t="shared" si="19"/>
        <v>0</v>
      </c>
      <c r="BF95" s="81">
        <f t="shared" si="19"/>
        <v>29.029941848</v>
      </c>
      <c r="BG95" s="81">
        <f t="shared" si="19"/>
        <v>2.592518841</v>
      </c>
      <c r="BH95" s="81">
        <f t="shared" si="19"/>
        <v>0</v>
      </c>
      <c r="BI95" s="81">
        <f t="shared" si="19"/>
        <v>0</v>
      </c>
      <c r="BJ95" s="81">
        <f>SUM(BJ89:BJ94)</f>
        <v>12.942613650999998</v>
      </c>
      <c r="BK95" s="99">
        <f>SUM(BK89:BK94)</f>
        <v>573.799576834</v>
      </c>
    </row>
    <row r="96" spans="1:63" ht="4.5" customHeight="1">
      <c r="A96" s="11"/>
      <c r="B96" s="21"/>
      <c r="C96" s="111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3"/>
    </row>
    <row r="97" spans="1:65" ht="12.75">
      <c r="A97" s="36"/>
      <c r="B97" s="83" t="s">
        <v>93</v>
      </c>
      <c r="C97" s="84">
        <f aca="true" t="shared" si="20" ref="C97:AH97">+C95++C76+C71+C52</f>
        <v>0</v>
      </c>
      <c r="D97" s="70">
        <f t="shared" si="20"/>
        <v>3638.490231635</v>
      </c>
      <c r="E97" s="70">
        <f t="shared" si="20"/>
        <v>0</v>
      </c>
      <c r="F97" s="70">
        <f t="shared" si="20"/>
        <v>0</v>
      </c>
      <c r="G97" s="85">
        <f t="shared" si="20"/>
        <v>0</v>
      </c>
      <c r="H97" s="84">
        <f t="shared" si="20"/>
        <v>1153.267768507</v>
      </c>
      <c r="I97" s="70">
        <f t="shared" si="20"/>
        <v>13325.922075965998</v>
      </c>
      <c r="J97" s="70">
        <f t="shared" si="20"/>
        <v>2768.177759730722</v>
      </c>
      <c r="K97" s="70">
        <f t="shared" si="20"/>
        <v>5.903326111999999</v>
      </c>
      <c r="L97" s="85">
        <f t="shared" si="20"/>
        <v>3787.2360674980005</v>
      </c>
      <c r="M97" s="84">
        <f t="shared" si="20"/>
        <v>0</v>
      </c>
      <c r="N97" s="70">
        <f t="shared" si="20"/>
        <v>0</v>
      </c>
      <c r="O97" s="70">
        <f t="shared" si="20"/>
        <v>0</v>
      </c>
      <c r="P97" s="70">
        <f t="shared" si="20"/>
        <v>0</v>
      </c>
      <c r="Q97" s="85">
        <f t="shared" si="20"/>
        <v>0</v>
      </c>
      <c r="R97" s="84">
        <f t="shared" si="20"/>
        <v>507.66962081199995</v>
      </c>
      <c r="S97" s="70">
        <f t="shared" si="20"/>
        <v>467.03923275399995</v>
      </c>
      <c r="T97" s="70">
        <f t="shared" si="20"/>
        <v>99.779440032</v>
      </c>
      <c r="U97" s="70">
        <f t="shared" si="20"/>
        <v>0</v>
      </c>
      <c r="V97" s="85">
        <f t="shared" si="20"/>
        <v>336.020653372</v>
      </c>
      <c r="W97" s="84">
        <f t="shared" si="20"/>
        <v>0</v>
      </c>
      <c r="X97" s="70">
        <f t="shared" si="20"/>
        <v>0</v>
      </c>
      <c r="Y97" s="70">
        <f t="shared" si="20"/>
        <v>0</v>
      </c>
      <c r="Z97" s="70">
        <f t="shared" si="20"/>
        <v>0</v>
      </c>
      <c r="AA97" s="85">
        <f t="shared" si="20"/>
        <v>0</v>
      </c>
      <c r="AB97" s="84">
        <f t="shared" si="20"/>
        <v>5.540886768</v>
      </c>
      <c r="AC97" s="70">
        <f t="shared" si="20"/>
        <v>35.86316759</v>
      </c>
      <c r="AD97" s="70">
        <f t="shared" si="20"/>
        <v>0</v>
      </c>
      <c r="AE97" s="70">
        <f t="shared" si="20"/>
        <v>0</v>
      </c>
      <c r="AF97" s="85">
        <f t="shared" si="20"/>
        <v>0.47809516900000004</v>
      </c>
      <c r="AG97" s="84">
        <f t="shared" si="20"/>
        <v>0</v>
      </c>
      <c r="AH97" s="70">
        <f t="shared" si="20"/>
        <v>0</v>
      </c>
      <c r="AI97" s="70">
        <f aca="true" t="shared" si="21" ref="AI97:BJ97">+AI95++AI76+AI71+AI52</f>
        <v>0</v>
      </c>
      <c r="AJ97" s="70">
        <f t="shared" si="21"/>
        <v>0</v>
      </c>
      <c r="AK97" s="85">
        <f t="shared" si="21"/>
        <v>0</v>
      </c>
      <c r="AL97" s="84">
        <f t="shared" si="21"/>
        <v>4.500606708</v>
      </c>
      <c r="AM97" s="70">
        <f t="shared" si="21"/>
        <v>0</v>
      </c>
      <c r="AN97" s="70">
        <f t="shared" si="21"/>
        <v>0</v>
      </c>
      <c r="AO97" s="70">
        <f t="shared" si="21"/>
        <v>0</v>
      </c>
      <c r="AP97" s="85">
        <f t="shared" si="21"/>
        <v>1.025686028</v>
      </c>
      <c r="AQ97" s="84">
        <f t="shared" si="21"/>
        <v>0</v>
      </c>
      <c r="AR97" s="70">
        <f t="shared" si="21"/>
        <v>124.59012462599999</v>
      </c>
      <c r="AS97" s="70">
        <f t="shared" si="21"/>
        <v>0</v>
      </c>
      <c r="AT97" s="70">
        <f t="shared" si="21"/>
        <v>0</v>
      </c>
      <c r="AU97" s="85">
        <f t="shared" si="21"/>
        <v>0</v>
      </c>
      <c r="AV97" s="52">
        <f t="shared" si="21"/>
        <v>11960.275297462262</v>
      </c>
      <c r="AW97" s="70">
        <f t="shared" si="21"/>
        <v>10264.344415162</v>
      </c>
      <c r="AX97" s="70">
        <f t="shared" si="21"/>
        <v>99.8268815</v>
      </c>
      <c r="AY97" s="70">
        <f t="shared" si="21"/>
        <v>0</v>
      </c>
      <c r="AZ97" s="87">
        <f t="shared" si="21"/>
        <v>16401.527757523</v>
      </c>
      <c r="BA97" s="84">
        <f t="shared" si="21"/>
        <v>0</v>
      </c>
      <c r="BB97" s="70">
        <f t="shared" si="21"/>
        <v>0</v>
      </c>
      <c r="BC97" s="70">
        <f t="shared" si="21"/>
        <v>0</v>
      </c>
      <c r="BD97" s="70">
        <f t="shared" si="21"/>
        <v>0</v>
      </c>
      <c r="BE97" s="85">
        <f t="shared" si="21"/>
        <v>0</v>
      </c>
      <c r="BF97" s="84">
        <f t="shared" si="21"/>
        <v>5251.384722274999</v>
      </c>
      <c r="BG97" s="70">
        <f t="shared" si="21"/>
        <v>955.4298147480001</v>
      </c>
      <c r="BH97" s="70">
        <f t="shared" si="21"/>
        <v>82.51164693899999</v>
      </c>
      <c r="BI97" s="70">
        <f t="shared" si="21"/>
        <v>0</v>
      </c>
      <c r="BJ97" s="85">
        <f t="shared" si="21"/>
        <v>2796.5046228559995</v>
      </c>
      <c r="BK97" s="97">
        <f>+BK95+BK76+BK71+BK52</f>
        <v>74073.30990177298</v>
      </c>
      <c r="BM97" s="106"/>
    </row>
    <row r="98" spans="1:63" ht="4.5" customHeight="1">
      <c r="A98" s="11"/>
      <c r="B98" s="22"/>
      <c r="C98" s="116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7"/>
    </row>
    <row r="99" spans="1:63" ht="14.25" customHeight="1">
      <c r="A99" s="11" t="s">
        <v>5</v>
      </c>
      <c r="B99" s="23" t="s">
        <v>26</v>
      </c>
      <c r="C99" s="116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7"/>
    </row>
    <row r="100" spans="1:63" ht="14.25" customHeight="1">
      <c r="A100" s="32"/>
      <c r="B100" s="28" t="s">
        <v>119</v>
      </c>
      <c r="C100" s="73">
        <v>0</v>
      </c>
      <c r="D100" s="53">
        <v>10.953727477</v>
      </c>
      <c r="E100" s="45">
        <v>0</v>
      </c>
      <c r="F100" s="45">
        <v>0</v>
      </c>
      <c r="G100" s="54">
        <v>0</v>
      </c>
      <c r="H100" s="73">
        <v>3.6235292329999997</v>
      </c>
      <c r="I100" s="45">
        <v>5.2243819479999996</v>
      </c>
      <c r="J100" s="45">
        <v>0</v>
      </c>
      <c r="K100" s="45">
        <v>0</v>
      </c>
      <c r="L100" s="54">
        <v>17.193021207</v>
      </c>
      <c r="M100" s="73">
        <v>0</v>
      </c>
      <c r="N100" s="53">
        <v>0</v>
      </c>
      <c r="O100" s="45">
        <v>0</v>
      </c>
      <c r="P100" s="45">
        <v>0</v>
      </c>
      <c r="Q100" s="54">
        <v>0</v>
      </c>
      <c r="R100" s="73">
        <v>2.0398328390000002</v>
      </c>
      <c r="S100" s="45">
        <v>1.5739531789999999</v>
      </c>
      <c r="T100" s="45">
        <v>0</v>
      </c>
      <c r="U100" s="45">
        <v>0</v>
      </c>
      <c r="V100" s="54">
        <v>3.9775186479999998</v>
      </c>
      <c r="W100" s="73">
        <v>0</v>
      </c>
      <c r="X100" s="45">
        <v>0</v>
      </c>
      <c r="Y100" s="45">
        <v>0</v>
      </c>
      <c r="Z100" s="45">
        <v>0</v>
      </c>
      <c r="AA100" s="54">
        <v>0</v>
      </c>
      <c r="AB100" s="73">
        <v>0.001042053</v>
      </c>
      <c r="AC100" s="45">
        <v>0</v>
      </c>
      <c r="AD100" s="45">
        <v>0</v>
      </c>
      <c r="AE100" s="45">
        <v>0</v>
      </c>
      <c r="AF100" s="54">
        <v>0</v>
      </c>
      <c r="AG100" s="73">
        <v>0</v>
      </c>
      <c r="AH100" s="45">
        <v>0</v>
      </c>
      <c r="AI100" s="45">
        <v>0</v>
      </c>
      <c r="AJ100" s="45">
        <v>0</v>
      </c>
      <c r="AK100" s="54">
        <v>0</v>
      </c>
      <c r="AL100" s="73">
        <v>0.00488786</v>
      </c>
      <c r="AM100" s="45">
        <v>0</v>
      </c>
      <c r="AN100" s="45">
        <v>0</v>
      </c>
      <c r="AO100" s="45">
        <v>0</v>
      </c>
      <c r="AP100" s="54">
        <v>0</v>
      </c>
      <c r="AQ100" s="73">
        <v>0</v>
      </c>
      <c r="AR100" s="53">
        <v>0</v>
      </c>
      <c r="AS100" s="45">
        <v>0</v>
      </c>
      <c r="AT100" s="45">
        <v>0</v>
      </c>
      <c r="AU100" s="54">
        <v>0</v>
      </c>
      <c r="AV100" s="73">
        <v>156.15665234</v>
      </c>
      <c r="AW100" s="45">
        <v>139.48853880800002</v>
      </c>
      <c r="AX100" s="45">
        <v>0</v>
      </c>
      <c r="AY100" s="45">
        <v>0</v>
      </c>
      <c r="AZ100" s="54">
        <v>424.42484115</v>
      </c>
      <c r="BA100" s="43">
        <v>0</v>
      </c>
      <c r="BB100" s="44">
        <v>0</v>
      </c>
      <c r="BC100" s="43">
        <v>0</v>
      </c>
      <c r="BD100" s="43">
        <v>0</v>
      </c>
      <c r="BE100" s="48">
        <v>0</v>
      </c>
      <c r="BF100" s="43">
        <v>64.377772026</v>
      </c>
      <c r="BG100" s="44">
        <v>33.516443425</v>
      </c>
      <c r="BH100" s="43">
        <v>0</v>
      </c>
      <c r="BI100" s="43">
        <v>0</v>
      </c>
      <c r="BJ100" s="48">
        <v>93.978341179</v>
      </c>
      <c r="BK100" s="100">
        <f>SUM(C100:BJ100)</f>
        <v>956.5344833720001</v>
      </c>
    </row>
    <row r="101" spans="1:63" ht="13.5" thickBot="1">
      <c r="A101" s="40"/>
      <c r="B101" s="86" t="s">
        <v>79</v>
      </c>
      <c r="C101" s="50">
        <f>SUM(C100)</f>
        <v>0</v>
      </c>
      <c r="D101" s="71">
        <f aca="true" t="shared" si="22" ref="D101:BK101">SUM(D100)</f>
        <v>10.953727477</v>
      </c>
      <c r="E101" s="71">
        <f t="shared" si="22"/>
        <v>0</v>
      </c>
      <c r="F101" s="71">
        <f t="shared" si="22"/>
        <v>0</v>
      </c>
      <c r="G101" s="69">
        <f t="shared" si="22"/>
        <v>0</v>
      </c>
      <c r="H101" s="50">
        <f t="shared" si="22"/>
        <v>3.6235292329999997</v>
      </c>
      <c r="I101" s="71">
        <f t="shared" si="22"/>
        <v>5.2243819479999996</v>
      </c>
      <c r="J101" s="71">
        <f t="shared" si="22"/>
        <v>0</v>
      </c>
      <c r="K101" s="71">
        <f t="shared" si="22"/>
        <v>0</v>
      </c>
      <c r="L101" s="69">
        <f t="shared" si="22"/>
        <v>17.193021207</v>
      </c>
      <c r="M101" s="50">
        <f t="shared" si="22"/>
        <v>0</v>
      </c>
      <c r="N101" s="71">
        <f t="shared" si="22"/>
        <v>0</v>
      </c>
      <c r="O101" s="71">
        <f t="shared" si="22"/>
        <v>0</v>
      </c>
      <c r="P101" s="71">
        <f t="shared" si="22"/>
        <v>0</v>
      </c>
      <c r="Q101" s="69">
        <f t="shared" si="22"/>
        <v>0</v>
      </c>
      <c r="R101" s="50">
        <f t="shared" si="22"/>
        <v>2.0398328390000002</v>
      </c>
      <c r="S101" s="71">
        <f t="shared" si="22"/>
        <v>1.5739531789999999</v>
      </c>
      <c r="T101" s="71">
        <f t="shared" si="22"/>
        <v>0</v>
      </c>
      <c r="U101" s="71">
        <f t="shared" si="22"/>
        <v>0</v>
      </c>
      <c r="V101" s="69">
        <f t="shared" si="22"/>
        <v>3.9775186479999998</v>
      </c>
      <c r="W101" s="50">
        <f t="shared" si="22"/>
        <v>0</v>
      </c>
      <c r="X101" s="71">
        <f t="shared" si="22"/>
        <v>0</v>
      </c>
      <c r="Y101" s="71">
        <f t="shared" si="22"/>
        <v>0</v>
      </c>
      <c r="Z101" s="71">
        <f t="shared" si="22"/>
        <v>0</v>
      </c>
      <c r="AA101" s="69">
        <f t="shared" si="22"/>
        <v>0</v>
      </c>
      <c r="AB101" s="50">
        <f t="shared" si="22"/>
        <v>0.001042053</v>
      </c>
      <c r="AC101" s="71">
        <f t="shared" si="22"/>
        <v>0</v>
      </c>
      <c r="AD101" s="71">
        <f t="shared" si="22"/>
        <v>0</v>
      </c>
      <c r="AE101" s="71">
        <f t="shared" si="22"/>
        <v>0</v>
      </c>
      <c r="AF101" s="69">
        <f t="shared" si="22"/>
        <v>0</v>
      </c>
      <c r="AG101" s="50">
        <f t="shared" si="22"/>
        <v>0</v>
      </c>
      <c r="AH101" s="71">
        <f t="shared" si="22"/>
        <v>0</v>
      </c>
      <c r="AI101" s="71">
        <f t="shared" si="22"/>
        <v>0</v>
      </c>
      <c r="AJ101" s="71">
        <f t="shared" si="22"/>
        <v>0</v>
      </c>
      <c r="AK101" s="69">
        <f t="shared" si="22"/>
        <v>0</v>
      </c>
      <c r="AL101" s="50">
        <f t="shared" si="22"/>
        <v>0.00488786</v>
      </c>
      <c r="AM101" s="71">
        <f t="shared" si="22"/>
        <v>0</v>
      </c>
      <c r="AN101" s="71">
        <f t="shared" si="22"/>
        <v>0</v>
      </c>
      <c r="AO101" s="71">
        <f t="shared" si="22"/>
        <v>0</v>
      </c>
      <c r="AP101" s="69">
        <f t="shared" si="22"/>
        <v>0</v>
      </c>
      <c r="AQ101" s="50">
        <f t="shared" si="22"/>
        <v>0</v>
      </c>
      <c r="AR101" s="71">
        <f t="shared" si="22"/>
        <v>0</v>
      </c>
      <c r="AS101" s="71">
        <f t="shared" si="22"/>
        <v>0</v>
      </c>
      <c r="AT101" s="71">
        <f t="shared" si="22"/>
        <v>0</v>
      </c>
      <c r="AU101" s="69">
        <f t="shared" si="22"/>
        <v>0</v>
      </c>
      <c r="AV101" s="50">
        <f t="shared" si="22"/>
        <v>156.15665234</v>
      </c>
      <c r="AW101" s="71">
        <f t="shared" si="22"/>
        <v>139.48853880800002</v>
      </c>
      <c r="AX101" s="71">
        <f t="shared" si="22"/>
        <v>0</v>
      </c>
      <c r="AY101" s="71">
        <f t="shared" si="22"/>
        <v>0</v>
      </c>
      <c r="AZ101" s="69">
        <f t="shared" si="22"/>
        <v>424.42484115</v>
      </c>
      <c r="BA101" s="51">
        <f t="shared" si="22"/>
        <v>0</v>
      </c>
      <c r="BB101" s="71">
        <f t="shared" si="22"/>
        <v>0</v>
      </c>
      <c r="BC101" s="71">
        <f t="shared" si="22"/>
        <v>0</v>
      </c>
      <c r="BD101" s="71">
        <f t="shared" si="22"/>
        <v>0</v>
      </c>
      <c r="BE101" s="88">
        <f t="shared" si="22"/>
        <v>0</v>
      </c>
      <c r="BF101" s="50">
        <f t="shared" si="22"/>
        <v>64.377772026</v>
      </c>
      <c r="BG101" s="71">
        <f t="shared" si="22"/>
        <v>33.516443425</v>
      </c>
      <c r="BH101" s="71">
        <f t="shared" si="22"/>
        <v>0</v>
      </c>
      <c r="BI101" s="71">
        <f t="shared" si="22"/>
        <v>0</v>
      </c>
      <c r="BJ101" s="69">
        <f t="shared" si="22"/>
        <v>93.978341179</v>
      </c>
      <c r="BK101" s="101">
        <f t="shared" si="22"/>
        <v>956.5344833720001</v>
      </c>
    </row>
    <row r="102" spans="1:63" ht="6" customHeight="1">
      <c r="A102" s="4"/>
      <c r="B102" s="16"/>
      <c r="C102" s="27"/>
      <c r="D102" s="34"/>
      <c r="E102" s="27"/>
      <c r="F102" s="27"/>
      <c r="G102" s="27"/>
      <c r="H102" s="27"/>
      <c r="I102" s="27"/>
      <c r="J102" s="27"/>
      <c r="K102" s="27"/>
      <c r="L102" s="27"/>
      <c r="M102" s="27"/>
      <c r="N102" s="34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34"/>
      <c r="AS102" s="27"/>
      <c r="AT102" s="27"/>
      <c r="AU102" s="27"/>
      <c r="AV102" s="27"/>
      <c r="AW102" s="27"/>
      <c r="AX102" s="27"/>
      <c r="AY102" s="27"/>
      <c r="AZ102" s="27"/>
      <c r="BA102" s="27"/>
      <c r="BB102" s="34"/>
      <c r="BC102" s="27"/>
      <c r="BD102" s="27"/>
      <c r="BE102" s="27"/>
      <c r="BF102" s="27"/>
      <c r="BG102" s="34"/>
      <c r="BH102" s="27"/>
      <c r="BI102" s="27"/>
      <c r="BJ102" s="27"/>
      <c r="BK102" s="30"/>
    </row>
    <row r="103" spans="1:63" ht="12.75">
      <c r="A103" s="4"/>
      <c r="B103" s="4" t="s">
        <v>120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41" t="s">
        <v>121</v>
      </c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30"/>
    </row>
    <row r="104" spans="1:63" ht="12.75">
      <c r="A104" s="4"/>
      <c r="B104" s="4" t="s">
        <v>122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42" t="s">
        <v>123</v>
      </c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30"/>
    </row>
    <row r="105" spans="3:63" ht="12.75">
      <c r="C105" s="27"/>
      <c r="D105" s="27"/>
      <c r="E105" s="27"/>
      <c r="F105" s="27"/>
      <c r="G105" s="27"/>
      <c r="H105" s="27"/>
      <c r="I105" s="27"/>
      <c r="J105" s="27"/>
      <c r="K105" s="27"/>
      <c r="L105" s="42" t="s">
        <v>124</v>
      </c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30"/>
    </row>
    <row r="106" spans="2:63" ht="12.75">
      <c r="B106" s="4" t="s">
        <v>135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42" t="s">
        <v>125</v>
      </c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30"/>
    </row>
    <row r="107" spans="2:63" ht="12.75">
      <c r="B107" s="4" t="s">
        <v>136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42" t="s">
        <v>126</v>
      </c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30"/>
    </row>
    <row r="108" spans="2:63" ht="12.75">
      <c r="B108" s="4"/>
      <c r="C108" s="27"/>
      <c r="D108" s="27"/>
      <c r="E108" s="27"/>
      <c r="F108" s="27"/>
      <c r="G108" s="27"/>
      <c r="H108" s="27"/>
      <c r="I108" s="27"/>
      <c r="J108" s="27"/>
      <c r="K108" s="27"/>
      <c r="L108" s="42" t="s">
        <v>127</v>
      </c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39:BK39"/>
    <mergeCell ref="C42:BK4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55:BK55"/>
    <mergeCell ref="M3:V3"/>
    <mergeCell ref="C11:BK11"/>
    <mergeCell ref="C15:BK15"/>
    <mergeCell ref="C36:BK36"/>
    <mergeCell ref="C88:BK88"/>
    <mergeCell ref="C56:BK56"/>
    <mergeCell ref="C53:BK53"/>
    <mergeCell ref="C59:BK59"/>
    <mergeCell ref="C72:BK72"/>
    <mergeCell ref="C73:BK73"/>
    <mergeCell ref="C77:BK77"/>
    <mergeCell ref="C96:BK96"/>
    <mergeCell ref="A1:A5"/>
    <mergeCell ref="C74:BK74"/>
    <mergeCell ref="C98:BK98"/>
    <mergeCell ref="C99:BK99"/>
    <mergeCell ref="C78:BK78"/>
    <mergeCell ref="C79:BK79"/>
    <mergeCell ref="C82:BK82"/>
    <mergeCell ref="C86:BK86"/>
    <mergeCell ref="C87:BK87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49" t="s">
        <v>156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2:12" ht="12.75">
      <c r="B3" s="149" t="s">
        <v>128</v>
      </c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08">
        <v>0.00317413</v>
      </c>
      <c r="E5" s="108">
        <v>0.7073659079999999</v>
      </c>
      <c r="F5" s="108">
        <v>1.835425114</v>
      </c>
      <c r="G5" s="108">
        <v>0.200478249</v>
      </c>
      <c r="H5" s="108">
        <v>0.007431427</v>
      </c>
      <c r="I5" s="72"/>
      <c r="J5" s="89"/>
      <c r="K5" s="95">
        <f>SUM(D5:J5)</f>
        <v>2.7538748280000003</v>
      </c>
      <c r="L5" s="108">
        <v>0</v>
      </c>
    </row>
    <row r="6" spans="2:12" ht="12.75">
      <c r="B6" s="12">
        <v>2</v>
      </c>
      <c r="C6" s="14" t="s">
        <v>36</v>
      </c>
      <c r="D6" s="108">
        <v>96.17526034400001</v>
      </c>
      <c r="E6" s="108">
        <v>170.201853642</v>
      </c>
      <c r="F6" s="108">
        <v>697.347545406</v>
      </c>
      <c r="G6" s="108">
        <v>86.59204986900001</v>
      </c>
      <c r="H6" s="108">
        <v>5.365122648</v>
      </c>
      <c r="I6" s="72"/>
      <c r="J6" s="89"/>
      <c r="K6" s="95">
        <f aca="true" t="shared" si="0" ref="K6:K41">SUM(D6:J6)</f>
        <v>1055.681831909</v>
      </c>
      <c r="L6" s="108">
        <v>6.520238395000001</v>
      </c>
    </row>
    <row r="7" spans="2:12" ht="12.75">
      <c r="B7" s="12">
        <v>3</v>
      </c>
      <c r="C7" s="13" t="s">
        <v>37</v>
      </c>
      <c r="D7" s="108">
        <v>0.013438056</v>
      </c>
      <c r="E7" s="108">
        <v>0.28402770899999996</v>
      </c>
      <c r="F7" s="108">
        <v>2.53649468</v>
      </c>
      <c r="G7" s="108">
        <v>0.014859639999999999</v>
      </c>
      <c r="H7" s="108">
        <v>0.004970587</v>
      </c>
      <c r="I7" s="72"/>
      <c r="J7" s="89"/>
      <c r="K7" s="95">
        <f t="shared" si="0"/>
        <v>2.853790672</v>
      </c>
      <c r="L7" s="108">
        <v>0</v>
      </c>
    </row>
    <row r="8" spans="2:12" ht="12.75">
      <c r="B8" s="12">
        <v>4</v>
      </c>
      <c r="C8" s="14" t="s">
        <v>38</v>
      </c>
      <c r="D8" s="108">
        <v>1.9666341760000001</v>
      </c>
      <c r="E8" s="108">
        <v>87.278427997</v>
      </c>
      <c r="F8" s="108">
        <v>131.501399567</v>
      </c>
      <c r="G8" s="108">
        <v>26.592814748</v>
      </c>
      <c r="H8" s="108">
        <v>0.6593382</v>
      </c>
      <c r="I8" s="72"/>
      <c r="J8" s="89"/>
      <c r="K8" s="95">
        <f t="shared" si="0"/>
        <v>247.99861468799998</v>
      </c>
      <c r="L8" s="108">
        <v>21.27480646</v>
      </c>
    </row>
    <row r="9" spans="2:12" ht="12.75">
      <c r="B9" s="12">
        <v>5</v>
      </c>
      <c r="C9" s="14" t="s">
        <v>39</v>
      </c>
      <c r="D9" s="108">
        <v>1.07464675</v>
      </c>
      <c r="E9" s="108">
        <v>60.253653776</v>
      </c>
      <c r="F9" s="108">
        <v>216.155508336</v>
      </c>
      <c r="G9" s="108">
        <v>40.584748867</v>
      </c>
      <c r="H9" s="108">
        <v>0.9033033640000001</v>
      </c>
      <c r="I9" s="72"/>
      <c r="J9" s="89"/>
      <c r="K9" s="95">
        <f t="shared" si="0"/>
        <v>318.971861093</v>
      </c>
      <c r="L9" s="108">
        <v>3.897892956</v>
      </c>
    </row>
    <row r="10" spans="2:12" ht="12.75">
      <c r="B10" s="12">
        <v>6</v>
      </c>
      <c r="C10" s="14" t="s">
        <v>40</v>
      </c>
      <c r="D10" s="108">
        <v>0.989885232</v>
      </c>
      <c r="E10" s="108">
        <v>72.522223104</v>
      </c>
      <c r="F10" s="108">
        <v>143.82343426100002</v>
      </c>
      <c r="G10" s="108">
        <v>23.894670172999998</v>
      </c>
      <c r="H10" s="108">
        <v>1.635817539</v>
      </c>
      <c r="I10" s="72"/>
      <c r="J10" s="89"/>
      <c r="K10" s="95">
        <f t="shared" si="0"/>
        <v>242.86603030900002</v>
      </c>
      <c r="L10" s="108">
        <v>3.922130064</v>
      </c>
    </row>
    <row r="11" spans="2:12" ht="12.75">
      <c r="B11" s="12">
        <v>7</v>
      </c>
      <c r="C11" s="14" t="s">
        <v>41</v>
      </c>
      <c r="D11" s="108">
        <v>2.241279427</v>
      </c>
      <c r="E11" s="108">
        <v>97.812435064</v>
      </c>
      <c r="F11" s="108">
        <v>118.868645657</v>
      </c>
      <c r="G11" s="108">
        <v>17.889432643</v>
      </c>
      <c r="H11" s="108">
        <v>2.021727206</v>
      </c>
      <c r="I11" s="72"/>
      <c r="J11" s="89"/>
      <c r="K11" s="95">
        <f t="shared" si="0"/>
        <v>238.833519997</v>
      </c>
      <c r="L11" s="108">
        <v>26.587605313</v>
      </c>
    </row>
    <row r="12" spans="2:12" ht="12.75">
      <c r="B12" s="12">
        <v>8</v>
      </c>
      <c r="C12" s="13" t="s">
        <v>42</v>
      </c>
      <c r="D12" s="108">
        <v>0.011448426</v>
      </c>
      <c r="E12" s="108">
        <v>0.287211759</v>
      </c>
      <c r="F12" s="108">
        <v>7.315557402</v>
      </c>
      <c r="G12" s="108">
        <v>0.501928747</v>
      </c>
      <c r="H12" s="108">
        <v>0.004114278</v>
      </c>
      <c r="I12" s="72"/>
      <c r="J12" s="89"/>
      <c r="K12" s="95">
        <f t="shared" si="0"/>
        <v>8.120260612</v>
      </c>
      <c r="L12" s="108">
        <v>0.056161559</v>
      </c>
    </row>
    <row r="13" spans="2:12" ht="12.75">
      <c r="B13" s="12">
        <v>9</v>
      </c>
      <c r="C13" s="13" t="s">
        <v>43</v>
      </c>
      <c r="D13" s="108">
        <v>0.037545646</v>
      </c>
      <c r="E13" s="108">
        <v>0.729480704</v>
      </c>
      <c r="F13" s="108">
        <v>5.495589597</v>
      </c>
      <c r="G13" s="108">
        <v>0.282898759</v>
      </c>
      <c r="H13" s="108">
        <v>0.012378902</v>
      </c>
      <c r="I13" s="72"/>
      <c r="J13" s="89"/>
      <c r="K13" s="95">
        <f t="shared" si="0"/>
        <v>6.5578936080000005</v>
      </c>
      <c r="L13" s="108">
        <v>0</v>
      </c>
    </row>
    <row r="14" spans="2:12" ht="12.75">
      <c r="B14" s="12">
        <v>10</v>
      </c>
      <c r="C14" s="14" t="s">
        <v>44</v>
      </c>
      <c r="D14" s="108">
        <v>97.184925055</v>
      </c>
      <c r="E14" s="108">
        <v>221.79853980000001</v>
      </c>
      <c r="F14" s="108">
        <v>270.963719316</v>
      </c>
      <c r="G14" s="108">
        <v>60.926495032000005</v>
      </c>
      <c r="H14" s="108">
        <v>2.3446864</v>
      </c>
      <c r="I14" s="72"/>
      <c r="J14" s="89"/>
      <c r="K14" s="95">
        <f t="shared" si="0"/>
        <v>653.218365603</v>
      </c>
      <c r="L14" s="108">
        <v>3.617483204</v>
      </c>
    </row>
    <row r="15" spans="2:12" ht="12.75">
      <c r="B15" s="12">
        <v>11</v>
      </c>
      <c r="C15" s="14" t="s">
        <v>45</v>
      </c>
      <c r="D15" s="108">
        <v>320.123626713</v>
      </c>
      <c r="E15" s="108">
        <v>1145.9565168969998</v>
      </c>
      <c r="F15" s="108">
        <v>2431.1618769029997</v>
      </c>
      <c r="G15" s="108">
        <v>441.999598786</v>
      </c>
      <c r="H15" s="108">
        <v>19.190486928</v>
      </c>
      <c r="I15" s="72"/>
      <c r="J15" s="89"/>
      <c r="K15" s="95">
        <f t="shared" si="0"/>
        <v>4358.432106226999</v>
      </c>
      <c r="L15" s="108">
        <v>76.85080674400001</v>
      </c>
    </row>
    <row r="16" spans="2:12" ht="12.75">
      <c r="B16" s="12">
        <v>12</v>
      </c>
      <c r="C16" s="14" t="s">
        <v>46</v>
      </c>
      <c r="D16" s="108">
        <v>437.243883403</v>
      </c>
      <c r="E16" s="108">
        <v>1394.777581132</v>
      </c>
      <c r="F16" s="108">
        <v>786.993755159</v>
      </c>
      <c r="G16" s="108">
        <v>104.899946633</v>
      </c>
      <c r="H16" s="108">
        <v>6.997424024</v>
      </c>
      <c r="I16" s="72"/>
      <c r="J16" s="89"/>
      <c r="K16" s="95">
        <f t="shared" si="0"/>
        <v>2730.912590351</v>
      </c>
      <c r="L16" s="108">
        <v>15.932169841</v>
      </c>
    </row>
    <row r="17" spans="2:12" ht="12.75">
      <c r="B17" s="12">
        <v>13</v>
      </c>
      <c r="C17" s="14" t="s">
        <v>47</v>
      </c>
      <c r="D17" s="108">
        <v>0.732992358</v>
      </c>
      <c r="E17" s="108">
        <v>8.269085446999998</v>
      </c>
      <c r="F17" s="108">
        <v>32.996354440999994</v>
      </c>
      <c r="G17" s="108">
        <v>3.6713635159999995</v>
      </c>
      <c r="H17" s="108">
        <v>0.186211659</v>
      </c>
      <c r="I17" s="72"/>
      <c r="J17" s="89"/>
      <c r="K17" s="95">
        <f t="shared" si="0"/>
        <v>45.856007420999994</v>
      </c>
      <c r="L17" s="108">
        <v>0.60659633</v>
      </c>
    </row>
    <row r="18" spans="2:12" ht="12.75">
      <c r="B18" s="12">
        <v>14</v>
      </c>
      <c r="C18" s="14" t="s">
        <v>48</v>
      </c>
      <c r="D18" s="108">
        <v>0.17603227800000001</v>
      </c>
      <c r="E18" s="108">
        <v>2.950897644</v>
      </c>
      <c r="F18" s="108">
        <v>19.267239459999995</v>
      </c>
      <c r="G18" s="108">
        <v>0.511944496</v>
      </c>
      <c r="H18" s="108">
        <v>0.251087307</v>
      </c>
      <c r="I18" s="72"/>
      <c r="J18" s="89"/>
      <c r="K18" s="95">
        <f t="shared" si="0"/>
        <v>23.157201184999995</v>
      </c>
      <c r="L18" s="108">
        <v>0.368457539</v>
      </c>
    </row>
    <row r="19" spans="2:12" ht="12.75">
      <c r="B19" s="12">
        <v>15</v>
      </c>
      <c r="C19" s="14" t="s">
        <v>49</v>
      </c>
      <c r="D19" s="108">
        <v>10.669628265</v>
      </c>
      <c r="E19" s="108">
        <v>78.388050273</v>
      </c>
      <c r="F19" s="108">
        <v>247.309850313</v>
      </c>
      <c r="G19" s="108">
        <v>82.597455324</v>
      </c>
      <c r="H19" s="108">
        <v>0.833481094</v>
      </c>
      <c r="I19" s="72"/>
      <c r="J19" s="89"/>
      <c r="K19" s="95">
        <f t="shared" si="0"/>
        <v>419.79846526899996</v>
      </c>
      <c r="L19" s="108">
        <v>7.839233379</v>
      </c>
    </row>
    <row r="20" spans="2:12" ht="12.75">
      <c r="B20" s="12">
        <v>16</v>
      </c>
      <c r="C20" s="14" t="s">
        <v>50</v>
      </c>
      <c r="D20" s="108">
        <v>1007.767560551</v>
      </c>
      <c r="E20" s="108">
        <v>2393.530262367</v>
      </c>
      <c r="F20" s="108">
        <v>1958.17387364</v>
      </c>
      <c r="G20" s="108">
        <v>258.767016148</v>
      </c>
      <c r="H20" s="108">
        <v>27.060234811</v>
      </c>
      <c r="I20" s="72"/>
      <c r="J20" s="89"/>
      <c r="K20" s="95">
        <f t="shared" si="0"/>
        <v>5645.298947517</v>
      </c>
      <c r="L20" s="108">
        <v>81.518576266</v>
      </c>
    </row>
    <row r="21" spans="2:12" ht="12.75">
      <c r="B21" s="12">
        <v>17</v>
      </c>
      <c r="C21" s="14" t="s">
        <v>51</v>
      </c>
      <c r="D21" s="108">
        <v>75.235077249</v>
      </c>
      <c r="E21" s="108">
        <v>134.96388483500002</v>
      </c>
      <c r="F21" s="108">
        <v>429.15959278</v>
      </c>
      <c r="G21" s="108">
        <v>66.764723115</v>
      </c>
      <c r="H21" s="108">
        <v>5.451024919</v>
      </c>
      <c r="I21" s="72"/>
      <c r="J21" s="89"/>
      <c r="K21" s="95">
        <f t="shared" si="0"/>
        <v>711.5743028980002</v>
      </c>
      <c r="L21" s="108">
        <v>13.090446845999999</v>
      </c>
    </row>
    <row r="22" spans="2:12" ht="12.75">
      <c r="B22" s="12">
        <v>18</v>
      </c>
      <c r="C22" s="13" t="s">
        <v>52</v>
      </c>
      <c r="D22" s="108">
        <v>3.1511000000000004E-05</v>
      </c>
      <c r="E22" s="108">
        <v>0.06536363399999999</v>
      </c>
      <c r="F22" s="108">
        <v>0.12089816999999999</v>
      </c>
      <c r="G22" s="108">
        <v>0.115213154</v>
      </c>
      <c r="H22" s="108">
        <v>0</v>
      </c>
      <c r="I22" s="72"/>
      <c r="J22" s="89"/>
      <c r="K22" s="95">
        <f t="shared" si="0"/>
        <v>0.30150646899999994</v>
      </c>
      <c r="L22" s="108">
        <v>0.015058793</v>
      </c>
    </row>
    <row r="23" spans="2:12" ht="12.75">
      <c r="B23" s="12">
        <v>19</v>
      </c>
      <c r="C23" s="14" t="s">
        <v>53</v>
      </c>
      <c r="D23" s="108">
        <v>8.527411575</v>
      </c>
      <c r="E23" s="108">
        <v>129.540694853</v>
      </c>
      <c r="F23" s="108">
        <v>473.638353297</v>
      </c>
      <c r="G23" s="108">
        <v>72.723005083</v>
      </c>
      <c r="H23" s="108">
        <v>3.0210495600000002</v>
      </c>
      <c r="I23" s="72"/>
      <c r="J23" s="89"/>
      <c r="K23" s="95">
        <f t="shared" si="0"/>
        <v>687.450514368</v>
      </c>
      <c r="L23" s="108">
        <v>9.88215478</v>
      </c>
    </row>
    <row r="24" spans="2:12" ht="12.75">
      <c r="B24" s="12">
        <v>20</v>
      </c>
      <c r="C24" s="14" t="s">
        <v>54</v>
      </c>
      <c r="D24" s="108">
        <v>8391.816220663723</v>
      </c>
      <c r="E24" s="108">
        <v>11568.35221607</v>
      </c>
      <c r="F24" s="108">
        <v>10763.852894959262</v>
      </c>
      <c r="G24" s="108">
        <v>2099.0048448430002</v>
      </c>
      <c r="H24" s="108">
        <v>384.863975169</v>
      </c>
      <c r="I24" s="72"/>
      <c r="J24" s="89"/>
      <c r="K24" s="95">
        <f t="shared" si="0"/>
        <v>33207.89015170498</v>
      </c>
      <c r="L24" s="108">
        <v>372.061394693</v>
      </c>
    </row>
    <row r="25" spans="2:12" ht="12.75">
      <c r="B25" s="12">
        <v>21</v>
      </c>
      <c r="C25" s="13" t="s">
        <v>55</v>
      </c>
      <c r="D25" s="108">
        <v>0.061204958999999996</v>
      </c>
      <c r="E25" s="108">
        <v>0.41229496099999996</v>
      </c>
      <c r="F25" s="108">
        <v>2.667241431</v>
      </c>
      <c r="G25" s="108">
        <v>0.277811193</v>
      </c>
      <c r="H25" s="108">
        <v>0.047273796</v>
      </c>
      <c r="I25" s="72"/>
      <c r="J25" s="89"/>
      <c r="K25" s="95">
        <f t="shared" si="0"/>
        <v>3.4658263399999996</v>
      </c>
      <c r="L25" s="108">
        <v>0.014327110999999998</v>
      </c>
    </row>
    <row r="26" spans="2:12" ht="12.75">
      <c r="B26" s="12">
        <v>22</v>
      </c>
      <c r="C26" s="14" t="s">
        <v>56</v>
      </c>
      <c r="D26" s="108">
        <v>0.001168587</v>
      </c>
      <c r="E26" s="108">
        <v>7.170866868000001</v>
      </c>
      <c r="F26" s="108">
        <v>21.621467269</v>
      </c>
      <c r="G26" s="108">
        <v>0.493412947</v>
      </c>
      <c r="H26" s="108">
        <v>0.154112852</v>
      </c>
      <c r="I26" s="72"/>
      <c r="J26" s="89"/>
      <c r="K26" s="95">
        <f t="shared" si="0"/>
        <v>29.441028523</v>
      </c>
      <c r="L26" s="108">
        <v>0.668024034</v>
      </c>
    </row>
    <row r="27" spans="2:12" ht="12.75">
      <c r="B27" s="12">
        <v>23</v>
      </c>
      <c r="C27" s="13" t="s">
        <v>57</v>
      </c>
      <c r="D27" s="108">
        <v>0.044538056</v>
      </c>
      <c r="E27" s="108">
        <v>0.00278911</v>
      </c>
      <c r="F27" s="108">
        <v>1.46915684</v>
      </c>
      <c r="G27" s="108">
        <v>0.109199047</v>
      </c>
      <c r="H27" s="108">
        <v>0.010745746</v>
      </c>
      <c r="I27" s="72"/>
      <c r="J27" s="89"/>
      <c r="K27" s="95">
        <f t="shared" si="0"/>
        <v>1.636428799</v>
      </c>
      <c r="L27" s="108">
        <v>0.013082252</v>
      </c>
    </row>
    <row r="28" spans="2:12" ht="12.75">
      <c r="B28" s="12">
        <v>24</v>
      </c>
      <c r="C28" s="13" t="s">
        <v>58</v>
      </c>
      <c r="D28" s="108">
        <v>0.036181142</v>
      </c>
      <c r="E28" s="108">
        <v>0.303517039</v>
      </c>
      <c r="F28" s="108">
        <v>2.857495572</v>
      </c>
      <c r="G28" s="108">
        <v>0.06210865</v>
      </c>
      <c r="H28" s="108">
        <v>0.0391352</v>
      </c>
      <c r="I28" s="72"/>
      <c r="J28" s="89"/>
      <c r="K28" s="95">
        <f t="shared" si="0"/>
        <v>3.298437603</v>
      </c>
      <c r="L28" s="108">
        <v>0.158096056</v>
      </c>
    </row>
    <row r="29" spans="2:12" ht="12.75">
      <c r="B29" s="12">
        <v>25</v>
      </c>
      <c r="C29" s="14" t="s">
        <v>59</v>
      </c>
      <c r="D29" s="108">
        <v>1358.076008625</v>
      </c>
      <c r="E29" s="108">
        <v>3314.969636883</v>
      </c>
      <c r="F29" s="108">
        <v>2613.9881400299996</v>
      </c>
      <c r="G29" s="108">
        <v>372.855415929</v>
      </c>
      <c r="H29" s="108">
        <v>42.2210369</v>
      </c>
      <c r="I29" s="72"/>
      <c r="J29" s="89"/>
      <c r="K29" s="95">
        <f t="shared" si="0"/>
        <v>7702.110238367</v>
      </c>
      <c r="L29" s="108">
        <v>51.619871077999996</v>
      </c>
    </row>
    <row r="30" spans="2:12" ht="12.75">
      <c r="B30" s="12">
        <v>26</v>
      </c>
      <c r="C30" s="14" t="s">
        <v>60</v>
      </c>
      <c r="D30" s="108">
        <v>33.835220554</v>
      </c>
      <c r="E30" s="108">
        <v>58.90913182300001</v>
      </c>
      <c r="F30" s="108">
        <v>193.113072429</v>
      </c>
      <c r="G30" s="108">
        <v>46.725264028</v>
      </c>
      <c r="H30" s="108">
        <v>1.746967691</v>
      </c>
      <c r="I30" s="72"/>
      <c r="J30" s="89"/>
      <c r="K30" s="95">
        <f t="shared" si="0"/>
        <v>334.329656525</v>
      </c>
      <c r="L30" s="108">
        <v>2.9782381300000003</v>
      </c>
    </row>
    <row r="31" spans="2:12" ht="12.75">
      <c r="B31" s="12">
        <v>27</v>
      </c>
      <c r="C31" s="14" t="s">
        <v>17</v>
      </c>
      <c r="D31" s="108">
        <v>307.358086025</v>
      </c>
      <c r="E31" s="108">
        <v>918.1329475880001</v>
      </c>
      <c r="F31" s="108">
        <v>1609.7848281660001</v>
      </c>
      <c r="G31" s="108">
        <v>224.51835671799998</v>
      </c>
      <c r="H31" s="108">
        <v>16.663089548</v>
      </c>
      <c r="I31" s="72"/>
      <c r="J31" s="89"/>
      <c r="K31" s="95">
        <f t="shared" si="0"/>
        <v>3076.4573080450004</v>
      </c>
      <c r="L31" s="108">
        <v>27.367856220999997</v>
      </c>
    </row>
    <row r="32" spans="2:12" ht="12.75">
      <c r="B32" s="12">
        <v>28</v>
      </c>
      <c r="C32" s="14" t="s">
        <v>61</v>
      </c>
      <c r="D32" s="108">
        <v>0.43548360300000005</v>
      </c>
      <c r="E32" s="108">
        <v>2.451135624</v>
      </c>
      <c r="F32" s="108">
        <v>17.263162477999998</v>
      </c>
      <c r="G32" s="108">
        <v>1.340266902</v>
      </c>
      <c r="H32" s="108">
        <v>0.25145483199999996</v>
      </c>
      <c r="I32" s="72"/>
      <c r="J32" s="89"/>
      <c r="K32" s="95">
        <f t="shared" si="0"/>
        <v>21.741503439</v>
      </c>
      <c r="L32" s="108">
        <v>1.6899713550000002</v>
      </c>
    </row>
    <row r="33" spans="2:12" ht="12.75">
      <c r="B33" s="12">
        <v>29</v>
      </c>
      <c r="C33" s="14" t="s">
        <v>62</v>
      </c>
      <c r="D33" s="108">
        <v>41.678115957</v>
      </c>
      <c r="E33" s="108">
        <v>372.05923063</v>
      </c>
      <c r="F33" s="108">
        <v>488.45536045500006</v>
      </c>
      <c r="G33" s="108">
        <v>51.582797135</v>
      </c>
      <c r="H33" s="108">
        <v>2.9003428870000003</v>
      </c>
      <c r="I33" s="72"/>
      <c r="J33" s="89"/>
      <c r="K33" s="95">
        <f t="shared" si="0"/>
        <v>956.675847064</v>
      </c>
      <c r="L33" s="108">
        <v>16.977493287999998</v>
      </c>
    </row>
    <row r="34" spans="2:12" ht="12.75">
      <c r="B34" s="12">
        <v>30</v>
      </c>
      <c r="C34" s="14" t="s">
        <v>63</v>
      </c>
      <c r="D34" s="108">
        <v>138.744188808</v>
      </c>
      <c r="E34" s="108">
        <v>260.352684007</v>
      </c>
      <c r="F34" s="108">
        <v>616.2676299729999</v>
      </c>
      <c r="G34" s="108">
        <v>81.64663254</v>
      </c>
      <c r="H34" s="108">
        <v>3.622951017</v>
      </c>
      <c r="I34" s="72"/>
      <c r="J34" s="89"/>
      <c r="K34" s="95">
        <f t="shared" si="0"/>
        <v>1100.634086345</v>
      </c>
      <c r="L34" s="108">
        <v>16.682108785</v>
      </c>
    </row>
    <row r="35" spans="2:12" ht="12.75">
      <c r="B35" s="12">
        <v>31</v>
      </c>
      <c r="C35" s="13" t="s">
        <v>64</v>
      </c>
      <c r="D35" s="108">
        <v>0.016346758</v>
      </c>
      <c r="E35" s="108">
        <v>0.842563226</v>
      </c>
      <c r="F35" s="108">
        <v>13.540085961</v>
      </c>
      <c r="G35" s="108">
        <v>1.719583691</v>
      </c>
      <c r="H35" s="108">
        <v>0.017599914</v>
      </c>
      <c r="I35" s="72"/>
      <c r="J35" s="89"/>
      <c r="K35" s="95">
        <f t="shared" si="0"/>
        <v>16.13617955</v>
      </c>
      <c r="L35" s="108">
        <v>0</v>
      </c>
    </row>
    <row r="36" spans="2:12" ht="12.75">
      <c r="B36" s="12">
        <v>32</v>
      </c>
      <c r="C36" s="14" t="s">
        <v>65</v>
      </c>
      <c r="D36" s="108">
        <v>468.29474337600004</v>
      </c>
      <c r="E36" s="108">
        <v>972.029318899</v>
      </c>
      <c r="F36" s="108">
        <v>1268.374559463</v>
      </c>
      <c r="G36" s="108">
        <v>309.116035722</v>
      </c>
      <c r="H36" s="108">
        <v>15.945089161000002</v>
      </c>
      <c r="I36" s="72"/>
      <c r="J36" s="89"/>
      <c r="K36" s="95">
        <f t="shared" si="0"/>
        <v>3033.759746621</v>
      </c>
      <c r="L36" s="108">
        <v>43.580683893999996</v>
      </c>
    </row>
    <row r="37" spans="2:12" ht="12.75">
      <c r="B37" s="12">
        <v>33</v>
      </c>
      <c r="C37" s="14" t="s">
        <v>134</v>
      </c>
      <c r="D37" s="108">
        <v>0.617529369</v>
      </c>
      <c r="E37" s="108">
        <v>6.252411882</v>
      </c>
      <c r="F37" s="108">
        <v>40.95680468</v>
      </c>
      <c r="G37" s="109">
        <v>6.942560241</v>
      </c>
      <c r="H37" s="109">
        <v>0.147032885</v>
      </c>
      <c r="I37" s="72"/>
      <c r="J37" s="89"/>
      <c r="K37" s="95">
        <f t="shared" si="0"/>
        <v>54.916339057</v>
      </c>
      <c r="L37" s="110">
        <v>0.267498136</v>
      </c>
    </row>
    <row r="38" spans="2:12" ht="12.75">
      <c r="B38" s="12">
        <v>34</v>
      </c>
      <c r="C38" s="14" t="s">
        <v>66</v>
      </c>
      <c r="D38" s="108">
        <v>0.047630013</v>
      </c>
      <c r="E38" s="108">
        <v>0.223269463</v>
      </c>
      <c r="F38" s="108">
        <v>2.709013518</v>
      </c>
      <c r="G38" s="108">
        <v>0.20245406200000002</v>
      </c>
      <c r="H38" s="108">
        <v>0.011401909</v>
      </c>
      <c r="I38" s="72"/>
      <c r="J38" s="89"/>
      <c r="K38" s="95">
        <f t="shared" si="0"/>
        <v>3.193768965</v>
      </c>
      <c r="L38" s="108">
        <v>0</v>
      </c>
    </row>
    <row r="39" spans="2:12" ht="12.75">
      <c r="B39" s="12">
        <v>35</v>
      </c>
      <c r="C39" s="14" t="s">
        <v>67</v>
      </c>
      <c r="D39" s="108">
        <v>92.567288867</v>
      </c>
      <c r="E39" s="108">
        <v>755.056084962</v>
      </c>
      <c r="F39" s="108">
        <v>1299.5514007489999</v>
      </c>
      <c r="G39" s="108">
        <v>251.525870203</v>
      </c>
      <c r="H39" s="108">
        <v>8.740284371</v>
      </c>
      <c r="I39" s="72"/>
      <c r="J39" s="89"/>
      <c r="K39" s="95">
        <f t="shared" si="0"/>
        <v>2407.440929152</v>
      </c>
      <c r="L39" s="108">
        <v>54.416413139</v>
      </c>
    </row>
    <row r="40" spans="2:12" ht="12.75">
      <c r="B40" s="12">
        <v>36</v>
      </c>
      <c r="C40" s="14" t="s">
        <v>68</v>
      </c>
      <c r="D40" s="108">
        <v>1.019954824</v>
      </c>
      <c r="E40" s="108">
        <v>76.289386909</v>
      </c>
      <c r="F40" s="108">
        <v>125.550679472</v>
      </c>
      <c r="G40" s="108">
        <v>27.022682687</v>
      </c>
      <c r="H40" s="108">
        <v>0.5776236929999999</v>
      </c>
      <c r="I40" s="72"/>
      <c r="J40" s="89"/>
      <c r="K40" s="95">
        <f t="shared" si="0"/>
        <v>230.460327585</v>
      </c>
      <c r="L40" s="108">
        <v>14.847596304</v>
      </c>
    </row>
    <row r="41" spans="2:12" ht="12.75">
      <c r="B41" s="12">
        <v>37</v>
      </c>
      <c r="C41" s="14" t="s">
        <v>69</v>
      </c>
      <c r="D41" s="108">
        <v>344.948941338</v>
      </c>
      <c r="E41" s="108">
        <v>2210.278143349</v>
      </c>
      <c r="F41" s="108">
        <v>1557.2825325180002</v>
      </c>
      <c r="G41" s="108">
        <v>356.68522744899997</v>
      </c>
      <c r="H41" s="108">
        <v>19.88956841</v>
      </c>
      <c r="I41" s="72"/>
      <c r="J41" s="89"/>
      <c r="K41" s="95">
        <f t="shared" si="0"/>
        <v>4489.084413064</v>
      </c>
      <c r="L41" s="108">
        <v>81.212010427</v>
      </c>
    </row>
    <row r="42" spans="2:12" ht="15">
      <c r="B42" s="15" t="s">
        <v>11</v>
      </c>
      <c r="C42" s="90"/>
      <c r="D42" s="89">
        <f>SUM(D5:D41)</f>
        <v>13239.773332669718</v>
      </c>
      <c r="E42" s="89">
        <f aca="true" t="shared" si="1" ref="E42:L42">SUM(E5:E41)</f>
        <v>26524.405185838004</v>
      </c>
      <c r="F42" s="89">
        <f t="shared" si="1"/>
        <v>28613.97063946227</v>
      </c>
      <c r="G42" s="89">
        <f t="shared" si="1"/>
        <v>5121.361166968999</v>
      </c>
      <c r="H42" s="89">
        <f t="shared" si="1"/>
        <v>573.7995768340002</v>
      </c>
      <c r="I42" s="89">
        <f t="shared" si="1"/>
        <v>0</v>
      </c>
      <c r="J42" s="89">
        <f t="shared" si="1"/>
        <v>0</v>
      </c>
      <c r="K42" s="89">
        <f t="shared" si="1"/>
        <v>74073.30990177297</v>
      </c>
      <c r="L42" s="89">
        <f t="shared" si="1"/>
        <v>956.5344833720001</v>
      </c>
    </row>
    <row r="43" spans="2:6" ht="12.75">
      <c r="B43" t="s">
        <v>85</v>
      </c>
      <c r="E43" s="2"/>
      <c r="F43" s="103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2017-08-09T05:22:56Z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