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<sst xmlns="http://schemas.openxmlformats.org/spreadsheetml/2006/main" count="190" uniqueCount="156">
  <si>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</si>
  <si>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</si>
  <si>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</si>
  <si>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</si>
  <si>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</si>
  <si>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</si>
  <si>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</si>
  <si>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</si>
  <si>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</si>
  <si>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</si>
  <si>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</si>
  <si>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</si>
  <si>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</si>
  <si>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</si>
  <si>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</si>
  <si>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</si>
  <si>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</si>
  <si>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</si>
  <si>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</si>
  <si>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</si>
  <si>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</si>
  <si>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</si>
  <si>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</si>
  <si>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</si>
  <si>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</si>
  <si>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</si>
  <si>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</si>
  <si>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</si>
  <si>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</si>
  <si>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</si>
  <si>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</si>
  <si>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</si>
  <si>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</si>
  <si>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</si>
  <si>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</si>
  <si>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</si>
  <si>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</si>
  <si>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</si>
  <si>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</si>
  <si>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</si>
  <si>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</si>
  <si>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</si>
  <si>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</si>
  <si>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</si>
  <si>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</si>
  <si>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</si>
  <si>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</si>
  <si>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</si>
  <si>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</si>
  <si>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</si>
  <si>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</si>
  <si>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</si>
  <si>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</si>
  <si>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</si>
  <si>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</si>
  <si>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</si>
  <si>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</si>
  <si>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</si>
  <si>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</si>
  <si>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</si>
  <si>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</si>
  <si>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</si>
  <si>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</si>
  <si>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</si>
  <si>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</si>
  <si>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</si>
  <si>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</si>
  <si>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</si>
  <si>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</si>
  <si>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</si>
  <si>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</si>
  <si>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</si>
  <si>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</si>
  <si>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</si>
  <si>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</si>
  <si>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</si>
  <si>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</si>
  <si>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</si>
  <si>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</si>
  <si>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</si>
  <si>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</si>
  <si>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</si>
  <si>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</si>
  <si>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</si>
  <si>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</si>
  <si>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</si>
  <si>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</si>
  <si>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</si>
  <si>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</si>
  <si>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</si>
  <si>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</si>
  <si>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</si>
  <si>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</si>
  <si>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</si>
  <si>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</si>
  <si>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</si>
  <si>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</si>
  <si>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</si>
  <si>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</si>
  <si>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</si>
  <si>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</si>
  <si>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</si>
  <si>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</si>
  <si>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</si>
  <si>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</si>
  <si>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</si>
  <si>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</si>
  <si>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</si>
  <si>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</si>
  <si>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</si>
  <si>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</si>
  <si>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</si>
  <si>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</si>
  <si>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</si>
  <si>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</si>
  <si>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</si>
  <si>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</si>
  <si>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</si>
  <si>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</si>
  <si>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</si>
  <si>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</si>
  <si>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</si>
  <si>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</si>
  <si>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</si>
  <si>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</si>
  <si>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</si>
  <si>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</si>
  <si>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</si>
  <si>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</si>
  <si>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</si>
  <si>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</si>
  <si>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</si>
  <si>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</si>
  <si>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</si>
  <si>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</si>
  <si>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</si>
  <si>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</si>
  <si>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</si>
  <si>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</si>
  <si>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</si>
  <si>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</si>
  <si>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</si>
  <si>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</si>
  <si>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</si>
  <si>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</si>
  <si>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</si>
  <si>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</si>
  <si>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</si>
  <si>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</si>
  <si>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</si>
  <si>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</si>
  <si>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Nifty SDL Plus G-Sec Jun 2028 30:70 Index Fund Mat.Dt.30-06-2028</t>
  </si>
  <si>
    <t>DSP Mutual Fund: Average Assets Under Management (AAUM) as on 31.07.2022 (All figures in Rs. Crore)</t>
  </si>
  <si>
    <t>Table showing State wise /Union Territory wise contribution to AAUM of category of schemes as on 31.07.2022</t>
  </si>
  <si>
    <t>DSP Nifty 50 Equal Weight Index Fund</t>
  </si>
  <si>
    <t>DSP Nifty 1D Rate Liquid ETF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</si>
</sst>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171" fontId="0" fillId="0" borderId="38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49" fontId="44" fillId="0" borderId="4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43" xfId="56" applyNumberFormat="1" applyFont="1" applyFill="1" applyBorder="1" applyAlignment="1">
      <alignment horizontal="center" vertical="top" wrapText="1"/>
      <protection/>
    </xf>
    <xf numFmtId="2" fontId="6" fillId="0" borderId="44" xfId="56" applyNumberFormat="1" applyFont="1" applyFill="1" applyBorder="1" applyAlignment="1">
      <alignment horizontal="center" vertical="top" wrapText="1"/>
      <protection/>
    </xf>
    <xf numFmtId="2" fontId="6" fillId="0" borderId="42" xfId="56" applyNumberFormat="1" applyFont="1" applyFill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38.42187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7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8.00390625" style="2" bestFit="1" customWidth="1"/>
    <col min="61" max="61" width="5.28125" style="2" bestFit="1" customWidth="1"/>
    <col min="62" max="62" width="9.57421875" style="2" bestFit="1" customWidth="1"/>
    <col min="63" max="63" width="12.71093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25" t="s">
        <v>66</v>
      </c>
      <c r="B1" s="145" t="s">
        <v>28</v>
      </c>
      <c r="C1" s="131" t="s">
        <v>152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26"/>
      <c r="B2" s="146"/>
      <c r="C2" s="150" t="s">
        <v>27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  <c r="W2" s="153" t="s">
        <v>25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2"/>
      <c r="AQ2" s="153" t="s">
        <v>26</v>
      </c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2"/>
      <c r="BK2" s="137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26"/>
      <c r="B3" s="146"/>
      <c r="C3" s="149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26"/>
      <c r="B4" s="146"/>
      <c r="C4" s="155" t="s">
        <v>29</v>
      </c>
      <c r="D4" s="155"/>
      <c r="E4" s="155"/>
      <c r="F4" s="155"/>
      <c r="G4" s="156"/>
      <c r="H4" s="142" t="s">
        <v>30</v>
      </c>
      <c r="I4" s="143"/>
      <c r="J4" s="143"/>
      <c r="K4" s="143"/>
      <c r="L4" s="144"/>
      <c r="M4" s="154" t="s">
        <v>29</v>
      </c>
      <c r="N4" s="155"/>
      <c r="O4" s="155"/>
      <c r="P4" s="155"/>
      <c r="Q4" s="156"/>
      <c r="R4" s="142" t="s">
        <v>30</v>
      </c>
      <c r="S4" s="143"/>
      <c r="T4" s="143"/>
      <c r="U4" s="143"/>
      <c r="V4" s="144"/>
      <c r="W4" s="154" t="s">
        <v>29</v>
      </c>
      <c r="X4" s="155"/>
      <c r="Y4" s="155"/>
      <c r="Z4" s="155"/>
      <c r="AA4" s="156"/>
      <c r="AB4" s="142" t="s">
        <v>30</v>
      </c>
      <c r="AC4" s="143"/>
      <c r="AD4" s="143"/>
      <c r="AE4" s="143"/>
      <c r="AF4" s="144"/>
      <c r="AG4" s="154" t="s">
        <v>29</v>
      </c>
      <c r="AH4" s="155"/>
      <c r="AI4" s="155"/>
      <c r="AJ4" s="155"/>
      <c r="AK4" s="156"/>
      <c r="AL4" s="142" t="s">
        <v>30</v>
      </c>
      <c r="AM4" s="143"/>
      <c r="AN4" s="143"/>
      <c r="AO4" s="143"/>
      <c r="AP4" s="144"/>
      <c r="AQ4" s="154" t="s">
        <v>29</v>
      </c>
      <c r="AR4" s="155"/>
      <c r="AS4" s="155"/>
      <c r="AT4" s="155"/>
      <c r="AU4" s="156"/>
      <c r="AV4" s="142" t="s">
        <v>30</v>
      </c>
      <c r="AW4" s="143"/>
      <c r="AX4" s="143"/>
      <c r="AY4" s="143"/>
      <c r="AZ4" s="144"/>
      <c r="BA4" s="154" t="s">
        <v>29</v>
      </c>
      <c r="BB4" s="155"/>
      <c r="BC4" s="155"/>
      <c r="BD4" s="155"/>
      <c r="BE4" s="156"/>
      <c r="BF4" s="142" t="s">
        <v>30</v>
      </c>
      <c r="BG4" s="143"/>
      <c r="BH4" s="143"/>
      <c r="BI4" s="143"/>
      <c r="BJ4" s="144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26"/>
      <c r="B5" s="146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</row>
    <row r="7" spans="1:63" ht="12.75">
      <c r="A7" s="10" t="s">
        <v>67</v>
      </c>
      <c r="B7" s="17" t="s">
        <v>12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</row>
    <row r="8" spans="1:63" ht="12.75">
      <c r="A8" s="10"/>
      <c r="B8" s="21" t="s">
        <v>131</v>
      </c>
      <c r="C8" s="47">
        <v>0</v>
      </c>
      <c r="D8" s="45">
        <v>489.777723782</v>
      </c>
      <c r="E8" s="40">
        <v>0</v>
      </c>
      <c r="F8" s="40">
        <v>0</v>
      </c>
      <c r="G8" s="40">
        <v>0</v>
      </c>
      <c r="H8" s="40">
        <v>52.485495358</v>
      </c>
      <c r="I8" s="40">
        <v>6403.798388696</v>
      </c>
      <c r="J8" s="40">
        <v>1046.097386474</v>
      </c>
      <c r="K8" s="40">
        <v>0</v>
      </c>
      <c r="L8" s="40">
        <v>424.83670513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23.244075145</v>
      </c>
      <c r="S8" s="40">
        <v>94.592310867</v>
      </c>
      <c r="T8" s="40">
        <v>6.409620976</v>
      </c>
      <c r="U8" s="40">
        <v>0</v>
      </c>
      <c r="V8" s="40">
        <v>42.997777554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0.013118348</v>
      </c>
      <c r="AC8" s="40">
        <v>42.824962425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0.008408374</v>
      </c>
      <c r="AM8" s="40">
        <v>0</v>
      </c>
      <c r="AN8" s="40">
        <v>0</v>
      </c>
      <c r="AO8" s="40">
        <v>0</v>
      </c>
      <c r="AP8" s="40">
        <v>1.3178E-05</v>
      </c>
      <c r="AQ8" s="40">
        <v>0</v>
      </c>
      <c r="AR8" s="45">
        <v>0</v>
      </c>
      <c r="AS8" s="40">
        <v>0</v>
      </c>
      <c r="AT8" s="40">
        <v>0</v>
      </c>
      <c r="AU8" s="40">
        <v>0</v>
      </c>
      <c r="AV8" s="40">
        <v>79.112517649</v>
      </c>
      <c r="AW8" s="40">
        <v>1534.902444741</v>
      </c>
      <c r="AX8" s="40">
        <v>2.52903064</v>
      </c>
      <c r="AY8" s="40">
        <v>0</v>
      </c>
      <c r="AZ8" s="40">
        <v>458.517997611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30.187283025</v>
      </c>
      <c r="BG8" s="45">
        <v>24.196532707</v>
      </c>
      <c r="BH8" s="40">
        <v>0.50543925</v>
      </c>
      <c r="BI8" s="40">
        <v>0</v>
      </c>
      <c r="BJ8" s="40">
        <v>58.19019238</v>
      </c>
      <c r="BK8" s="108">
        <v>10815.22742431</v>
      </c>
    </row>
    <row r="9" spans="1:63" ht="12.75">
      <c r="A9" s="10"/>
      <c r="B9" s="21" t="s">
        <v>125</v>
      </c>
      <c r="C9" s="47">
        <v>0</v>
      </c>
      <c r="D9" s="45">
        <v>514.676602366</v>
      </c>
      <c r="E9" s="40">
        <v>0</v>
      </c>
      <c r="F9" s="40">
        <v>0</v>
      </c>
      <c r="G9" s="48">
        <v>0</v>
      </c>
      <c r="H9" s="47">
        <v>21.451812355</v>
      </c>
      <c r="I9" s="40">
        <v>2109.884259174</v>
      </c>
      <c r="J9" s="40">
        <v>8.406701219</v>
      </c>
      <c r="K9" s="48">
        <v>0</v>
      </c>
      <c r="L9" s="48">
        <v>478.451892632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6.127690092</v>
      </c>
      <c r="S9" s="40">
        <v>22.929147458</v>
      </c>
      <c r="T9" s="40">
        <v>1.81850468</v>
      </c>
      <c r="U9" s="40">
        <v>0</v>
      </c>
      <c r="V9" s="48">
        <v>4.687339875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</v>
      </c>
      <c r="AC9" s="40">
        <v>0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</v>
      </c>
      <c r="AM9" s="40">
        <v>0</v>
      </c>
      <c r="AN9" s="40">
        <v>0</v>
      </c>
      <c r="AO9" s="48">
        <v>0</v>
      </c>
      <c r="AP9" s="48">
        <v>0</v>
      </c>
      <c r="AQ9" s="47">
        <v>0</v>
      </c>
      <c r="AR9" s="45">
        <v>0</v>
      </c>
      <c r="AS9" s="40">
        <v>0</v>
      </c>
      <c r="AT9" s="48">
        <v>0</v>
      </c>
      <c r="AU9" s="48">
        <v>0</v>
      </c>
      <c r="AV9" s="47">
        <v>10.408061604</v>
      </c>
      <c r="AW9" s="40">
        <v>781.912168909</v>
      </c>
      <c r="AX9" s="40">
        <v>0</v>
      </c>
      <c r="AY9" s="48">
        <v>0</v>
      </c>
      <c r="AZ9" s="48">
        <v>71.675907855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4.16822937</v>
      </c>
      <c r="BG9" s="45">
        <v>11.476801295</v>
      </c>
      <c r="BH9" s="40">
        <v>12.278982365</v>
      </c>
      <c r="BI9" s="40">
        <v>0</v>
      </c>
      <c r="BJ9" s="40">
        <v>15.142202042</v>
      </c>
      <c r="BK9" s="108">
        <v>4075.496303291</v>
      </c>
    </row>
    <row r="10" spans="1:63" ht="12.75">
      <c r="A10" s="10"/>
      <c r="B10" s="21" t="s">
        <v>130</v>
      </c>
      <c r="C10" s="47">
        <v>0</v>
      </c>
      <c r="D10" s="45">
        <v>189.254937035</v>
      </c>
      <c r="E10" s="40">
        <v>0</v>
      </c>
      <c r="F10" s="40">
        <v>0</v>
      </c>
      <c r="G10" s="46">
        <v>0</v>
      </c>
      <c r="H10" s="47">
        <v>4.122783431</v>
      </c>
      <c r="I10" s="40">
        <v>1320.701016591</v>
      </c>
      <c r="J10" s="40">
        <v>180.35638565</v>
      </c>
      <c r="K10" s="48">
        <v>0</v>
      </c>
      <c r="L10" s="46">
        <v>153.653569164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1.121840383</v>
      </c>
      <c r="S10" s="40">
        <v>25.894620423</v>
      </c>
      <c r="T10" s="40">
        <v>3.949176787</v>
      </c>
      <c r="U10" s="40">
        <v>0</v>
      </c>
      <c r="V10" s="46">
        <v>20.405248206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0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0.001389003</v>
      </c>
      <c r="AM10" s="40">
        <v>0</v>
      </c>
      <c r="AN10" s="40">
        <v>0</v>
      </c>
      <c r="AO10" s="48">
        <v>0</v>
      </c>
      <c r="AP10" s="46">
        <v>0.049644103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15.718606426</v>
      </c>
      <c r="AW10" s="40">
        <v>589.429313385</v>
      </c>
      <c r="AX10" s="40">
        <v>10.810507725</v>
      </c>
      <c r="AY10" s="48">
        <v>0</v>
      </c>
      <c r="AZ10" s="46">
        <v>231.119425266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7.50874904</v>
      </c>
      <c r="BG10" s="45">
        <v>30.729104453</v>
      </c>
      <c r="BH10" s="40">
        <v>0</v>
      </c>
      <c r="BI10" s="40">
        <v>0</v>
      </c>
      <c r="BJ10" s="40">
        <v>36.475306132</v>
      </c>
      <c r="BK10" s="108">
        <v>2821.301623203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1193.709263183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78.060091144</v>
      </c>
      <c r="I11" s="76">
        <f t="shared" si="0"/>
        <v>9834.383664461</v>
      </c>
      <c r="J11" s="76">
        <f t="shared" si="0"/>
        <v>1234.860473343</v>
      </c>
      <c r="K11" s="76">
        <f t="shared" si="0"/>
        <v>0</v>
      </c>
      <c r="L11" s="76">
        <f t="shared" si="0"/>
        <v>1056.942166926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30.493605619999997</v>
      </c>
      <c r="S11" s="76">
        <f t="shared" si="0"/>
        <v>143.416078748</v>
      </c>
      <c r="T11" s="76">
        <f t="shared" si="0"/>
        <v>12.177302442999999</v>
      </c>
      <c r="U11" s="76">
        <f t="shared" si="0"/>
        <v>0</v>
      </c>
      <c r="V11" s="76">
        <f t="shared" si="0"/>
        <v>68.090365635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0.013118348</v>
      </c>
      <c r="AC11" s="76">
        <f t="shared" si="0"/>
        <v>42.824962425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0.009797377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0.049657281000000005</v>
      </c>
      <c r="AQ11" s="76">
        <f t="shared" si="0"/>
        <v>0</v>
      </c>
      <c r="AR11" s="76">
        <f t="shared" si="0"/>
        <v>0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105.23918567899999</v>
      </c>
      <c r="AW11" s="76">
        <f t="shared" si="0"/>
        <v>2906.243927035</v>
      </c>
      <c r="AX11" s="76">
        <f t="shared" si="0"/>
        <v>13.339538365000001</v>
      </c>
      <c r="AY11" s="76">
        <f t="shared" si="0"/>
        <v>0</v>
      </c>
      <c r="AZ11" s="76">
        <f t="shared" si="0"/>
        <v>761.313330732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41.864261434999996</v>
      </c>
      <c r="BG11" s="76">
        <f t="shared" si="0"/>
        <v>66.402438455</v>
      </c>
      <c r="BH11" s="76">
        <f t="shared" si="0"/>
        <v>12.784421615</v>
      </c>
      <c r="BI11" s="76">
        <f t="shared" si="0"/>
        <v>0</v>
      </c>
      <c r="BJ11" s="76">
        <f t="shared" si="0"/>
        <v>109.807700554</v>
      </c>
      <c r="BK11" s="109">
        <f>SUM(BK8:BK10)</f>
        <v>17712.025350804</v>
      </c>
      <c r="BL11" s="86"/>
    </row>
    <row r="12" spans="1:64" ht="12.75">
      <c r="A12" s="10" t="s">
        <v>68</v>
      </c>
      <c r="B12" s="17" t="s">
        <v>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4"/>
      <c r="BL12" s="86"/>
    </row>
    <row r="13" spans="1:64" ht="12.75">
      <c r="A13" s="10"/>
      <c r="B13" s="17" t="s">
        <v>132</v>
      </c>
      <c r="C13" s="47">
        <v>0</v>
      </c>
      <c r="D13" s="45">
        <v>57.361416643</v>
      </c>
      <c r="E13" s="40">
        <v>0</v>
      </c>
      <c r="F13" s="40">
        <v>0</v>
      </c>
      <c r="G13" s="46">
        <v>0</v>
      </c>
      <c r="H13" s="47">
        <v>38.229836147</v>
      </c>
      <c r="I13" s="40">
        <v>64.207316964</v>
      </c>
      <c r="J13" s="40">
        <v>0</v>
      </c>
      <c r="K13" s="48">
        <v>0</v>
      </c>
      <c r="L13" s="46">
        <v>75.205647785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16.777659899</v>
      </c>
      <c r="S13" s="40">
        <v>2.104380023</v>
      </c>
      <c r="T13" s="40">
        <v>0</v>
      </c>
      <c r="U13" s="40">
        <v>0</v>
      </c>
      <c r="V13" s="46">
        <v>11.478186284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0.412401279</v>
      </c>
      <c r="AS13" s="40">
        <v>0</v>
      </c>
      <c r="AT13" s="48">
        <v>0</v>
      </c>
      <c r="AU13" s="46">
        <v>0</v>
      </c>
      <c r="AV13" s="47">
        <v>17.041961761</v>
      </c>
      <c r="AW13" s="40">
        <v>23.394317901</v>
      </c>
      <c r="AX13" s="40">
        <v>6.247780975</v>
      </c>
      <c r="AY13" s="48">
        <v>0</v>
      </c>
      <c r="AZ13" s="46">
        <v>84.044457742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4.500081794</v>
      </c>
      <c r="BG13" s="45">
        <v>0.05872324</v>
      </c>
      <c r="BH13" s="40">
        <v>0</v>
      </c>
      <c r="BI13" s="40">
        <v>0</v>
      </c>
      <c r="BJ13" s="40">
        <v>3.737031414</v>
      </c>
      <c r="BK13" s="108">
        <v>404.801199851</v>
      </c>
      <c r="BL13" s="86"/>
    </row>
    <row r="14" spans="1:64" ht="12.75">
      <c r="A14" s="10"/>
      <c r="B14" s="21" t="s">
        <v>122</v>
      </c>
      <c r="C14" s="47">
        <v>0</v>
      </c>
      <c r="D14" s="45">
        <v>6.169568408</v>
      </c>
      <c r="E14" s="40">
        <v>0</v>
      </c>
      <c r="F14" s="40">
        <v>0</v>
      </c>
      <c r="G14" s="46">
        <v>0</v>
      </c>
      <c r="H14" s="47">
        <v>4.713127364</v>
      </c>
      <c r="I14" s="40">
        <v>23.730405087</v>
      </c>
      <c r="J14" s="40">
        <v>0</v>
      </c>
      <c r="K14" s="48">
        <v>0</v>
      </c>
      <c r="L14" s="46">
        <v>5.446526041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1.801532389</v>
      </c>
      <c r="S14" s="40">
        <v>0</v>
      </c>
      <c r="T14" s="40">
        <v>0</v>
      </c>
      <c r="U14" s="40">
        <v>0</v>
      </c>
      <c r="V14" s="46">
        <v>0.43455192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9.6943E-05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1.584536841</v>
      </c>
      <c r="AW14" s="40">
        <v>0</v>
      </c>
      <c r="AX14" s="40">
        <v>0</v>
      </c>
      <c r="AY14" s="48">
        <v>0</v>
      </c>
      <c r="AZ14" s="46">
        <v>13.146738054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0.366752373</v>
      </c>
      <c r="BG14" s="45">
        <v>0</v>
      </c>
      <c r="BH14" s="40">
        <v>0</v>
      </c>
      <c r="BI14" s="40">
        <v>0</v>
      </c>
      <c r="BJ14" s="40">
        <v>0.129636518</v>
      </c>
      <c r="BK14" s="108">
        <v>57.523471938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63.530985051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42.942963511</v>
      </c>
      <c r="I15" s="77">
        <f t="shared" si="1"/>
        <v>87.93772205100001</v>
      </c>
      <c r="J15" s="77">
        <f t="shared" si="1"/>
        <v>0</v>
      </c>
      <c r="K15" s="77">
        <f t="shared" si="1"/>
        <v>0</v>
      </c>
      <c r="L15" s="77">
        <f t="shared" si="1"/>
        <v>80.652173826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18.579192287999998</v>
      </c>
      <c r="S15" s="77">
        <f t="shared" si="1"/>
        <v>2.104380023</v>
      </c>
      <c r="T15" s="77">
        <f t="shared" si="1"/>
        <v>0</v>
      </c>
      <c r="U15" s="77">
        <f t="shared" si="1"/>
        <v>0</v>
      </c>
      <c r="V15" s="77">
        <f t="shared" si="1"/>
        <v>11.912738204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9.6943E-05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0.412401279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18.626498601999998</v>
      </c>
      <c r="AW15" s="77">
        <f t="shared" si="2"/>
        <v>23.394317901</v>
      </c>
      <c r="AX15" s="77">
        <f t="shared" si="2"/>
        <v>6.247780975</v>
      </c>
      <c r="AY15" s="77">
        <f t="shared" si="2"/>
        <v>0</v>
      </c>
      <c r="AZ15" s="77">
        <f t="shared" si="2"/>
        <v>97.191195796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4.8668341669999995</v>
      </c>
      <c r="BG15" s="77">
        <f t="shared" si="2"/>
        <v>0.05872324</v>
      </c>
      <c r="BH15" s="77">
        <f t="shared" si="2"/>
        <v>0</v>
      </c>
      <c r="BI15" s="77">
        <f t="shared" si="2"/>
        <v>0</v>
      </c>
      <c r="BJ15" s="77">
        <f t="shared" si="2"/>
        <v>3.866667932</v>
      </c>
      <c r="BK15" s="110">
        <f>SUM(BK13:BK14)</f>
        <v>462.324671789</v>
      </c>
      <c r="BL15" s="86"/>
    </row>
    <row r="16" spans="1:64" ht="12.75">
      <c r="A16" s="10" t="s">
        <v>69</v>
      </c>
      <c r="B16" s="17" t="s">
        <v>10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40"/>
      <c r="BL16" s="86"/>
    </row>
    <row r="17" spans="1:64" ht="12.75">
      <c r="A17" s="10"/>
      <c r="B17" s="106" t="s">
        <v>146</v>
      </c>
      <c r="C17" s="47">
        <v>0</v>
      </c>
      <c r="D17" s="45">
        <v>0.501800232</v>
      </c>
      <c r="E17" s="40">
        <v>0</v>
      </c>
      <c r="F17" s="40">
        <v>0</v>
      </c>
      <c r="G17" s="46">
        <v>0</v>
      </c>
      <c r="H17" s="63">
        <v>0.491980505</v>
      </c>
      <c r="I17" s="40">
        <v>5.019005924</v>
      </c>
      <c r="J17" s="40">
        <v>0</v>
      </c>
      <c r="K17" s="40">
        <v>0</v>
      </c>
      <c r="L17" s="46">
        <v>7.645930239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0.06137014</v>
      </c>
      <c r="S17" s="40">
        <v>0</v>
      </c>
      <c r="T17" s="40">
        <v>0</v>
      </c>
      <c r="U17" s="40">
        <v>0</v>
      </c>
      <c r="V17" s="46">
        <v>0.323560788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0.094721219</v>
      </c>
      <c r="AW17" s="40">
        <v>20.835119485</v>
      </c>
      <c r="AX17" s="40">
        <v>0</v>
      </c>
      <c r="AY17" s="40">
        <v>0</v>
      </c>
      <c r="AZ17" s="46">
        <v>6.147474883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0.028065548</v>
      </c>
      <c r="BG17" s="45">
        <v>0</v>
      </c>
      <c r="BH17" s="40">
        <v>0</v>
      </c>
      <c r="BI17" s="40">
        <v>0</v>
      </c>
      <c r="BJ17" s="48">
        <v>0.228032573</v>
      </c>
      <c r="BK17" s="108">
        <v>41.377061536</v>
      </c>
      <c r="BL17" s="86"/>
    </row>
    <row r="18" spans="1:64" ht="12.75">
      <c r="A18" s="31"/>
      <c r="B18" s="32" t="s">
        <v>98</v>
      </c>
      <c r="C18" s="95">
        <f aca="true" t="shared" si="3" ref="C18:AH18">SUM(C17:C17)</f>
        <v>0</v>
      </c>
      <c r="D18" s="78">
        <f t="shared" si="3"/>
        <v>0.501800232</v>
      </c>
      <c r="E18" s="78">
        <f t="shared" si="3"/>
        <v>0</v>
      </c>
      <c r="F18" s="78">
        <f t="shared" si="3"/>
        <v>0</v>
      </c>
      <c r="G18" s="78">
        <f t="shared" si="3"/>
        <v>0</v>
      </c>
      <c r="H18" s="78">
        <f t="shared" si="3"/>
        <v>0.491980505</v>
      </c>
      <c r="I18" s="78">
        <f t="shared" si="3"/>
        <v>5.019005924</v>
      </c>
      <c r="J18" s="78">
        <f t="shared" si="3"/>
        <v>0</v>
      </c>
      <c r="K18" s="78">
        <f t="shared" si="3"/>
        <v>0</v>
      </c>
      <c r="L18" s="78">
        <f t="shared" si="3"/>
        <v>7.645930239</v>
      </c>
      <c r="M18" s="78">
        <f t="shared" si="3"/>
        <v>0</v>
      </c>
      <c r="N18" s="78">
        <f t="shared" si="3"/>
        <v>0</v>
      </c>
      <c r="O18" s="78">
        <f t="shared" si="3"/>
        <v>0</v>
      </c>
      <c r="P18" s="78">
        <f t="shared" si="3"/>
        <v>0</v>
      </c>
      <c r="Q18" s="78">
        <f t="shared" si="3"/>
        <v>0</v>
      </c>
      <c r="R18" s="78">
        <f t="shared" si="3"/>
        <v>0.06137014</v>
      </c>
      <c r="S18" s="78">
        <f t="shared" si="3"/>
        <v>0</v>
      </c>
      <c r="T18" s="78">
        <f t="shared" si="3"/>
        <v>0</v>
      </c>
      <c r="U18" s="78">
        <f t="shared" si="3"/>
        <v>0</v>
      </c>
      <c r="V18" s="78">
        <f t="shared" si="3"/>
        <v>0.323560788</v>
      </c>
      <c r="W18" s="78">
        <f t="shared" si="3"/>
        <v>0</v>
      </c>
      <c r="X18" s="78">
        <f t="shared" si="3"/>
        <v>0</v>
      </c>
      <c r="Y18" s="78">
        <f t="shared" si="3"/>
        <v>0</v>
      </c>
      <c r="Z18" s="78">
        <f t="shared" si="3"/>
        <v>0</v>
      </c>
      <c r="AA18" s="78">
        <f t="shared" si="3"/>
        <v>0</v>
      </c>
      <c r="AB18" s="78">
        <f t="shared" si="3"/>
        <v>0</v>
      </c>
      <c r="AC18" s="78">
        <f t="shared" si="3"/>
        <v>0</v>
      </c>
      <c r="AD18" s="78">
        <f t="shared" si="3"/>
        <v>0</v>
      </c>
      <c r="AE18" s="78">
        <f t="shared" si="3"/>
        <v>0</v>
      </c>
      <c r="AF18" s="78">
        <f t="shared" si="3"/>
        <v>0</v>
      </c>
      <c r="AG18" s="78">
        <f t="shared" si="3"/>
        <v>0</v>
      </c>
      <c r="AH18" s="78">
        <f t="shared" si="3"/>
        <v>0</v>
      </c>
      <c r="AI18" s="78">
        <f aca="true" t="shared" si="4" ref="AI18:BK18">SUM(AI17:AI17)</f>
        <v>0</v>
      </c>
      <c r="AJ18" s="78">
        <f t="shared" si="4"/>
        <v>0</v>
      </c>
      <c r="AK18" s="78">
        <f t="shared" si="4"/>
        <v>0</v>
      </c>
      <c r="AL18" s="78">
        <f t="shared" si="4"/>
        <v>0</v>
      </c>
      <c r="AM18" s="78">
        <f t="shared" si="4"/>
        <v>0</v>
      </c>
      <c r="AN18" s="78">
        <f t="shared" si="4"/>
        <v>0</v>
      </c>
      <c r="AO18" s="78">
        <f t="shared" si="4"/>
        <v>0</v>
      </c>
      <c r="AP18" s="78">
        <f t="shared" si="4"/>
        <v>0</v>
      </c>
      <c r="AQ18" s="78">
        <f t="shared" si="4"/>
        <v>0</v>
      </c>
      <c r="AR18" s="78">
        <f t="shared" si="4"/>
        <v>0</v>
      </c>
      <c r="AS18" s="78">
        <f t="shared" si="4"/>
        <v>0</v>
      </c>
      <c r="AT18" s="78">
        <f t="shared" si="4"/>
        <v>0</v>
      </c>
      <c r="AU18" s="78">
        <f t="shared" si="4"/>
        <v>0</v>
      </c>
      <c r="AV18" s="78">
        <f t="shared" si="4"/>
        <v>0.094721219</v>
      </c>
      <c r="AW18" s="78">
        <f t="shared" si="4"/>
        <v>20.835119485</v>
      </c>
      <c r="AX18" s="78">
        <f t="shared" si="4"/>
        <v>0</v>
      </c>
      <c r="AY18" s="78">
        <f t="shared" si="4"/>
        <v>0</v>
      </c>
      <c r="AZ18" s="78">
        <f t="shared" si="4"/>
        <v>6.147474883</v>
      </c>
      <c r="BA18" s="78">
        <f t="shared" si="4"/>
        <v>0</v>
      </c>
      <c r="BB18" s="78">
        <f t="shared" si="4"/>
        <v>0</v>
      </c>
      <c r="BC18" s="78">
        <f t="shared" si="4"/>
        <v>0</v>
      </c>
      <c r="BD18" s="78">
        <f t="shared" si="4"/>
        <v>0</v>
      </c>
      <c r="BE18" s="78">
        <f t="shared" si="4"/>
        <v>0</v>
      </c>
      <c r="BF18" s="78">
        <f t="shared" si="4"/>
        <v>0.028065548</v>
      </c>
      <c r="BG18" s="78">
        <f t="shared" si="4"/>
        <v>0</v>
      </c>
      <c r="BH18" s="78">
        <f t="shared" si="4"/>
        <v>0</v>
      </c>
      <c r="BI18" s="78">
        <f t="shared" si="4"/>
        <v>0</v>
      </c>
      <c r="BJ18" s="78">
        <f t="shared" si="4"/>
        <v>0.228032573</v>
      </c>
      <c r="BK18" s="111">
        <f t="shared" si="4"/>
        <v>41.377061536</v>
      </c>
      <c r="BL18" s="86"/>
    </row>
    <row r="19" spans="1:64" ht="12.75">
      <c r="A19" s="10" t="s">
        <v>70</v>
      </c>
      <c r="B19" s="17" t="s">
        <v>13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41"/>
      <c r="BL19" s="86"/>
    </row>
    <row r="20" spans="1:64" ht="12.75">
      <c r="A20" s="10"/>
      <c r="B20" s="18" t="s">
        <v>31</v>
      </c>
      <c r="C20" s="96"/>
      <c r="D20" s="50"/>
      <c r="E20" s="51"/>
      <c r="F20" s="51"/>
      <c r="G20" s="52"/>
      <c r="H20" s="49"/>
      <c r="I20" s="51"/>
      <c r="J20" s="51"/>
      <c r="K20" s="51"/>
      <c r="L20" s="52"/>
      <c r="M20" s="49"/>
      <c r="N20" s="50"/>
      <c r="O20" s="51"/>
      <c r="P20" s="51"/>
      <c r="Q20" s="52"/>
      <c r="R20" s="49"/>
      <c r="S20" s="51"/>
      <c r="T20" s="51"/>
      <c r="U20" s="51"/>
      <c r="V20" s="52"/>
      <c r="W20" s="49"/>
      <c r="X20" s="51"/>
      <c r="Y20" s="51"/>
      <c r="Z20" s="51"/>
      <c r="AA20" s="52"/>
      <c r="AB20" s="49"/>
      <c r="AC20" s="51"/>
      <c r="AD20" s="51"/>
      <c r="AE20" s="51"/>
      <c r="AF20" s="52"/>
      <c r="AG20" s="49"/>
      <c r="AH20" s="51"/>
      <c r="AI20" s="51"/>
      <c r="AJ20" s="51"/>
      <c r="AK20" s="52"/>
      <c r="AL20" s="49"/>
      <c r="AM20" s="51"/>
      <c r="AN20" s="51"/>
      <c r="AO20" s="51"/>
      <c r="AP20" s="52"/>
      <c r="AQ20" s="49"/>
      <c r="AR20" s="50"/>
      <c r="AS20" s="51"/>
      <c r="AT20" s="51"/>
      <c r="AU20" s="52"/>
      <c r="AV20" s="49"/>
      <c r="AW20" s="51"/>
      <c r="AX20" s="51"/>
      <c r="AY20" s="51"/>
      <c r="AZ20" s="52"/>
      <c r="BA20" s="49"/>
      <c r="BB20" s="50"/>
      <c r="BC20" s="51"/>
      <c r="BD20" s="51"/>
      <c r="BE20" s="52"/>
      <c r="BF20" s="49"/>
      <c r="BG20" s="50"/>
      <c r="BH20" s="51"/>
      <c r="BI20" s="51"/>
      <c r="BJ20" s="52"/>
      <c r="BK20" s="53"/>
      <c r="BL20" s="86"/>
    </row>
    <row r="21" spans="1:64" ht="12.75">
      <c r="A21" s="31"/>
      <c r="B21" s="32" t="s">
        <v>83</v>
      </c>
      <c r="C21" s="97"/>
      <c r="D21" s="55"/>
      <c r="E21" s="55"/>
      <c r="F21" s="55"/>
      <c r="G21" s="56"/>
      <c r="H21" s="54"/>
      <c r="I21" s="55"/>
      <c r="J21" s="55"/>
      <c r="K21" s="55"/>
      <c r="L21" s="56"/>
      <c r="M21" s="54"/>
      <c r="N21" s="55"/>
      <c r="O21" s="55"/>
      <c r="P21" s="55"/>
      <c r="Q21" s="56"/>
      <c r="R21" s="54"/>
      <c r="S21" s="55"/>
      <c r="T21" s="55"/>
      <c r="U21" s="55"/>
      <c r="V21" s="56"/>
      <c r="W21" s="54"/>
      <c r="X21" s="55"/>
      <c r="Y21" s="55"/>
      <c r="Z21" s="55"/>
      <c r="AA21" s="56"/>
      <c r="AB21" s="54"/>
      <c r="AC21" s="55"/>
      <c r="AD21" s="55"/>
      <c r="AE21" s="55"/>
      <c r="AF21" s="56"/>
      <c r="AG21" s="54"/>
      <c r="AH21" s="55"/>
      <c r="AI21" s="55"/>
      <c r="AJ21" s="55"/>
      <c r="AK21" s="56"/>
      <c r="AL21" s="54"/>
      <c r="AM21" s="55"/>
      <c r="AN21" s="55"/>
      <c r="AO21" s="55"/>
      <c r="AP21" s="56"/>
      <c r="AQ21" s="54"/>
      <c r="AR21" s="55"/>
      <c r="AS21" s="55"/>
      <c r="AT21" s="55"/>
      <c r="AU21" s="56"/>
      <c r="AV21" s="54"/>
      <c r="AW21" s="55"/>
      <c r="AX21" s="55"/>
      <c r="AY21" s="55"/>
      <c r="AZ21" s="56"/>
      <c r="BA21" s="54"/>
      <c r="BB21" s="55"/>
      <c r="BC21" s="55"/>
      <c r="BD21" s="55"/>
      <c r="BE21" s="56"/>
      <c r="BF21" s="54"/>
      <c r="BG21" s="55"/>
      <c r="BH21" s="55"/>
      <c r="BI21" s="55"/>
      <c r="BJ21" s="56"/>
      <c r="BK21" s="57"/>
      <c r="BL21" s="86"/>
    </row>
    <row r="22" spans="1:64" ht="12.75">
      <c r="A22" s="10" t="s">
        <v>72</v>
      </c>
      <c r="B22" s="21" t="s">
        <v>87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4"/>
      <c r="BL22" s="86"/>
    </row>
    <row r="23" spans="1:64" ht="12.75">
      <c r="A23" s="10"/>
      <c r="B23" s="18" t="s">
        <v>31</v>
      </c>
      <c r="C23" s="96"/>
      <c r="D23" s="50"/>
      <c r="E23" s="51"/>
      <c r="F23" s="51"/>
      <c r="G23" s="52"/>
      <c r="H23" s="49"/>
      <c r="I23" s="51"/>
      <c r="J23" s="51"/>
      <c r="K23" s="51"/>
      <c r="L23" s="52"/>
      <c r="M23" s="49"/>
      <c r="N23" s="50"/>
      <c r="O23" s="51"/>
      <c r="P23" s="51"/>
      <c r="Q23" s="52"/>
      <c r="R23" s="49"/>
      <c r="S23" s="51"/>
      <c r="T23" s="51"/>
      <c r="U23" s="51"/>
      <c r="V23" s="52"/>
      <c r="W23" s="49"/>
      <c r="X23" s="51"/>
      <c r="Y23" s="51"/>
      <c r="Z23" s="51"/>
      <c r="AA23" s="52"/>
      <c r="AB23" s="49"/>
      <c r="AC23" s="51"/>
      <c r="AD23" s="51"/>
      <c r="AE23" s="51"/>
      <c r="AF23" s="52"/>
      <c r="AG23" s="49"/>
      <c r="AH23" s="51"/>
      <c r="AI23" s="51"/>
      <c r="AJ23" s="51"/>
      <c r="AK23" s="52"/>
      <c r="AL23" s="49"/>
      <c r="AM23" s="51"/>
      <c r="AN23" s="51"/>
      <c r="AO23" s="51"/>
      <c r="AP23" s="52"/>
      <c r="AQ23" s="49"/>
      <c r="AR23" s="50"/>
      <c r="AS23" s="51"/>
      <c r="AT23" s="51"/>
      <c r="AU23" s="52"/>
      <c r="AV23" s="49"/>
      <c r="AW23" s="51"/>
      <c r="AX23" s="51"/>
      <c r="AY23" s="51"/>
      <c r="AZ23" s="52"/>
      <c r="BA23" s="49"/>
      <c r="BB23" s="50"/>
      <c r="BC23" s="51"/>
      <c r="BD23" s="51"/>
      <c r="BE23" s="52"/>
      <c r="BF23" s="49"/>
      <c r="BG23" s="50"/>
      <c r="BH23" s="51"/>
      <c r="BI23" s="51"/>
      <c r="BJ23" s="52"/>
      <c r="BK23" s="53"/>
      <c r="BL23" s="86"/>
    </row>
    <row r="24" spans="1:64" ht="12.75">
      <c r="A24" s="31"/>
      <c r="B24" s="32" t="s">
        <v>82</v>
      </c>
      <c r="C24" s="97"/>
      <c r="D24" s="55"/>
      <c r="E24" s="55"/>
      <c r="F24" s="55"/>
      <c r="G24" s="56"/>
      <c r="H24" s="54"/>
      <c r="I24" s="55"/>
      <c r="J24" s="55"/>
      <c r="K24" s="55"/>
      <c r="L24" s="56"/>
      <c r="M24" s="54"/>
      <c r="N24" s="55"/>
      <c r="O24" s="55"/>
      <c r="P24" s="55"/>
      <c r="Q24" s="56"/>
      <c r="R24" s="54"/>
      <c r="S24" s="55"/>
      <c r="T24" s="55"/>
      <c r="U24" s="55"/>
      <c r="V24" s="56"/>
      <c r="W24" s="54"/>
      <c r="X24" s="55"/>
      <c r="Y24" s="55"/>
      <c r="Z24" s="55"/>
      <c r="AA24" s="56"/>
      <c r="AB24" s="54"/>
      <c r="AC24" s="55"/>
      <c r="AD24" s="55"/>
      <c r="AE24" s="55"/>
      <c r="AF24" s="56"/>
      <c r="AG24" s="54"/>
      <c r="AH24" s="55"/>
      <c r="AI24" s="55"/>
      <c r="AJ24" s="55"/>
      <c r="AK24" s="56"/>
      <c r="AL24" s="54"/>
      <c r="AM24" s="55"/>
      <c r="AN24" s="55"/>
      <c r="AO24" s="55"/>
      <c r="AP24" s="56"/>
      <c r="AQ24" s="54"/>
      <c r="AR24" s="55"/>
      <c r="AS24" s="55"/>
      <c r="AT24" s="55"/>
      <c r="AU24" s="56"/>
      <c r="AV24" s="54"/>
      <c r="AW24" s="55"/>
      <c r="AX24" s="55"/>
      <c r="AY24" s="55"/>
      <c r="AZ24" s="56"/>
      <c r="BA24" s="54"/>
      <c r="BB24" s="55"/>
      <c r="BC24" s="55"/>
      <c r="BD24" s="55"/>
      <c r="BE24" s="56"/>
      <c r="BF24" s="54"/>
      <c r="BG24" s="55"/>
      <c r="BH24" s="55"/>
      <c r="BI24" s="55"/>
      <c r="BJ24" s="56"/>
      <c r="BK24" s="57"/>
      <c r="BL24" s="86"/>
    </row>
    <row r="25" spans="1:64" ht="12.75">
      <c r="A25" s="10" t="s">
        <v>73</v>
      </c>
      <c r="B25" s="17" t="s">
        <v>14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4"/>
      <c r="BL25" s="86"/>
    </row>
    <row r="26" spans="1:64" ht="12.75">
      <c r="A26" s="10"/>
      <c r="B26" s="21" t="s">
        <v>138</v>
      </c>
      <c r="C26" s="47">
        <v>0</v>
      </c>
      <c r="D26" s="45">
        <v>266.082535459</v>
      </c>
      <c r="E26" s="40">
        <v>0</v>
      </c>
      <c r="F26" s="40">
        <v>0</v>
      </c>
      <c r="G26" s="46">
        <v>0</v>
      </c>
      <c r="H26" s="63">
        <v>17.047138778</v>
      </c>
      <c r="I26" s="40">
        <v>1159.773524607</v>
      </c>
      <c r="J26" s="40">
        <v>0.262569358</v>
      </c>
      <c r="K26" s="40">
        <v>1.782965914</v>
      </c>
      <c r="L26" s="46">
        <v>472.177669416</v>
      </c>
      <c r="M26" s="63">
        <v>0</v>
      </c>
      <c r="N26" s="45">
        <v>0</v>
      </c>
      <c r="O26" s="40">
        <v>0</v>
      </c>
      <c r="P26" s="40">
        <v>0</v>
      </c>
      <c r="Q26" s="46">
        <v>0</v>
      </c>
      <c r="R26" s="63">
        <v>5.80874599</v>
      </c>
      <c r="S26" s="40">
        <v>5.710706507</v>
      </c>
      <c r="T26" s="40">
        <v>0.771984316</v>
      </c>
      <c r="U26" s="40">
        <v>0</v>
      </c>
      <c r="V26" s="46">
        <v>21.576511832</v>
      </c>
      <c r="W26" s="63">
        <v>0</v>
      </c>
      <c r="X26" s="40">
        <v>0</v>
      </c>
      <c r="Y26" s="40">
        <v>0</v>
      </c>
      <c r="Z26" s="40">
        <v>0</v>
      </c>
      <c r="AA26" s="46">
        <v>0</v>
      </c>
      <c r="AB26" s="63">
        <v>0</v>
      </c>
      <c r="AC26" s="40">
        <v>0</v>
      </c>
      <c r="AD26" s="40">
        <v>0</v>
      </c>
      <c r="AE26" s="40">
        <v>0</v>
      </c>
      <c r="AF26" s="46">
        <v>0</v>
      </c>
      <c r="AG26" s="63">
        <v>0</v>
      </c>
      <c r="AH26" s="40">
        <v>0</v>
      </c>
      <c r="AI26" s="40">
        <v>0</v>
      </c>
      <c r="AJ26" s="40">
        <v>0</v>
      </c>
      <c r="AK26" s="46">
        <v>0</v>
      </c>
      <c r="AL26" s="63">
        <v>3.4E-08</v>
      </c>
      <c r="AM26" s="40">
        <v>0</v>
      </c>
      <c r="AN26" s="40">
        <v>0</v>
      </c>
      <c r="AO26" s="40">
        <v>0</v>
      </c>
      <c r="AP26" s="46">
        <v>0.00313933</v>
      </c>
      <c r="AQ26" s="63">
        <v>0</v>
      </c>
      <c r="AR26" s="45">
        <v>0</v>
      </c>
      <c r="AS26" s="40">
        <v>0</v>
      </c>
      <c r="AT26" s="40">
        <v>0</v>
      </c>
      <c r="AU26" s="46">
        <v>0</v>
      </c>
      <c r="AV26" s="63">
        <v>33.111068354</v>
      </c>
      <c r="AW26" s="40">
        <v>183.836327089</v>
      </c>
      <c r="AX26" s="40">
        <v>2.069438696</v>
      </c>
      <c r="AY26" s="40">
        <v>0</v>
      </c>
      <c r="AZ26" s="46">
        <v>424.001637377</v>
      </c>
      <c r="BA26" s="63">
        <v>0</v>
      </c>
      <c r="BB26" s="45">
        <v>0</v>
      </c>
      <c r="BC26" s="40">
        <v>0</v>
      </c>
      <c r="BD26" s="40">
        <v>0</v>
      </c>
      <c r="BE26" s="46">
        <v>0</v>
      </c>
      <c r="BF26" s="63">
        <v>10.666470341</v>
      </c>
      <c r="BG26" s="45">
        <v>8.514596496</v>
      </c>
      <c r="BH26" s="40">
        <v>0</v>
      </c>
      <c r="BI26" s="40">
        <v>0</v>
      </c>
      <c r="BJ26" s="46">
        <v>45.206658773</v>
      </c>
      <c r="BK26" s="108">
        <v>2658.403688667</v>
      </c>
      <c r="BL26" s="86"/>
    </row>
    <row r="27" spans="1:64" ht="12.75">
      <c r="A27" s="10"/>
      <c r="B27" s="21" t="s">
        <v>137</v>
      </c>
      <c r="C27" s="47">
        <v>0</v>
      </c>
      <c r="D27" s="45">
        <v>0.859014165</v>
      </c>
      <c r="E27" s="40">
        <v>0</v>
      </c>
      <c r="F27" s="40">
        <v>0</v>
      </c>
      <c r="G27" s="46">
        <v>0</v>
      </c>
      <c r="H27" s="63">
        <v>2.998460899</v>
      </c>
      <c r="I27" s="40">
        <v>19.767058776</v>
      </c>
      <c r="J27" s="40">
        <v>0</v>
      </c>
      <c r="K27" s="40">
        <v>0</v>
      </c>
      <c r="L27" s="46">
        <v>6.176342804</v>
      </c>
      <c r="M27" s="63">
        <v>0</v>
      </c>
      <c r="N27" s="45">
        <v>0</v>
      </c>
      <c r="O27" s="40">
        <v>0</v>
      </c>
      <c r="P27" s="40">
        <v>0</v>
      </c>
      <c r="Q27" s="46">
        <v>0</v>
      </c>
      <c r="R27" s="63">
        <v>1.010338423</v>
      </c>
      <c r="S27" s="40">
        <v>0</v>
      </c>
      <c r="T27" s="40">
        <v>0</v>
      </c>
      <c r="U27" s="40">
        <v>0</v>
      </c>
      <c r="V27" s="46">
        <v>0.516897254</v>
      </c>
      <c r="W27" s="63">
        <v>0</v>
      </c>
      <c r="X27" s="40">
        <v>0</v>
      </c>
      <c r="Y27" s="40">
        <v>0</v>
      </c>
      <c r="Z27" s="40">
        <v>0</v>
      </c>
      <c r="AA27" s="46">
        <v>0</v>
      </c>
      <c r="AB27" s="63">
        <v>0</v>
      </c>
      <c r="AC27" s="40">
        <v>0</v>
      </c>
      <c r="AD27" s="40">
        <v>0</v>
      </c>
      <c r="AE27" s="40">
        <v>0</v>
      </c>
      <c r="AF27" s="46">
        <v>0</v>
      </c>
      <c r="AG27" s="63">
        <v>0</v>
      </c>
      <c r="AH27" s="40">
        <v>0</v>
      </c>
      <c r="AI27" s="40">
        <v>0</v>
      </c>
      <c r="AJ27" s="40">
        <v>0</v>
      </c>
      <c r="AK27" s="46">
        <v>0</v>
      </c>
      <c r="AL27" s="63">
        <v>0.00298495</v>
      </c>
      <c r="AM27" s="40">
        <v>0</v>
      </c>
      <c r="AN27" s="40">
        <v>0</v>
      </c>
      <c r="AO27" s="40">
        <v>0</v>
      </c>
      <c r="AP27" s="46">
        <v>0</v>
      </c>
      <c r="AQ27" s="63">
        <v>0</v>
      </c>
      <c r="AR27" s="45">
        <v>0</v>
      </c>
      <c r="AS27" s="40">
        <v>0</v>
      </c>
      <c r="AT27" s="40">
        <v>0</v>
      </c>
      <c r="AU27" s="46">
        <v>0</v>
      </c>
      <c r="AV27" s="63">
        <v>28.924262924</v>
      </c>
      <c r="AW27" s="40">
        <v>14.690868705</v>
      </c>
      <c r="AX27" s="40">
        <v>0</v>
      </c>
      <c r="AY27" s="40">
        <v>0</v>
      </c>
      <c r="AZ27" s="46">
        <v>101.069120771</v>
      </c>
      <c r="BA27" s="63">
        <v>0</v>
      </c>
      <c r="BB27" s="45">
        <v>0</v>
      </c>
      <c r="BC27" s="40">
        <v>0</v>
      </c>
      <c r="BD27" s="40">
        <v>0</v>
      </c>
      <c r="BE27" s="46">
        <v>0</v>
      </c>
      <c r="BF27" s="63">
        <v>7.4413595</v>
      </c>
      <c r="BG27" s="45">
        <v>1.944276184</v>
      </c>
      <c r="BH27" s="40">
        <v>0</v>
      </c>
      <c r="BI27" s="40">
        <v>0</v>
      </c>
      <c r="BJ27" s="46">
        <v>17.535969567</v>
      </c>
      <c r="BK27" s="108">
        <v>202.936954922</v>
      </c>
      <c r="BL27" s="86"/>
    </row>
    <row r="28" spans="1:64" ht="12.75">
      <c r="A28" s="10"/>
      <c r="B28" s="21" t="s">
        <v>139</v>
      </c>
      <c r="C28" s="47">
        <v>0</v>
      </c>
      <c r="D28" s="45">
        <v>176.566941766</v>
      </c>
      <c r="E28" s="40">
        <v>0</v>
      </c>
      <c r="F28" s="40">
        <v>0</v>
      </c>
      <c r="G28" s="46">
        <v>0</v>
      </c>
      <c r="H28" s="63">
        <v>8.302128666</v>
      </c>
      <c r="I28" s="40">
        <v>1492.454545762</v>
      </c>
      <c r="J28" s="40">
        <v>0.344477325</v>
      </c>
      <c r="K28" s="40">
        <v>0</v>
      </c>
      <c r="L28" s="46">
        <v>97.432299261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3.473595392</v>
      </c>
      <c r="S28" s="40">
        <v>3.572446012</v>
      </c>
      <c r="T28" s="40">
        <v>0.750612706</v>
      </c>
      <c r="U28" s="40">
        <v>0</v>
      </c>
      <c r="V28" s="46">
        <v>23.02151358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0</v>
      </c>
      <c r="AM28" s="40">
        <v>0</v>
      </c>
      <c r="AN28" s="40">
        <v>0</v>
      </c>
      <c r="AO28" s="40">
        <v>0</v>
      </c>
      <c r="AP28" s="46">
        <v>0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10.002431281</v>
      </c>
      <c r="AW28" s="40">
        <v>195.439447265</v>
      </c>
      <c r="AX28" s="40">
        <v>2.639795187</v>
      </c>
      <c r="AY28" s="40">
        <v>0</v>
      </c>
      <c r="AZ28" s="46">
        <v>370.234190901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3.839614636</v>
      </c>
      <c r="BG28" s="45">
        <v>10.162995958</v>
      </c>
      <c r="BH28" s="40">
        <v>0</v>
      </c>
      <c r="BI28" s="40">
        <v>0</v>
      </c>
      <c r="BJ28" s="46">
        <v>25.681479484</v>
      </c>
      <c r="BK28" s="108">
        <v>2423.918515182</v>
      </c>
      <c r="BL28" s="86"/>
    </row>
    <row r="29" spans="1:64" ht="25.5">
      <c r="A29" s="10"/>
      <c r="B29" s="21" t="s">
        <v>151</v>
      </c>
      <c r="C29" s="47">
        <v>0</v>
      </c>
      <c r="D29" s="45">
        <v>25.293789335</v>
      </c>
      <c r="E29" s="40">
        <v>0</v>
      </c>
      <c r="F29" s="40">
        <v>0</v>
      </c>
      <c r="G29" s="46">
        <v>0</v>
      </c>
      <c r="H29" s="63">
        <v>1.324607884</v>
      </c>
      <c r="I29" s="40">
        <v>437.849287874</v>
      </c>
      <c r="J29" s="40">
        <v>4.959566536</v>
      </c>
      <c r="K29" s="40">
        <v>0</v>
      </c>
      <c r="L29" s="46">
        <v>46.669347867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0.161628965</v>
      </c>
      <c r="S29" s="40">
        <v>1.357881048</v>
      </c>
      <c r="T29" s="40">
        <v>4.087352429</v>
      </c>
      <c r="U29" s="40">
        <v>0</v>
      </c>
      <c r="V29" s="46">
        <v>3.961631173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0.470452709</v>
      </c>
      <c r="AW29" s="40">
        <v>27.371174654</v>
      </c>
      <c r="AX29" s="40">
        <v>0</v>
      </c>
      <c r="AY29" s="40">
        <v>0</v>
      </c>
      <c r="AZ29" s="46">
        <v>39.418512093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0.070610549</v>
      </c>
      <c r="BG29" s="45">
        <v>0</v>
      </c>
      <c r="BH29" s="40">
        <v>0</v>
      </c>
      <c r="BI29" s="40">
        <v>0</v>
      </c>
      <c r="BJ29" s="46">
        <v>1.200704692</v>
      </c>
      <c r="BK29" s="108">
        <v>594.196547808</v>
      </c>
      <c r="BL29" s="86"/>
    </row>
    <row r="30" spans="1:64" ht="12.75">
      <c r="A30" s="10"/>
      <c r="B30" s="21" t="s">
        <v>135</v>
      </c>
      <c r="C30" s="47">
        <v>0</v>
      </c>
      <c r="D30" s="45">
        <v>293.937296452</v>
      </c>
      <c r="E30" s="40">
        <v>0</v>
      </c>
      <c r="F30" s="40">
        <v>0</v>
      </c>
      <c r="G30" s="46">
        <v>0</v>
      </c>
      <c r="H30" s="63">
        <v>16.268928929</v>
      </c>
      <c r="I30" s="40">
        <v>1157.430079517</v>
      </c>
      <c r="J30" s="40">
        <v>490.124018225</v>
      </c>
      <c r="K30" s="40">
        <v>0</v>
      </c>
      <c r="L30" s="46">
        <v>230.661080682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5.975738648</v>
      </c>
      <c r="S30" s="40">
        <v>60.217412283</v>
      </c>
      <c r="T30" s="40">
        <v>0</v>
      </c>
      <c r="U30" s="40">
        <v>0</v>
      </c>
      <c r="V30" s="46">
        <v>28.186815708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0.009787241</v>
      </c>
      <c r="AC30" s="40">
        <v>0</v>
      </c>
      <c r="AD30" s="40">
        <v>0</v>
      </c>
      <c r="AE30" s="40">
        <v>0</v>
      </c>
      <c r="AF30" s="46">
        <v>0.001921273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45.487071519</v>
      </c>
      <c r="AW30" s="40">
        <v>690.325183533</v>
      </c>
      <c r="AX30" s="40">
        <v>0</v>
      </c>
      <c r="AY30" s="40">
        <v>0</v>
      </c>
      <c r="AZ30" s="46">
        <v>418.168977036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22.854057356</v>
      </c>
      <c r="BG30" s="45">
        <v>31.779193818</v>
      </c>
      <c r="BH30" s="40">
        <v>1.95593672</v>
      </c>
      <c r="BI30" s="40">
        <v>0</v>
      </c>
      <c r="BJ30" s="46">
        <v>51.23924504</v>
      </c>
      <c r="BK30" s="108">
        <v>3544.62274398</v>
      </c>
      <c r="BL30" s="86"/>
    </row>
    <row r="31" spans="1:64" ht="12.75">
      <c r="A31" s="10"/>
      <c r="B31" s="21" t="s">
        <v>141</v>
      </c>
      <c r="C31" s="47">
        <v>0</v>
      </c>
      <c r="D31" s="45">
        <v>117.540661298</v>
      </c>
      <c r="E31" s="40">
        <v>0</v>
      </c>
      <c r="F31" s="40">
        <v>0</v>
      </c>
      <c r="G31" s="46">
        <v>0</v>
      </c>
      <c r="H31" s="63">
        <v>9.607085931</v>
      </c>
      <c r="I31" s="40">
        <v>11.517554499</v>
      </c>
      <c r="J31" s="40">
        <v>0</v>
      </c>
      <c r="K31" s="40">
        <v>0</v>
      </c>
      <c r="L31" s="46">
        <v>106.068610493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4.308365586</v>
      </c>
      <c r="S31" s="40">
        <v>8.213037773</v>
      </c>
      <c r="T31" s="40">
        <v>0</v>
      </c>
      <c r="U31" s="40">
        <v>0</v>
      </c>
      <c r="V31" s="46">
        <v>3.342411602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0.000117227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8.319175558</v>
      </c>
      <c r="AW31" s="40">
        <v>17.262216923</v>
      </c>
      <c r="AX31" s="40">
        <v>7.164909199</v>
      </c>
      <c r="AY31" s="40">
        <v>0</v>
      </c>
      <c r="AZ31" s="46">
        <v>191.688579105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2.060373446</v>
      </c>
      <c r="BG31" s="45">
        <v>2.869967959</v>
      </c>
      <c r="BH31" s="40">
        <v>0</v>
      </c>
      <c r="BI31" s="40">
        <v>0</v>
      </c>
      <c r="BJ31" s="46">
        <v>8.261594698</v>
      </c>
      <c r="BK31" s="108">
        <v>498.224661297</v>
      </c>
      <c r="BL31" s="86"/>
    </row>
    <row r="32" spans="1:64" ht="12.75">
      <c r="A32" s="10"/>
      <c r="B32" s="21" t="s">
        <v>145</v>
      </c>
      <c r="C32" s="47">
        <v>0</v>
      </c>
      <c r="D32" s="45">
        <v>323.674923144</v>
      </c>
      <c r="E32" s="40">
        <v>0</v>
      </c>
      <c r="F32" s="40">
        <v>0</v>
      </c>
      <c r="G32" s="46">
        <v>0</v>
      </c>
      <c r="H32" s="63">
        <v>2.531528537</v>
      </c>
      <c r="I32" s="40">
        <v>544.041725722</v>
      </c>
      <c r="J32" s="40">
        <v>0.502333099</v>
      </c>
      <c r="K32" s="40">
        <v>0</v>
      </c>
      <c r="L32" s="46">
        <v>264.178282633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1.143438687</v>
      </c>
      <c r="S32" s="40">
        <v>14.809968487</v>
      </c>
      <c r="T32" s="40">
        <v>0.303288591</v>
      </c>
      <c r="U32" s="40">
        <v>0</v>
      </c>
      <c r="V32" s="46">
        <v>28.880639923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</v>
      </c>
      <c r="AC32" s="40">
        <v>0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10.969495737</v>
      </c>
      <c r="AW32" s="40">
        <v>159.922698145</v>
      </c>
      <c r="AX32" s="40">
        <v>0.50767627</v>
      </c>
      <c r="AY32" s="40">
        <v>0</v>
      </c>
      <c r="AZ32" s="46">
        <v>180.525172707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6.468721433</v>
      </c>
      <c r="BG32" s="45">
        <v>14.849848921</v>
      </c>
      <c r="BH32" s="40">
        <v>5.012257836</v>
      </c>
      <c r="BI32" s="40">
        <v>0</v>
      </c>
      <c r="BJ32" s="46">
        <v>32.291666742</v>
      </c>
      <c r="BK32" s="108">
        <v>1590.613666614</v>
      </c>
      <c r="BL32" s="86"/>
    </row>
    <row r="33" spans="1:64" ht="12.75">
      <c r="A33" s="10"/>
      <c r="B33" s="21" t="s">
        <v>133</v>
      </c>
      <c r="C33" s="47">
        <v>0</v>
      </c>
      <c r="D33" s="45">
        <v>60.719927578</v>
      </c>
      <c r="E33" s="40">
        <v>0</v>
      </c>
      <c r="F33" s="40">
        <v>0</v>
      </c>
      <c r="G33" s="46">
        <v>0</v>
      </c>
      <c r="H33" s="63">
        <v>1.95820633</v>
      </c>
      <c r="I33" s="40">
        <v>33.060376933</v>
      </c>
      <c r="J33" s="40">
        <v>0</v>
      </c>
      <c r="K33" s="40">
        <v>0</v>
      </c>
      <c r="L33" s="46">
        <v>37.722380605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0.704826659</v>
      </c>
      <c r="S33" s="40">
        <v>13.681236594</v>
      </c>
      <c r="T33" s="40">
        <v>0</v>
      </c>
      <c r="U33" s="40">
        <v>0</v>
      </c>
      <c r="V33" s="46">
        <v>13.411882289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</v>
      </c>
      <c r="AC33" s="40">
        <v>0</v>
      </c>
      <c r="AD33" s="40">
        <v>0</v>
      </c>
      <c r="AE33" s="40">
        <v>0</v>
      </c>
      <c r="AF33" s="46">
        <v>0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10.48098439</v>
      </c>
      <c r="AW33" s="40">
        <v>57.460756104</v>
      </c>
      <c r="AX33" s="40">
        <v>0</v>
      </c>
      <c r="AY33" s="40">
        <v>0</v>
      </c>
      <c r="AZ33" s="46">
        <v>98.888021647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1.749367728</v>
      </c>
      <c r="BG33" s="45">
        <v>5.630797762</v>
      </c>
      <c r="BH33" s="40">
        <v>4.992702068</v>
      </c>
      <c r="BI33" s="40">
        <v>0</v>
      </c>
      <c r="BJ33" s="46">
        <v>4.208902744</v>
      </c>
      <c r="BK33" s="108">
        <v>344.670369431</v>
      </c>
      <c r="BL33" s="86"/>
    </row>
    <row r="34" spans="1:64" ht="12.75">
      <c r="A34" s="10"/>
      <c r="B34" s="21" t="s">
        <v>134</v>
      </c>
      <c r="C34" s="47">
        <v>0</v>
      </c>
      <c r="D34" s="45">
        <v>2.704300216</v>
      </c>
      <c r="E34" s="40">
        <v>0</v>
      </c>
      <c r="F34" s="40">
        <v>0</v>
      </c>
      <c r="G34" s="46">
        <v>0</v>
      </c>
      <c r="H34" s="63">
        <v>14.506419823</v>
      </c>
      <c r="I34" s="40">
        <v>757.527417193</v>
      </c>
      <c r="J34" s="40">
        <v>96.444251835</v>
      </c>
      <c r="K34" s="40">
        <v>3.018968542</v>
      </c>
      <c r="L34" s="46">
        <v>209.343578761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5.771998225</v>
      </c>
      <c r="S34" s="40">
        <v>9.953443683</v>
      </c>
      <c r="T34" s="40">
        <v>39.986937334</v>
      </c>
      <c r="U34" s="40">
        <v>0</v>
      </c>
      <c r="V34" s="46">
        <v>11.14810305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0.035448546</v>
      </c>
      <c r="AC34" s="40">
        <v>0.00238173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2.81E-07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122.751039862</v>
      </c>
      <c r="AW34" s="40">
        <v>548.444983034</v>
      </c>
      <c r="AX34" s="40">
        <v>7.946567858</v>
      </c>
      <c r="AY34" s="40">
        <v>0</v>
      </c>
      <c r="AZ34" s="46">
        <v>582.267483447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54.516238033</v>
      </c>
      <c r="BG34" s="45">
        <v>52.800661969</v>
      </c>
      <c r="BH34" s="40">
        <v>36.34860822</v>
      </c>
      <c r="BI34" s="40">
        <v>0</v>
      </c>
      <c r="BJ34" s="46">
        <v>127.818039362</v>
      </c>
      <c r="BK34" s="108">
        <v>2683.336871004</v>
      </c>
      <c r="BL34" s="86"/>
    </row>
    <row r="35" spans="1:64" ht="12.75">
      <c r="A35" s="10"/>
      <c r="B35" s="21" t="s">
        <v>140</v>
      </c>
      <c r="C35" s="47">
        <v>0</v>
      </c>
      <c r="D35" s="45">
        <v>182.513534238</v>
      </c>
      <c r="E35" s="40">
        <v>0</v>
      </c>
      <c r="F35" s="40">
        <v>0</v>
      </c>
      <c r="G35" s="46">
        <v>0</v>
      </c>
      <c r="H35" s="63">
        <v>15.981177223</v>
      </c>
      <c r="I35" s="40">
        <v>862.130568872</v>
      </c>
      <c r="J35" s="40">
        <v>3.232096521</v>
      </c>
      <c r="K35" s="40">
        <v>0</v>
      </c>
      <c r="L35" s="46">
        <v>345.871962096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5.485678606</v>
      </c>
      <c r="S35" s="40">
        <v>8.827136008</v>
      </c>
      <c r="T35" s="40">
        <v>1.287512203</v>
      </c>
      <c r="U35" s="40">
        <v>0</v>
      </c>
      <c r="V35" s="46">
        <v>32.172579749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</v>
      </c>
      <c r="AC35" s="40">
        <v>0</v>
      </c>
      <c r="AD35" s="40">
        <v>0</v>
      </c>
      <c r="AE35" s="40">
        <v>0</v>
      </c>
      <c r="AF35" s="46">
        <v>0.056429383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24.457697126</v>
      </c>
      <c r="AW35" s="40">
        <v>288.536352468</v>
      </c>
      <c r="AX35" s="40">
        <v>0</v>
      </c>
      <c r="AY35" s="40">
        <v>0</v>
      </c>
      <c r="AZ35" s="46">
        <v>641.515028735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6.388771733</v>
      </c>
      <c r="BG35" s="45">
        <v>21.886041479</v>
      </c>
      <c r="BH35" s="40">
        <v>0.457843083</v>
      </c>
      <c r="BI35" s="40">
        <v>0</v>
      </c>
      <c r="BJ35" s="46">
        <v>29.965153733</v>
      </c>
      <c r="BK35" s="108">
        <v>2470.765563256</v>
      </c>
      <c r="BL35" s="86"/>
    </row>
    <row r="36" spans="1:64" ht="12.75">
      <c r="A36" s="10"/>
      <c r="B36" s="21" t="s">
        <v>136</v>
      </c>
      <c r="C36" s="47">
        <v>0</v>
      </c>
      <c r="D36" s="45">
        <v>2.160730871</v>
      </c>
      <c r="E36" s="40">
        <v>0</v>
      </c>
      <c r="F36" s="40">
        <v>0</v>
      </c>
      <c r="G36" s="46">
        <v>0</v>
      </c>
      <c r="H36" s="63">
        <v>2.942305182</v>
      </c>
      <c r="I36" s="40">
        <v>6.93038228</v>
      </c>
      <c r="J36" s="40">
        <v>0</v>
      </c>
      <c r="K36" s="40">
        <v>0</v>
      </c>
      <c r="L36" s="46">
        <v>75.997436336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1.120768709</v>
      </c>
      <c r="S36" s="40">
        <v>0</v>
      </c>
      <c r="T36" s="40">
        <v>0</v>
      </c>
      <c r="U36" s="40">
        <v>0</v>
      </c>
      <c r="V36" s="46">
        <v>1.35960166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0.001946768</v>
      </c>
      <c r="AC36" s="40">
        <v>0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0.000127459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21.780455655</v>
      </c>
      <c r="AW36" s="40">
        <v>33.961995055</v>
      </c>
      <c r="AX36" s="40">
        <v>0</v>
      </c>
      <c r="AY36" s="40">
        <v>0</v>
      </c>
      <c r="AZ36" s="46">
        <v>83.737659896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7.084208633</v>
      </c>
      <c r="BG36" s="45">
        <v>4.533872223</v>
      </c>
      <c r="BH36" s="40">
        <v>0</v>
      </c>
      <c r="BI36" s="40">
        <v>0</v>
      </c>
      <c r="BJ36" s="46">
        <v>8.13092723742198</v>
      </c>
      <c r="BK36" s="108">
        <v>249.742417964422</v>
      </c>
      <c r="BL36" s="86"/>
    </row>
    <row r="37" spans="1:64" ht="12.75">
      <c r="A37" s="31"/>
      <c r="B37" s="32" t="s">
        <v>81</v>
      </c>
      <c r="C37" s="98">
        <f aca="true" t="shared" si="5" ref="C37:AH37">SUM(C26:C36)</f>
        <v>0</v>
      </c>
      <c r="D37" s="72">
        <f t="shared" si="5"/>
        <v>1452.053654522</v>
      </c>
      <c r="E37" s="72">
        <f t="shared" si="5"/>
        <v>0</v>
      </c>
      <c r="F37" s="72">
        <f t="shared" si="5"/>
        <v>0</v>
      </c>
      <c r="G37" s="72">
        <f t="shared" si="5"/>
        <v>0</v>
      </c>
      <c r="H37" s="72">
        <f t="shared" si="5"/>
        <v>93.467988182</v>
      </c>
      <c r="I37" s="72">
        <f t="shared" si="5"/>
        <v>6482.482522035</v>
      </c>
      <c r="J37" s="72">
        <f t="shared" si="5"/>
        <v>595.869312899</v>
      </c>
      <c r="K37" s="72">
        <f t="shared" si="5"/>
        <v>4.801934456</v>
      </c>
      <c r="L37" s="72">
        <f t="shared" si="5"/>
        <v>1892.298990954</v>
      </c>
      <c r="M37" s="72">
        <f t="shared" si="5"/>
        <v>0</v>
      </c>
      <c r="N37" s="72">
        <f t="shared" si="5"/>
        <v>0</v>
      </c>
      <c r="O37" s="72">
        <f t="shared" si="5"/>
        <v>0</v>
      </c>
      <c r="P37" s="72">
        <f t="shared" si="5"/>
        <v>0</v>
      </c>
      <c r="Q37" s="72">
        <f t="shared" si="5"/>
        <v>0</v>
      </c>
      <c r="R37" s="72">
        <f t="shared" si="5"/>
        <v>34.96512389</v>
      </c>
      <c r="S37" s="72">
        <f t="shared" si="5"/>
        <v>126.343268395</v>
      </c>
      <c r="T37" s="72">
        <f t="shared" si="5"/>
        <v>47.187687579</v>
      </c>
      <c r="U37" s="72">
        <f t="shared" si="5"/>
        <v>0</v>
      </c>
      <c r="V37" s="72">
        <f t="shared" si="5"/>
        <v>167.57858782</v>
      </c>
      <c r="W37" s="72">
        <f t="shared" si="5"/>
        <v>0</v>
      </c>
      <c r="X37" s="72">
        <f t="shared" si="5"/>
        <v>0</v>
      </c>
      <c r="Y37" s="72">
        <f t="shared" si="5"/>
        <v>0</v>
      </c>
      <c r="Z37" s="72">
        <f t="shared" si="5"/>
        <v>0</v>
      </c>
      <c r="AA37" s="72">
        <f t="shared" si="5"/>
        <v>0</v>
      </c>
      <c r="AB37" s="72">
        <f t="shared" si="5"/>
        <v>0.047299782</v>
      </c>
      <c r="AC37" s="72">
        <f t="shared" si="5"/>
        <v>0.00238173</v>
      </c>
      <c r="AD37" s="72">
        <f t="shared" si="5"/>
        <v>0</v>
      </c>
      <c r="AE37" s="72">
        <f t="shared" si="5"/>
        <v>0</v>
      </c>
      <c r="AF37" s="72">
        <f t="shared" si="5"/>
        <v>0.058350656</v>
      </c>
      <c r="AG37" s="72">
        <f t="shared" si="5"/>
        <v>0</v>
      </c>
      <c r="AH37" s="72">
        <f t="shared" si="5"/>
        <v>0</v>
      </c>
      <c r="AI37" s="72">
        <f aca="true" t="shared" si="6" ref="AI37:BJ37">SUM(AI26:AI36)</f>
        <v>0</v>
      </c>
      <c r="AJ37" s="72">
        <f t="shared" si="6"/>
        <v>0</v>
      </c>
      <c r="AK37" s="72">
        <f t="shared" si="6"/>
        <v>0</v>
      </c>
      <c r="AL37" s="72">
        <f t="shared" si="6"/>
        <v>0.003112724</v>
      </c>
      <c r="AM37" s="72">
        <f t="shared" si="6"/>
        <v>0</v>
      </c>
      <c r="AN37" s="72">
        <f t="shared" si="6"/>
        <v>0</v>
      </c>
      <c r="AO37" s="72">
        <f t="shared" si="6"/>
        <v>0</v>
      </c>
      <c r="AP37" s="72">
        <f t="shared" si="6"/>
        <v>0.00313933</v>
      </c>
      <c r="AQ37" s="72">
        <f t="shared" si="6"/>
        <v>0</v>
      </c>
      <c r="AR37" s="72">
        <f t="shared" si="6"/>
        <v>0</v>
      </c>
      <c r="AS37" s="72">
        <f t="shared" si="6"/>
        <v>0</v>
      </c>
      <c r="AT37" s="72">
        <f t="shared" si="6"/>
        <v>0</v>
      </c>
      <c r="AU37" s="72">
        <f t="shared" si="6"/>
        <v>0</v>
      </c>
      <c r="AV37" s="72">
        <f t="shared" si="6"/>
        <v>316.754135115</v>
      </c>
      <c r="AW37" s="72">
        <f t="shared" si="6"/>
        <v>2217.252002975</v>
      </c>
      <c r="AX37" s="72">
        <f t="shared" si="6"/>
        <v>20.32838721</v>
      </c>
      <c r="AY37" s="72">
        <f t="shared" si="6"/>
        <v>0</v>
      </c>
      <c r="AZ37" s="72">
        <f t="shared" si="6"/>
        <v>3131.514383715</v>
      </c>
      <c r="BA37" s="72">
        <f t="shared" si="6"/>
        <v>0</v>
      </c>
      <c r="BB37" s="72">
        <f t="shared" si="6"/>
        <v>0</v>
      </c>
      <c r="BC37" s="72">
        <f t="shared" si="6"/>
        <v>0</v>
      </c>
      <c r="BD37" s="72">
        <f t="shared" si="6"/>
        <v>0</v>
      </c>
      <c r="BE37" s="72">
        <f t="shared" si="6"/>
        <v>0</v>
      </c>
      <c r="BF37" s="72">
        <f t="shared" si="6"/>
        <v>123.139793388</v>
      </c>
      <c r="BG37" s="72">
        <f t="shared" si="6"/>
        <v>154.972252769</v>
      </c>
      <c r="BH37" s="72">
        <f t="shared" si="6"/>
        <v>48.767347927</v>
      </c>
      <c r="BI37" s="72">
        <f t="shared" si="6"/>
        <v>0</v>
      </c>
      <c r="BJ37" s="72">
        <f t="shared" si="6"/>
        <v>351.540342072422</v>
      </c>
      <c r="BK37" s="112">
        <f>SUM(BK26:BK36)</f>
        <v>17261.432000125424</v>
      </c>
      <c r="BL37" s="86"/>
    </row>
    <row r="38" spans="1:64" ht="12.75">
      <c r="A38" s="31"/>
      <c r="B38" s="33" t="s">
        <v>71</v>
      </c>
      <c r="C38" s="99">
        <f aca="true" t="shared" si="7" ref="C38:AH38">+C37+C18+C15+C11</f>
        <v>0</v>
      </c>
      <c r="D38" s="64">
        <f t="shared" si="7"/>
        <v>2709.795702988</v>
      </c>
      <c r="E38" s="64">
        <f t="shared" si="7"/>
        <v>0</v>
      </c>
      <c r="F38" s="64">
        <f t="shared" si="7"/>
        <v>0</v>
      </c>
      <c r="G38" s="65">
        <f t="shared" si="7"/>
        <v>0</v>
      </c>
      <c r="H38" s="58">
        <f t="shared" si="7"/>
        <v>214.96302334199999</v>
      </c>
      <c r="I38" s="64">
        <f t="shared" si="7"/>
        <v>16409.822914471</v>
      </c>
      <c r="J38" s="64">
        <f t="shared" si="7"/>
        <v>1830.729786242</v>
      </c>
      <c r="K38" s="64">
        <f t="shared" si="7"/>
        <v>4.801934456</v>
      </c>
      <c r="L38" s="65">
        <f t="shared" si="7"/>
        <v>3037.5392619450004</v>
      </c>
      <c r="M38" s="58">
        <f t="shared" si="7"/>
        <v>0</v>
      </c>
      <c r="N38" s="64">
        <f t="shared" si="7"/>
        <v>0</v>
      </c>
      <c r="O38" s="64">
        <f t="shared" si="7"/>
        <v>0</v>
      </c>
      <c r="P38" s="64">
        <f t="shared" si="7"/>
        <v>0</v>
      </c>
      <c r="Q38" s="65">
        <f t="shared" si="7"/>
        <v>0</v>
      </c>
      <c r="R38" s="58">
        <f t="shared" si="7"/>
        <v>84.099291938</v>
      </c>
      <c r="S38" s="64">
        <f t="shared" si="7"/>
        <v>271.863727166</v>
      </c>
      <c r="T38" s="64">
        <f t="shared" si="7"/>
        <v>59.364990022</v>
      </c>
      <c r="U38" s="64">
        <f t="shared" si="7"/>
        <v>0</v>
      </c>
      <c r="V38" s="65">
        <f t="shared" si="7"/>
        <v>247.905252447</v>
      </c>
      <c r="W38" s="58">
        <f t="shared" si="7"/>
        <v>0</v>
      </c>
      <c r="X38" s="58">
        <f t="shared" si="7"/>
        <v>0</v>
      </c>
      <c r="Y38" s="58">
        <f t="shared" si="7"/>
        <v>0</v>
      </c>
      <c r="Z38" s="58">
        <f t="shared" si="7"/>
        <v>0</v>
      </c>
      <c r="AA38" s="58">
        <f t="shared" si="7"/>
        <v>0</v>
      </c>
      <c r="AB38" s="58">
        <f t="shared" si="7"/>
        <v>0.060515073</v>
      </c>
      <c r="AC38" s="64">
        <f t="shared" si="7"/>
        <v>42.827344155000006</v>
      </c>
      <c r="AD38" s="64">
        <f t="shared" si="7"/>
        <v>0</v>
      </c>
      <c r="AE38" s="64">
        <f t="shared" si="7"/>
        <v>0</v>
      </c>
      <c r="AF38" s="65">
        <f t="shared" si="7"/>
        <v>0.058350656</v>
      </c>
      <c r="AG38" s="58">
        <f t="shared" si="7"/>
        <v>0</v>
      </c>
      <c r="AH38" s="64">
        <f t="shared" si="7"/>
        <v>0</v>
      </c>
      <c r="AI38" s="64">
        <f aca="true" t="shared" si="8" ref="AI38:BK38">+AI37+AI18+AI15+AI11</f>
        <v>0</v>
      </c>
      <c r="AJ38" s="64">
        <f t="shared" si="8"/>
        <v>0</v>
      </c>
      <c r="AK38" s="65">
        <f t="shared" si="8"/>
        <v>0</v>
      </c>
      <c r="AL38" s="58">
        <f t="shared" si="8"/>
        <v>0.012910101</v>
      </c>
      <c r="AM38" s="64">
        <f t="shared" si="8"/>
        <v>0</v>
      </c>
      <c r="AN38" s="64">
        <f t="shared" si="8"/>
        <v>0</v>
      </c>
      <c r="AO38" s="64">
        <f t="shared" si="8"/>
        <v>0</v>
      </c>
      <c r="AP38" s="65">
        <f t="shared" si="8"/>
        <v>0.05279661100000001</v>
      </c>
      <c r="AQ38" s="58">
        <f t="shared" si="8"/>
        <v>0</v>
      </c>
      <c r="AR38" s="64">
        <f t="shared" si="8"/>
        <v>0.412401279</v>
      </c>
      <c r="AS38" s="64">
        <f t="shared" si="8"/>
        <v>0</v>
      </c>
      <c r="AT38" s="64">
        <f t="shared" si="8"/>
        <v>0</v>
      </c>
      <c r="AU38" s="65">
        <f t="shared" si="8"/>
        <v>0</v>
      </c>
      <c r="AV38" s="58">
        <f t="shared" si="8"/>
        <v>440.71454061500003</v>
      </c>
      <c r="AW38" s="64">
        <f t="shared" si="8"/>
        <v>5167.725367396</v>
      </c>
      <c r="AX38" s="64">
        <f t="shared" si="8"/>
        <v>39.91570655</v>
      </c>
      <c r="AY38" s="64">
        <f t="shared" si="8"/>
        <v>0</v>
      </c>
      <c r="AZ38" s="65">
        <f t="shared" si="8"/>
        <v>3996.166385126</v>
      </c>
      <c r="BA38" s="58">
        <f t="shared" si="8"/>
        <v>0</v>
      </c>
      <c r="BB38" s="64">
        <f t="shared" si="8"/>
        <v>0</v>
      </c>
      <c r="BC38" s="64">
        <f t="shared" si="8"/>
        <v>0</v>
      </c>
      <c r="BD38" s="64">
        <f t="shared" si="8"/>
        <v>0</v>
      </c>
      <c r="BE38" s="65">
        <f t="shared" si="8"/>
        <v>0</v>
      </c>
      <c r="BF38" s="58">
        <f t="shared" si="8"/>
        <v>169.898954538</v>
      </c>
      <c r="BG38" s="64">
        <f t="shared" si="8"/>
        <v>221.433414464</v>
      </c>
      <c r="BH38" s="64">
        <f t="shared" si="8"/>
        <v>61.551769542</v>
      </c>
      <c r="BI38" s="64">
        <f t="shared" si="8"/>
        <v>0</v>
      </c>
      <c r="BJ38" s="65">
        <f t="shared" si="8"/>
        <v>465.442743131422</v>
      </c>
      <c r="BK38" s="112">
        <f t="shared" si="8"/>
        <v>35477.159084254425</v>
      </c>
      <c r="BL38" s="86"/>
    </row>
    <row r="39" spans="1:64" ht="3.75" customHeight="1">
      <c r="A39" s="10"/>
      <c r="B39" s="1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30"/>
      <c r="BL39" s="86"/>
    </row>
    <row r="40" spans="1:64" ht="3.75" customHeight="1">
      <c r="A40" s="10"/>
      <c r="B40" s="19"/>
      <c r="C40" s="22"/>
      <c r="D40" s="28"/>
      <c r="E40" s="22"/>
      <c r="F40" s="22"/>
      <c r="G40" s="22"/>
      <c r="H40" s="22"/>
      <c r="I40" s="22"/>
      <c r="J40" s="22"/>
      <c r="K40" s="22"/>
      <c r="L40" s="22"/>
      <c r="M40" s="22"/>
      <c r="N40" s="28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8"/>
      <c r="AS40" s="22"/>
      <c r="AT40" s="22"/>
      <c r="AU40" s="22"/>
      <c r="AV40" s="22"/>
      <c r="AW40" s="22"/>
      <c r="AX40" s="22"/>
      <c r="AY40" s="22"/>
      <c r="AZ40" s="22"/>
      <c r="BA40" s="22"/>
      <c r="BB40" s="28"/>
      <c r="BC40" s="22"/>
      <c r="BD40" s="22"/>
      <c r="BE40" s="22"/>
      <c r="BF40" s="22"/>
      <c r="BG40" s="28"/>
      <c r="BH40" s="22"/>
      <c r="BI40" s="22"/>
      <c r="BJ40" s="22"/>
      <c r="BK40" s="24"/>
      <c r="BL40" s="86"/>
    </row>
    <row r="41" spans="1:64" ht="12.75">
      <c r="A41" s="10" t="s">
        <v>1</v>
      </c>
      <c r="B41" s="16" t="s">
        <v>7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30"/>
      <c r="BL41" s="86"/>
    </row>
    <row r="42" spans="1:252" s="3" customFormat="1" ht="12.75">
      <c r="A42" s="10" t="s">
        <v>67</v>
      </c>
      <c r="B42" s="21" t="s">
        <v>2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8"/>
      <c r="BL42" s="86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s="3" customFormat="1" ht="12.75">
      <c r="A43" s="10"/>
      <c r="B43" s="21" t="s">
        <v>142</v>
      </c>
      <c r="C43" s="100">
        <v>0</v>
      </c>
      <c r="D43" s="45">
        <v>12.378563551</v>
      </c>
      <c r="E43" s="68">
        <v>0</v>
      </c>
      <c r="F43" s="68">
        <v>0</v>
      </c>
      <c r="G43" s="69">
        <v>0</v>
      </c>
      <c r="H43" s="67">
        <v>1182.397030858</v>
      </c>
      <c r="I43" s="68">
        <v>1.240509187</v>
      </c>
      <c r="J43" s="68">
        <v>0</v>
      </c>
      <c r="K43" s="68">
        <v>0</v>
      </c>
      <c r="L43" s="69">
        <v>89.761909302</v>
      </c>
      <c r="M43" s="59">
        <v>0</v>
      </c>
      <c r="N43" s="60">
        <v>0</v>
      </c>
      <c r="O43" s="59">
        <v>0</v>
      </c>
      <c r="P43" s="59">
        <v>0</v>
      </c>
      <c r="Q43" s="59">
        <v>0</v>
      </c>
      <c r="R43" s="67">
        <v>776.237018141</v>
      </c>
      <c r="S43" s="68">
        <v>0.020625903</v>
      </c>
      <c r="T43" s="68">
        <v>0</v>
      </c>
      <c r="U43" s="68">
        <v>0</v>
      </c>
      <c r="V43" s="69">
        <v>23.254410804</v>
      </c>
      <c r="W43" s="67">
        <v>0</v>
      </c>
      <c r="X43" s="68">
        <v>0</v>
      </c>
      <c r="Y43" s="68">
        <v>0</v>
      </c>
      <c r="Z43" s="68">
        <v>0</v>
      </c>
      <c r="AA43" s="69">
        <v>0</v>
      </c>
      <c r="AB43" s="67">
        <v>3.003687858</v>
      </c>
      <c r="AC43" s="68">
        <v>0</v>
      </c>
      <c r="AD43" s="68">
        <v>0</v>
      </c>
      <c r="AE43" s="68">
        <v>0</v>
      </c>
      <c r="AF43" s="69">
        <v>0.082214163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67">
        <v>1.37270646</v>
      </c>
      <c r="AM43" s="68">
        <v>0</v>
      </c>
      <c r="AN43" s="68">
        <v>0</v>
      </c>
      <c r="AO43" s="68">
        <v>0</v>
      </c>
      <c r="AP43" s="69">
        <v>0.011831759</v>
      </c>
      <c r="AQ43" s="67">
        <v>0</v>
      </c>
      <c r="AR43" s="70">
        <v>0</v>
      </c>
      <c r="AS43" s="68">
        <v>0</v>
      </c>
      <c r="AT43" s="68">
        <v>0</v>
      </c>
      <c r="AU43" s="69">
        <v>0</v>
      </c>
      <c r="AV43" s="67">
        <v>4536.197772318</v>
      </c>
      <c r="AW43" s="68">
        <v>7.876678591</v>
      </c>
      <c r="AX43" s="68">
        <v>0</v>
      </c>
      <c r="AY43" s="68">
        <v>0</v>
      </c>
      <c r="AZ43" s="69">
        <v>608.379811203</v>
      </c>
      <c r="BA43" s="67">
        <v>0</v>
      </c>
      <c r="BB43" s="70">
        <v>0</v>
      </c>
      <c r="BC43" s="68">
        <v>0</v>
      </c>
      <c r="BD43" s="68">
        <v>0</v>
      </c>
      <c r="BE43" s="69">
        <v>0</v>
      </c>
      <c r="BF43" s="67">
        <v>2150.975189622</v>
      </c>
      <c r="BG43" s="70">
        <v>1.830825373</v>
      </c>
      <c r="BH43" s="68">
        <v>0</v>
      </c>
      <c r="BI43" s="68">
        <v>0</v>
      </c>
      <c r="BJ43" s="69">
        <v>147.921365079</v>
      </c>
      <c r="BK43" s="108">
        <v>9542.942150172</v>
      </c>
      <c r="BL43" s="86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3" customFormat="1" ht="12.75">
      <c r="A44" s="31"/>
      <c r="B44" s="32" t="s">
        <v>76</v>
      </c>
      <c r="C44" s="43">
        <f>SUM(C43)</f>
        <v>0</v>
      </c>
      <c r="D44" s="62">
        <f>SUM(D43)</f>
        <v>12.378563551</v>
      </c>
      <c r="E44" s="62">
        <f aca="true" t="shared" si="9" ref="E44:BJ44">SUM(E43)</f>
        <v>0</v>
      </c>
      <c r="F44" s="62">
        <f t="shared" si="9"/>
        <v>0</v>
      </c>
      <c r="G44" s="61">
        <f t="shared" si="9"/>
        <v>0</v>
      </c>
      <c r="H44" s="42">
        <f t="shared" si="9"/>
        <v>1182.397030858</v>
      </c>
      <c r="I44" s="62">
        <f t="shared" si="9"/>
        <v>1.240509187</v>
      </c>
      <c r="J44" s="62">
        <f t="shared" si="9"/>
        <v>0</v>
      </c>
      <c r="K44" s="62">
        <f t="shared" si="9"/>
        <v>0</v>
      </c>
      <c r="L44" s="61">
        <f t="shared" si="9"/>
        <v>89.761909302</v>
      </c>
      <c r="M44" s="43">
        <f t="shared" si="9"/>
        <v>0</v>
      </c>
      <c r="N44" s="43">
        <f t="shared" si="9"/>
        <v>0</v>
      </c>
      <c r="O44" s="43">
        <f t="shared" si="9"/>
        <v>0</v>
      </c>
      <c r="P44" s="43">
        <f t="shared" si="9"/>
        <v>0</v>
      </c>
      <c r="Q44" s="66">
        <f t="shared" si="9"/>
        <v>0</v>
      </c>
      <c r="R44" s="42">
        <f t="shared" si="9"/>
        <v>776.237018141</v>
      </c>
      <c r="S44" s="62">
        <f t="shared" si="9"/>
        <v>0.020625903</v>
      </c>
      <c r="T44" s="62">
        <f t="shared" si="9"/>
        <v>0</v>
      </c>
      <c r="U44" s="62">
        <f t="shared" si="9"/>
        <v>0</v>
      </c>
      <c r="V44" s="61">
        <f t="shared" si="9"/>
        <v>23.254410804</v>
      </c>
      <c r="W44" s="42">
        <f t="shared" si="9"/>
        <v>0</v>
      </c>
      <c r="X44" s="62">
        <f t="shared" si="9"/>
        <v>0</v>
      </c>
      <c r="Y44" s="62">
        <f t="shared" si="9"/>
        <v>0</v>
      </c>
      <c r="Z44" s="62">
        <f t="shared" si="9"/>
        <v>0</v>
      </c>
      <c r="AA44" s="61">
        <f t="shared" si="9"/>
        <v>0</v>
      </c>
      <c r="AB44" s="42">
        <f t="shared" si="9"/>
        <v>3.003687858</v>
      </c>
      <c r="AC44" s="62">
        <f t="shared" si="9"/>
        <v>0</v>
      </c>
      <c r="AD44" s="62">
        <f t="shared" si="9"/>
        <v>0</v>
      </c>
      <c r="AE44" s="62">
        <f t="shared" si="9"/>
        <v>0</v>
      </c>
      <c r="AF44" s="61">
        <f t="shared" si="9"/>
        <v>0.082214163</v>
      </c>
      <c r="AG44" s="43">
        <f t="shared" si="9"/>
        <v>0</v>
      </c>
      <c r="AH44" s="43">
        <f t="shared" si="9"/>
        <v>0</v>
      </c>
      <c r="AI44" s="43">
        <f t="shared" si="9"/>
        <v>0</v>
      </c>
      <c r="AJ44" s="43">
        <f t="shared" si="9"/>
        <v>0</v>
      </c>
      <c r="AK44" s="66">
        <f t="shared" si="9"/>
        <v>0</v>
      </c>
      <c r="AL44" s="42">
        <f t="shared" si="9"/>
        <v>1.37270646</v>
      </c>
      <c r="AM44" s="62">
        <f t="shared" si="9"/>
        <v>0</v>
      </c>
      <c r="AN44" s="62">
        <f t="shared" si="9"/>
        <v>0</v>
      </c>
      <c r="AO44" s="62">
        <f t="shared" si="9"/>
        <v>0</v>
      </c>
      <c r="AP44" s="61">
        <f t="shared" si="9"/>
        <v>0.011831759</v>
      </c>
      <c r="AQ44" s="42">
        <f t="shared" si="9"/>
        <v>0</v>
      </c>
      <c r="AR44" s="62">
        <f t="shared" si="9"/>
        <v>0</v>
      </c>
      <c r="AS44" s="62">
        <f t="shared" si="9"/>
        <v>0</v>
      </c>
      <c r="AT44" s="62">
        <f t="shared" si="9"/>
        <v>0</v>
      </c>
      <c r="AU44" s="61">
        <f t="shared" si="9"/>
        <v>0</v>
      </c>
      <c r="AV44" s="42">
        <f t="shared" si="9"/>
        <v>4536.197772318</v>
      </c>
      <c r="AW44" s="62">
        <f t="shared" si="9"/>
        <v>7.876678591</v>
      </c>
      <c r="AX44" s="62">
        <f t="shared" si="9"/>
        <v>0</v>
      </c>
      <c r="AY44" s="62">
        <f t="shared" si="9"/>
        <v>0</v>
      </c>
      <c r="AZ44" s="61">
        <f t="shared" si="9"/>
        <v>608.379811203</v>
      </c>
      <c r="BA44" s="42">
        <f t="shared" si="9"/>
        <v>0</v>
      </c>
      <c r="BB44" s="62">
        <f t="shared" si="9"/>
        <v>0</v>
      </c>
      <c r="BC44" s="62">
        <f t="shared" si="9"/>
        <v>0</v>
      </c>
      <c r="BD44" s="62">
        <f t="shared" si="9"/>
        <v>0</v>
      </c>
      <c r="BE44" s="61">
        <f t="shared" si="9"/>
        <v>0</v>
      </c>
      <c r="BF44" s="42">
        <f t="shared" si="9"/>
        <v>2150.975189622</v>
      </c>
      <c r="BG44" s="62">
        <f t="shared" si="9"/>
        <v>1.830825373</v>
      </c>
      <c r="BH44" s="62">
        <f t="shared" si="9"/>
        <v>0</v>
      </c>
      <c r="BI44" s="62">
        <f t="shared" si="9"/>
        <v>0</v>
      </c>
      <c r="BJ44" s="61">
        <f t="shared" si="9"/>
        <v>147.921365079</v>
      </c>
      <c r="BK44" s="113">
        <f>SUM(BK43:BK43)</f>
        <v>9542.942150172</v>
      </c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64" ht="12.75">
      <c r="A45" s="10" t="s">
        <v>68</v>
      </c>
      <c r="B45" s="17" t="s">
        <v>15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4"/>
      <c r="BL45" s="86"/>
    </row>
    <row r="46" spans="1:64" ht="12" customHeight="1">
      <c r="A46" s="10"/>
      <c r="B46" s="21" t="s">
        <v>111</v>
      </c>
      <c r="C46" s="47">
        <v>0</v>
      </c>
      <c r="D46" s="45">
        <v>70.889321462</v>
      </c>
      <c r="E46" s="40">
        <v>0</v>
      </c>
      <c r="F46" s="40">
        <v>0</v>
      </c>
      <c r="G46" s="46">
        <v>0</v>
      </c>
      <c r="H46" s="63">
        <v>734.919491345</v>
      </c>
      <c r="I46" s="40">
        <v>239.965723231</v>
      </c>
      <c r="J46" s="40">
        <v>22.442894171</v>
      </c>
      <c r="K46" s="40">
        <v>0</v>
      </c>
      <c r="L46" s="46">
        <v>870.429329843</v>
      </c>
      <c r="M46" s="63">
        <v>0</v>
      </c>
      <c r="N46" s="45">
        <v>0</v>
      </c>
      <c r="O46" s="40">
        <v>0</v>
      </c>
      <c r="P46" s="40">
        <v>0</v>
      </c>
      <c r="Q46" s="46">
        <v>0</v>
      </c>
      <c r="R46" s="63">
        <v>301.545711016</v>
      </c>
      <c r="S46" s="40">
        <v>37.47315403</v>
      </c>
      <c r="T46" s="40">
        <v>0</v>
      </c>
      <c r="U46" s="40">
        <v>0</v>
      </c>
      <c r="V46" s="46">
        <v>80.097563693</v>
      </c>
      <c r="W46" s="63">
        <v>0</v>
      </c>
      <c r="X46" s="40">
        <v>0</v>
      </c>
      <c r="Y46" s="40">
        <v>0</v>
      </c>
      <c r="Z46" s="40">
        <v>0</v>
      </c>
      <c r="AA46" s="46">
        <v>0</v>
      </c>
      <c r="AB46" s="63">
        <v>2.688158506</v>
      </c>
      <c r="AC46" s="40">
        <v>0</v>
      </c>
      <c r="AD46" s="40">
        <v>0</v>
      </c>
      <c r="AE46" s="40">
        <v>0</v>
      </c>
      <c r="AF46" s="46">
        <v>0.22696522</v>
      </c>
      <c r="AG46" s="63">
        <v>0</v>
      </c>
      <c r="AH46" s="40">
        <v>0</v>
      </c>
      <c r="AI46" s="40">
        <v>0</v>
      </c>
      <c r="AJ46" s="40">
        <v>0</v>
      </c>
      <c r="AK46" s="46">
        <v>0</v>
      </c>
      <c r="AL46" s="63">
        <v>1.828396243</v>
      </c>
      <c r="AM46" s="40">
        <v>0</v>
      </c>
      <c r="AN46" s="40">
        <v>0</v>
      </c>
      <c r="AO46" s="40">
        <v>0</v>
      </c>
      <c r="AP46" s="46">
        <v>0.030311432</v>
      </c>
      <c r="AQ46" s="63">
        <v>0</v>
      </c>
      <c r="AR46" s="45">
        <v>0</v>
      </c>
      <c r="AS46" s="40">
        <v>0</v>
      </c>
      <c r="AT46" s="40">
        <v>0</v>
      </c>
      <c r="AU46" s="46">
        <v>0</v>
      </c>
      <c r="AV46" s="63">
        <v>4342.272534829</v>
      </c>
      <c r="AW46" s="40">
        <v>603.535780938</v>
      </c>
      <c r="AX46" s="40">
        <v>0</v>
      </c>
      <c r="AY46" s="40">
        <v>0</v>
      </c>
      <c r="AZ46" s="46">
        <v>3822.512082064</v>
      </c>
      <c r="BA46" s="63">
        <v>0</v>
      </c>
      <c r="BB46" s="45">
        <v>0</v>
      </c>
      <c r="BC46" s="40">
        <v>0</v>
      </c>
      <c r="BD46" s="40">
        <v>0</v>
      </c>
      <c r="BE46" s="46">
        <v>0</v>
      </c>
      <c r="BF46" s="63">
        <v>1571.28908381</v>
      </c>
      <c r="BG46" s="45">
        <v>113.98427024</v>
      </c>
      <c r="BH46" s="40">
        <v>0.07345501</v>
      </c>
      <c r="BI46" s="40">
        <v>0</v>
      </c>
      <c r="BJ46" s="46">
        <v>436.194555727</v>
      </c>
      <c r="BK46" s="108">
        <v>13252.39878281</v>
      </c>
      <c r="BL46" s="86"/>
    </row>
    <row r="47" spans="1:64" ht="12.75">
      <c r="A47" s="10"/>
      <c r="B47" s="21" t="s">
        <v>128</v>
      </c>
      <c r="C47" s="47">
        <v>0</v>
      </c>
      <c r="D47" s="45">
        <v>1.597497442</v>
      </c>
      <c r="E47" s="40">
        <v>0</v>
      </c>
      <c r="F47" s="40">
        <v>0</v>
      </c>
      <c r="G47" s="46">
        <v>0</v>
      </c>
      <c r="H47" s="63">
        <v>83.309826567</v>
      </c>
      <c r="I47" s="40">
        <v>22.228849181</v>
      </c>
      <c r="J47" s="40">
        <v>0</v>
      </c>
      <c r="K47" s="40">
        <v>0</v>
      </c>
      <c r="L47" s="46">
        <v>121.598015088</v>
      </c>
      <c r="M47" s="63">
        <v>0</v>
      </c>
      <c r="N47" s="45">
        <v>0</v>
      </c>
      <c r="O47" s="40">
        <v>0</v>
      </c>
      <c r="P47" s="40">
        <v>0</v>
      </c>
      <c r="Q47" s="46">
        <v>0</v>
      </c>
      <c r="R47" s="63">
        <v>40.426764518</v>
      </c>
      <c r="S47" s="40">
        <v>0.168089948</v>
      </c>
      <c r="T47" s="40">
        <v>0</v>
      </c>
      <c r="U47" s="40">
        <v>0</v>
      </c>
      <c r="V47" s="46">
        <v>9.180179481</v>
      </c>
      <c r="W47" s="63">
        <v>0</v>
      </c>
      <c r="X47" s="40">
        <v>0</v>
      </c>
      <c r="Y47" s="40">
        <v>0</v>
      </c>
      <c r="Z47" s="40">
        <v>0</v>
      </c>
      <c r="AA47" s="46">
        <v>0</v>
      </c>
      <c r="AB47" s="63">
        <v>0.024315775</v>
      </c>
      <c r="AC47" s="40">
        <v>0</v>
      </c>
      <c r="AD47" s="40">
        <v>0</v>
      </c>
      <c r="AE47" s="40">
        <v>0</v>
      </c>
      <c r="AF47" s="46">
        <v>0</v>
      </c>
      <c r="AG47" s="63">
        <v>0</v>
      </c>
      <c r="AH47" s="40">
        <v>0</v>
      </c>
      <c r="AI47" s="40">
        <v>0</v>
      </c>
      <c r="AJ47" s="40">
        <v>0</v>
      </c>
      <c r="AK47" s="46">
        <v>0</v>
      </c>
      <c r="AL47" s="63">
        <v>0.028678527</v>
      </c>
      <c r="AM47" s="40">
        <v>0</v>
      </c>
      <c r="AN47" s="40">
        <v>0</v>
      </c>
      <c r="AO47" s="40">
        <v>0</v>
      </c>
      <c r="AP47" s="46">
        <v>0</v>
      </c>
      <c r="AQ47" s="63">
        <v>0</v>
      </c>
      <c r="AR47" s="45">
        <v>0</v>
      </c>
      <c r="AS47" s="40">
        <v>0</v>
      </c>
      <c r="AT47" s="40">
        <v>0</v>
      </c>
      <c r="AU47" s="46">
        <v>0</v>
      </c>
      <c r="AV47" s="63">
        <v>248.624780577</v>
      </c>
      <c r="AW47" s="40">
        <v>92.582870999</v>
      </c>
      <c r="AX47" s="40">
        <v>0</v>
      </c>
      <c r="AY47" s="40">
        <v>0</v>
      </c>
      <c r="AZ47" s="46">
        <v>382.259379147</v>
      </c>
      <c r="BA47" s="63">
        <v>0</v>
      </c>
      <c r="BB47" s="45">
        <v>0</v>
      </c>
      <c r="BC47" s="40">
        <v>0</v>
      </c>
      <c r="BD47" s="40">
        <v>0</v>
      </c>
      <c r="BE47" s="46">
        <v>0</v>
      </c>
      <c r="BF47" s="63">
        <v>97.755025845</v>
      </c>
      <c r="BG47" s="45">
        <v>3.069633461</v>
      </c>
      <c r="BH47" s="40">
        <v>0</v>
      </c>
      <c r="BI47" s="40">
        <v>0</v>
      </c>
      <c r="BJ47" s="46">
        <v>60.984503766</v>
      </c>
      <c r="BK47" s="108">
        <v>1163.838410322</v>
      </c>
      <c r="BL47" s="86"/>
    </row>
    <row r="48" spans="1:64" ht="12.75">
      <c r="A48" s="10"/>
      <c r="B48" s="21" t="s">
        <v>108</v>
      </c>
      <c r="C48" s="47">
        <v>0</v>
      </c>
      <c r="D48" s="45">
        <v>43.888432631</v>
      </c>
      <c r="E48" s="40">
        <v>0</v>
      </c>
      <c r="F48" s="40">
        <v>0</v>
      </c>
      <c r="G48" s="46">
        <v>0</v>
      </c>
      <c r="H48" s="63">
        <v>256.933652274</v>
      </c>
      <c r="I48" s="40">
        <v>99.412641124</v>
      </c>
      <c r="J48" s="40">
        <v>0</v>
      </c>
      <c r="K48" s="40">
        <v>0</v>
      </c>
      <c r="L48" s="46">
        <v>487.270842829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93.023227987</v>
      </c>
      <c r="S48" s="40">
        <v>74.266107216</v>
      </c>
      <c r="T48" s="40">
        <v>0</v>
      </c>
      <c r="U48" s="40">
        <v>0</v>
      </c>
      <c r="V48" s="46">
        <v>34.562833719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0.83753028</v>
      </c>
      <c r="AC48" s="40">
        <v>0</v>
      </c>
      <c r="AD48" s="40">
        <v>0</v>
      </c>
      <c r="AE48" s="40">
        <v>0</v>
      </c>
      <c r="AF48" s="46">
        <v>0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0.514229443</v>
      </c>
      <c r="AM48" s="40">
        <v>0</v>
      </c>
      <c r="AN48" s="40">
        <v>0</v>
      </c>
      <c r="AO48" s="40">
        <v>0</v>
      </c>
      <c r="AP48" s="46">
        <v>0.076998285</v>
      </c>
      <c r="AQ48" s="63">
        <v>0</v>
      </c>
      <c r="AR48" s="45">
        <v>0</v>
      </c>
      <c r="AS48" s="40">
        <v>0</v>
      </c>
      <c r="AT48" s="40">
        <v>0</v>
      </c>
      <c r="AU48" s="46">
        <v>0</v>
      </c>
      <c r="AV48" s="63">
        <v>1974.305091204</v>
      </c>
      <c r="AW48" s="40">
        <v>270.425111101</v>
      </c>
      <c r="AX48" s="40">
        <v>0</v>
      </c>
      <c r="AY48" s="40">
        <v>0</v>
      </c>
      <c r="AZ48" s="46">
        <v>2178.92129137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710.807775428</v>
      </c>
      <c r="BG48" s="45">
        <v>46.879665564</v>
      </c>
      <c r="BH48" s="40">
        <v>0.488878705</v>
      </c>
      <c r="BI48" s="40">
        <v>0</v>
      </c>
      <c r="BJ48" s="46">
        <v>259.243000998</v>
      </c>
      <c r="BK48" s="108">
        <v>6531.857310158</v>
      </c>
      <c r="BL48" s="86"/>
    </row>
    <row r="49" spans="1:64" ht="12.75">
      <c r="A49" s="10"/>
      <c r="B49" s="21" t="s">
        <v>115</v>
      </c>
      <c r="C49" s="47">
        <v>0</v>
      </c>
      <c r="D49" s="45">
        <v>3.441786679</v>
      </c>
      <c r="E49" s="40">
        <v>0</v>
      </c>
      <c r="F49" s="40">
        <v>0</v>
      </c>
      <c r="G49" s="46">
        <v>0</v>
      </c>
      <c r="H49" s="63">
        <v>130.480349191</v>
      </c>
      <c r="I49" s="40">
        <v>5.206922626</v>
      </c>
      <c r="J49" s="40">
        <v>0</v>
      </c>
      <c r="K49" s="40">
        <v>0</v>
      </c>
      <c r="L49" s="46">
        <v>53.664448245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41.42412094</v>
      </c>
      <c r="S49" s="40">
        <v>0.075193942</v>
      </c>
      <c r="T49" s="40">
        <v>0</v>
      </c>
      <c r="U49" s="40">
        <v>0</v>
      </c>
      <c r="V49" s="46">
        <v>7.228725389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0.863948631</v>
      </c>
      <c r="AC49" s="40">
        <v>0</v>
      </c>
      <c r="AD49" s="40">
        <v>0</v>
      </c>
      <c r="AE49" s="40">
        <v>0</v>
      </c>
      <c r="AF49" s="46">
        <v>0.000413922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0.2854989</v>
      </c>
      <c r="AM49" s="40">
        <v>0</v>
      </c>
      <c r="AN49" s="40">
        <v>0</v>
      </c>
      <c r="AO49" s="40">
        <v>0</v>
      </c>
      <c r="AP49" s="46">
        <v>0.03096167</v>
      </c>
      <c r="AQ49" s="63">
        <v>0.039439875</v>
      </c>
      <c r="AR49" s="45">
        <v>0</v>
      </c>
      <c r="AS49" s="40">
        <v>0</v>
      </c>
      <c r="AT49" s="40">
        <v>0</v>
      </c>
      <c r="AU49" s="46">
        <v>0</v>
      </c>
      <c r="AV49" s="63">
        <v>1233.185652255</v>
      </c>
      <c r="AW49" s="40">
        <v>80.614076959</v>
      </c>
      <c r="AX49" s="40">
        <v>0.097686148</v>
      </c>
      <c r="AY49" s="40">
        <v>0</v>
      </c>
      <c r="AZ49" s="46">
        <v>625.495885604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297.43676915</v>
      </c>
      <c r="BG49" s="45">
        <v>8.304429399</v>
      </c>
      <c r="BH49" s="40">
        <v>0</v>
      </c>
      <c r="BI49" s="40">
        <v>0</v>
      </c>
      <c r="BJ49" s="46">
        <v>58.160091241</v>
      </c>
      <c r="BK49" s="108">
        <v>2546.036400766</v>
      </c>
      <c r="BL49" s="86"/>
    </row>
    <row r="50" spans="1:64" ht="12.75">
      <c r="A50" s="10"/>
      <c r="B50" s="107" t="s">
        <v>109</v>
      </c>
      <c r="C50" s="47">
        <v>0</v>
      </c>
      <c r="D50" s="45">
        <v>28.508939922</v>
      </c>
      <c r="E50" s="40">
        <v>0</v>
      </c>
      <c r="F50" s="40">
        <v>0</v>
      </c>
      <c r="G50" s="46">
        <v>0</v>
      </c>
      <c r="H50" s="63">
        <v>6.012926724</v>
      </c>
      <c r="I50" s="40">
        <v>24.075807246</v>
      </c>
      <c r="J50" s="40">
        <v>0</v>
      </c>
      <c r="K50" s="40">
        <v>0</v>
      </c>
      <c r="L50" s="46">
        <v>45.779892379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2.794487575</v>
      </c>
      <c r="S50" s="40">
        <v>1.548429763</v>
      </c>
      <c r="T50" s="40">
        <v>0</v>
      </c>
      <c r="U50" s="40">
        <v>0</v>
      </c>
      <c r="V50" s="46">
        <v>1.315165471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</v>
      </c>
      <c r="AC50" s="40">
        <v>0</v>
      </c>
      <c r="AD50" s="40">
        <v>0</v>
      </c>
      <c r="AE50" s="40">
        <v>0</v>
      </c>
      <c r="AF50" s="46">
        <v>0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0.002643603</v>
      </c>
      <c r="AM50" s="40">
        <v>0</v>
      </c>
      <c r="AN50" s="40">
        <v>0</v>
      </c>
      <c r="AO50" s="40">
        <v>0</v>
      </c>
      <c r="AP50" s="46">
        <v>0</v>
      </c>
      <c r="AQ50" s="63">
        <v>0</v>
      </c>
      <c r="AR50" s="45">
        <v>0</v>
      </c>
      <c r="AS50" s="40">
        <v>0</v>
      </c>
      <c r="AT50" s="40">
        <v>0</v>
      </c>
      <c r="AU50" s="46">
        <v>0</v>
      </c>
      <c r="AV50" s="63">
        <v>48.806972696</v>
      </c>
      <c r="AW50" s="40">
        <v>31.294139141</v>
      </c>
      <c r="AX50" s="40">
        <v>0</v>
      </c>
      <c r="AY50" s="40">
        <v>0</v>
      </c>
      <c r="AZ50" s="46">
        <v>197.046180747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15.403409822</v>
      </c>
      <c r="BG50" s="45">
        <v>2.686421588</v>
      </c>
      <c r="BH50" s="40">
        <v>0</v>
      </c>
      <c r="BI50" s="40">
        <v>0</v>
      </c>
      <c r="BJ50" s="46">
        <v>27.215358892</v>
      </c>
      <c r="BK50" s="108">
        <v>432.490775569</v>
      </c>
      <c r="BL50" s="86"/>
    </row>
    <row r="51" spans="1:64" ht="14.25" customHeight="1">
      <c r="A51" s="10"/>
      <c r="B51" s="21" t="s">
        <v>143</v>
      </c>
      <c r="C51" s="47">
        <v>0</v>
      </c>
      <c r="D51" s="45">
        <v>48.733965883</v>
      </c>
      <c r="E51" s="40">
        <v>0</v>
      </c>
      <c r="F51" s="40">
        <v>0</v>
      </c>
      <c r="G51" s="46">
        <v>0</v>
      </c>
      <c r="H51" s="63">
        <v>20.262363966</v>
      </c>
      <c r="I51" s="40">
        <v>19.56041121</v>
      </c>
      <c r="J51" s="40">
        <v>0</v>
      </c>
      <c r="K51" s="40">
        <v>0</v>
      </c>
      <c r="L51" s="46">
        <v>72.036831182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9.583328999</v>
      </c>
      <c r="S51" s="40">
        <v>5.721401708</v>
      </c>
      <c r="T51" s="40">
        <v>0</v>
      </c>
      <c r="U51" s="40">
        <v>0</v>
      </c>
      <c r="V51" s="46">
        <v>5.805147818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0.05169356</v>
      </c>
      <c r="AC51" s="40">
        <v>0</v>
      </c>
      <c r="AD51" s="40">
        <v>0</v>
      </c>
      <c r="AE51" s="40">
        <v>0</v>
      </c>
      <c r="AF51" s="46">
        <v>0.016884407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0.022795336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0.186433432</v>
      </c>
      <c r="AS51" s="40">
        <v>0</v>
      </c>
      <c r="AT51" s="40">
        <v>0</v>
      </c>
      <c r="AU51" s="46">
        <v>0</v>
      </c>
      <c r="AV51" s="63">
        <v>91.142517292</v>
      </c>
      <c r="AW51" s="40">
        <v>24.42797173</v>
      </c>
      <c r="AX51" s="40">
        <v>0</v>
      </c>
      <c r="AY51" s="40">
        <v>0</v>
      </c>
      <c r="AZ51" s="46">
        <v>202.867259949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35.966622322</v>
      </c>
      <c r="BG51" s="45">
        <v>5.700733249</v>
      </c>
      <c r="BH51" s="40">
        <v>0</v>
      </c>
      <c r="BI51" s="40">
        <v>0</v>
      </c>
      <c r="BJ51" s="46">
        <v>29.432530196</v>
      </c>
      <c r="BK51" s="108">
        <v>571.518892239</v>
      </c>
      <c r="BL51" s="86"/>
    </row>
    <row r="52" spans="1:64" ht="12.75">
      <c r="A52" s="10"/>
      <c r="B52" s="21" t="s">
        <v>129</v>
      </c>
      <c r="C52" s="47">
        <v>0</v>
      </c>
      <c r="D52" s="45">
        <v>43.750908491</v>
      </c>
      <c r="E52" s="40">
        <v>0</v>
      </c>
      <c r="F52" s="40">
        <v>0</v>
      </c>
      <c r="G52" s="46">
        <v>0</v>
      </c>
      <c r="H52" s="63">
        <v>53.582538964</v>
      </c>
      <c r="I52" s="40">
        <v>219.646803909</v>
      </c>
      <c r="J52" s="40">
        <v>0</v>
      </c>
      <c r="K52" s="40">
        <v>0</v>
      </c>
      <c r="L52" s="46">
        <v>352.364680597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17.13241864</v>
      </c>
      <c r="S52" s="40">
        <v>7.410397419</v>
      </c>
      <c r="T52" s="40">
        <v>0</v>
      </c>
      <c r="U52" s="40">
        <v>0</v>
      </c>
      <c r="V52" s="46">
        <v>11.87365144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0.00075832</v>
      </c>
      <c r="AC52" s="40">
        <v>0</v>
      </c>
      <c r="AD52" s="40">
        <v>0</v>
      </c>
      <c r="AE52" s="40">
        <v>0</v>
      </c>
      <c r="AF52" s="46">
        <v>0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0.006060784</v>
      </c>
      <c r="AM52" s="40">
        <v>0</v>
      </c>
      <c r="AN52" s="40">
        <v>0</v>
      </c>
      <c r="AO52" s="40">
        <v>0</v>
      </c>
      <c r="AP52" s="46">
        <v>0</v>
      </c>
      <c r="AQ52" s="63">
        <v>0</v>
      </c>
      <c r="AR52" s="45">
        <v>0.0945147</v>
      </c>
      <c r="AS52" s="40">
        <v>0</v>
      </c>
      <c r="AT52" s="40">
        <v>0</v>
      </c>
      <c r="AU52" s="46">
        <v>0</v>
      </c>
      <c r="AV52" s="63">
        <v>111.57328453</v>
      </c>
      <c r="AW52" s="40">
        <v>69.088784735</v>
      </c>
      <c r="AX52" s="40">
        <v>0</v>
      </c>
      <c r="AY52" s="40">
        <v>0</v>
      </c>
      <c r="AZ52" s="46">
        <v>323.438602477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31.602013545</v>
      </c>
      <c r="BG52" s="45">
        <v>4.817426067</v>
      </c>
      <c r="BH52" s="40">
        <v>0</v>
      </c>
      <c r="BI52" s="40">
        <v>0</v>
      </c>
      <c r="BJ52" s="46">
        <v>29.735156572</v>
      </c>
      <c r="BK52" s="108">
        <v>1276.11800119</v>
      </c>
      <c r="BL52" s="86"/>
    </row>
    <row r="53" spans="1:64" ht="12.75">
      <c r="A53" s="10"/>
      <c r="B53" s="21" t="s">
        <v>113</v>
      </c>
      <c r="C53" s="47">
        <v>0</v>
      </c>
      <c r="D53" s="45">
        <v>32.314686433</v>
      </c>
      <c r="E53" s="40">
        <v>0</v>
      </c>
      <c r="F53" s="40">
        <v>0</v>
      </c>
      <c r="G53" s="46">
        <v>0</v>
      </c>
      <c r="H53" s="63">
        <v>889.809182573</v>
      </c>
      <c r="I53" s="40">
        <v>63.861664947</v>
      </c>
      <c r="J53" s="40">
        <v>0</v>
      </c>
      <c r="K53" s="40">
        <v>0</v>
      </c>
      <c r="L53" s="46">
        <v>439.924348611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316.461877035</v>
      </c>
      <c r="S53" s="40">
        <v>3.176624598</v>
      </c>
      <c r="T53" s="40">
        <v>0</v>
      </c>
      <c r="U53" s="40">
        <v>0</v>
      </c>
      <c r="V53" s="46">
        <v>64.167637595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3.04169021</v>
      </c>
      <c r="AC53" s="40">
        <v>0</v>
      </c>
      <c r="AD53" s="40">
        <v>0</v>
      </c>
      <c r="AE53" s="40">
        <v>0</v>
      </c>
      <c r="AF53" s="46">
        <v>0.095271693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2.202332395</v>
      </c>
      <c r="AM53" s="40">
        <v>0</v>
      </c>
      <c r="AN53" s="40">
        <v>0</v>
      </c>
      <c r="AO53" s="40">
        <v>0</v>
      </c>
      <c r="AP53" s="46">
        <v>0</v>
      </c>
      <c r="AQ53" s="63">
        <v>0.027331285</v>
      </c>
      <c r="AR53" s="45">
        <v>0</v>
      </c>
      <c r="AS53" s="40">
        <v>0</v>
      </c>
      <c r="AT53" s="40">
        <v>0</v>
      </c>
      <c r="AU53" s="46">
        <v>0</v>
      </c>
      <c r="AV53" s="63">
        <v>3670.827568766</v>
      </c>
      <c r="AW53" s="40">
        <v>116.31191969</v>
      </c>
      <c r="AX53" s="40">
        <v>0</v>
      </c>
      <c r="AY53" s="40">
        <v>0</v>
      </c>
      <c r="AZ53" s="46">
        <v>1172.757094549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1434.193809671</v>
      </c>
      <c r="BG53" s="45">
        <v>21.908088525</v>
      </c>
      <c r="BH53" s="40">
        <v>0.122141515</v>
      </c>
      <c r="BI53" s="40">
        <v>0</v>
      </c>
      <c r="BJ53" s="46">
        <v>175.611592526</v>
      </c>
      <c r="BK53" s="108">
        <v>8406.814862617</v>
      </c>
      <c r="BL53" s="86"/>
    </row>
    <row r="54" spans="1:64" ht="12.75">
      <c r="A54" s="10"/>
      <c r="B54" s="21" t="s">
        <v>107</v>
      </c>
      <c r="C54" s="47">
        <v>0</v>
      </c>
      <c r="D54" s="45">
        <v>50.641709711</v>
      </c>
      <c r="E54" s="40">
        <v>0</v>
      </c>
      <c r="F54" s="40">
        <v>0</v>
      </c>
      <c r="G54" s="46">
        <v>0</v>
      </c>
      <c r="H54" s="63">
        <v>50.639817847</v>
      </c>
      <c r="I54" s="40">
        <v>84.226072841</v>
      </c>
      <c r="J54" s="40">
        <v>0</v>
      </c>
      <c r="K54" s="40">
        <v>0</v>
      </c>
      <c r="L54" s="46">
        <v>268.622931791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17.232815013</v>
      </c>
      <c r="S54" s="40">
        <v>43.870361614</v>
      </c>
      <c r="T54" s="40">
        <v>4.886734543</v>
      </c>
      <c r="U54" s="40">
        <v>0</v>
      </c>
      <c r="V54" s="46">
        <v>50.201015147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0.009050909</v>
      </c>
      <c r="AC54" s="40">
        <v>0</v>
      </c>
      <c r="AD54" s="40">
        <v>0</v>
      </c>
      <c r="AE54" s="40">
        <v>0</v>
      </c>
      <c r="AF54" s="46">
        <v>0.060569617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0.010892279</v>
      </c>
      <c r="AM54" s="40">
        <v>0</v>
      </c>
      <c r="AN54" s="40">
        <v>0</v>
      </c>
      <c r="AO54" s="40">
        <v>0</v>
      </c>
      <c r="AP54" s="46">
        <v>0</v>
      </c>
      <c r="AQ54" s="63">
        <v>0</v>
      </c>
      <c r="AR54" s="45">
        <v>0</v>
      </c>
      <c r="AS54" s="40">
        <v>0</v>
      </c>
      <c r="AT54" s="40">
        <v>0</v>
      </c>
      <c r="AU54" s="46">
        <v>0</v>
      </c>
      <c r="AV54" s="63">
        <v>455.162933163</v>
      </c>
      <c r="AW54" s="40">
        <v>461.647364502</v>
      </c>
      <c r="AX54" s="40">
        <v>2.181412625</v>
      </c>
      <c r="AY54" s="40">
        <v>0</v>
      </c>
      <c r="AZ54" s="46">
        <v>2351.397808047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163.853749052</v>
      </c>
      <c r="BG54" s="45">
        <v>77.638238532</v>
      </c>
      <c r="BH54" s="40">
        <v>0</v>
      </c>
      <c r="BI54" s="40">
        <v>0</v>
      </c>
      <c r="BJ54" s="46">
        <v>417.255646287</v>
      </c>
      <c r="BK54" s="108">
        <v>4499.53912352</v>
      </c>
      <c r="BL54" s="86"/>
    </row>
    <row r="55" spans="1:64" ht="12.75">
      <c r="A55" s="10"/>
      <c r="B55" s="21" t="s">
        <v>106</v>
      </c>
      <c r="C55" s="47">
        <v>0</v>
      </c>
      <c r="D55" s="45">
        <v>386.891706034</v>
      </c>
      <c r="E55" s="40">
        <v>0</v>
      </c>
      <c r="F55" s="40">
        <v>0</v>
      </c>
      <c r="G55" s="46">
        <v>0</v>
      </c>
      <c r="H55" s="63">
        <v>10.348917804</v>
      </c>
      <c r="I55" s="40">
        <v>74.694344459</v>
      </c>
      <c r="J55" s="40">
        <v>0</v>
      </c>
      <c r="K55" s="40">
        <v>0</v>
      </c>
      <c r="L55" s="46">
        <v>308.359793904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2.253207005</v>
      </c>
      <c r="S55" s="40">
        <v>29.574947995</v>
      </c>
      <c r="T55" s="40">
        <v>0</v>
      </c>
      <c r="U55" s="40">
        <v>0</v>
      </c>
      <c r="V55" s="46">
        <v>29.170981693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</v>
      </c>
      <c r="AC55" s="40">
        <v>0</v>
      </c>
      <c r="AD55" s="40">
        <v>0</v>
      </c>
      <c r="AE55" s="40">
        <v>0</v>
      </c>
      <c r="AF55" s="46">
        <v>0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</v>
      </c>
      <c r="AS55" s="40">
        <v>0</v>
      </c>
      <c r="AT55" s="40">
        <v>0</v>
      </c>
      <c r="AU55" s="46">
        <v>0</v>
      </c>
      <c r="AV55" s="63">
        <v>23.500840171</v>
      </c>
      <c r="AW55" s="40">
        <v>71.020647251</v>
      </c>
      <c r="AX55" s="40">
        <v>0</v>
      </c>
      <c r="AY55" s="40">
        <v>0</v>
      </c>
      <c r="AZ55" s="46">
        <v>253.86786713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5.912935388</v>
      </c>
      <c r="BG55" s="45">
        <v>21.997697198</v>
      </c>
      <c r="BH55" s="40">
        <v>0</v>
      </c>
      <c r="BI55" s="40">
        <v>0</v>
      </c>
      <c r="BJ55" s="46">
        <v>30.927617709</v>
      </c>
      <c r="BK55" s="108">
        <v>1248.521503741</v>
      </c>
      <c r="BL55" s="86"/>
    </row>
    <row r="56" spans="1:64" ht="12.75">
      <c r="A56" s="10"/>
      <c r="B56" s="21" t="s">
        <v>126</v>
      </c>
      <c r="C56" s="47">
        <v>0</v>
      </c>
      <c r="D56" s="45">
        <v>0.775598549</v>
      </c>
      <c r="E56" s="40">
        <v>0</v>
      </c>
      <c r="F56" s="40">
        <v>0</v>
      </c>
      <c r="G56" s="46">
        <v>0</v>
      </c>
      <c r="H56" s="63">
        <v>36.209355814</v>
      </c>
      <c r="I56" s="40">
        <v>1.303930029</v>
      </c>
      <c r="J56" s="40">
        <v>0</v>
      </c>
      <c r="K56" s="40">
        <v>0</v>
      </c>
      <c r="L56" s="46">
        <v>58.710925509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17.186726728</v>
      </c>
      <c r="S56" s="40">
        <v>2.971187354</v>
      </c>
      <c r="T56" s="40">
        <v>0</v>
      </c>
      <c r="U56" s="40">
        <v>0</v>
      </c>
      <c r="V56" s="46">
        <v>8.032890448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</v>
      </c>
      <c r="AC56" s="40">
        <v>0</v>
      </c>
      <c r="AD56" s="40">
        <v>0</v>
      </c>
      <c r="AE56" s="40">
        <v>0</v>
      </c>
      <c r="AF56" s="46">
        <v>0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</v>
      </c>
      <c r="AM56" s="40">
        <v>0</v>
      </c>
      <c r="AN56" s="40">
        <v>0</v>
      </c>
      <c r="AO56" s="40">
        <v>0</v>
      </c>
      <c r="AP56" s="46">
        <v>0</v>
      </c>
      <c r="AQ56" s="63">
        <v>0</v>
      </c>
      <c r="AR56" s="45">
        <v>0</v>
      </c>
      <c r="AS56" s="40">
        <v>0</v>
      </c>
      <c r="AT56" s="40">
        <v>0</v>
      </c>
      <c r="AU56" s="46">
        <v>0</v>
      </c>
      <c r="AV56" s="63">
        <v>19.501249439</v>
      </c>
      <c r="AW56" s="40">
        <v>15.958957123</v>
      </c>
      <c r="AX56" s="40">
        <v>0</v>
      </c>
      <c r="AY56" s="40">
        <v>0</v>
      </c>
      <c r="AZ56" s="46">
        <v>34.638611503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7.200553458</v>
      </c>
      <c r="BG56" s="45">
        <v>0.681831351</v>
      </c>
      <c r="BH56" s="40">
        <v>0</v>
      </c>
      <c r="BI56" s="40">
        <v>0</v>
      </c>
      <c r="BJ56" s="46">
        <v>3.168866989</v>
      </c>
      <c r="BK56" s="108">
        <v>206.340684294</v>
      </c>
      <c r="BL56" s="86"/>
    </row>
    <row r="57" spans="1:64" ht="12.75">
      <c r="A57" s="10"/>
      <c r="B57" s="21" t="s">
        <v>127</v>
      </c>
      <c r="C57" s="47">
        <v>0</v>
      </c>
      <c r="D57" s="45">
        <v>0.760731291</v>
      </c>
      <c r="E57" s="40">
        <v>0</v>
      </c>
      <c r="F57" s="40">
        <v>0</v>
      </c>
      <c r="G57" s="46">
        <v>0</v>
      </c>
      <c r="H57" s="63">
        <v>32.379378571</v>
      </c>
      <c r="I57" s="40">
        <v>3.02672484</v>
      </c>
      <c r="J57" s="40">
        <v>0</v>
      </c>
      <c r="K57" s="40">
        <v>0</v>
      </c>
      <c r="L57" s="46">
        <v>65.215377306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13.421567872</v>
      </c>
      <c r="S57" s="40">
        <v>0.00547407</v>
      </c>
      <c r="T57" s="40">
        <v>0</v>
      </c>
      <c r="U57" s="40">
        <v>0</v>
      </c>
      <c r="V57" s="46">
        <v>4.415846142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0.000335333</v>
      </c>
      <c r="AC57" s="40">
        <v>0</v>
      </c>
      <c r="AD57" s="40">
        <v>0</v>
      </c>
      <c r="AE57" s="40">
        <v>0</v>
      </c>
      <c r="AF57" s="46">
        <v>0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0.007323296</v>
      </c>
      <c r="AM57" s="40">
        <v>0</v>
      </c>
      <c r="AN57" s="40">
        <v>0</v>
      </c>
      <c r="AO57" s="40">
        <v>0</v>
      </c>
      <c r="AP57" s="46">
        <v>0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15.889904184</v>
      </c>
      <c r="AW57" s="40">
        <v>16.964043132</v>
      </c>
      <c r="AX57" s="40">
        <v>0</v>
      </c>
      <c r="AY57" s="40">
        <v>0</v>
      </c>
      <c r="AZ57" s="46">
        <v>38.467981087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4.95329209</v>
      </c>
      <c r="BG57" s="45">
        <v>1.283496987</v>
      </c>
      <c r="BH57" s="40">
        <v>0</v>
      </c>
      <c r="BI57" s="40">
        <v>0</v>
      </c>
      <c r="BJ57" s="46">
        <v>4.361216689</v>
      </c>
      <c r="BK57" s="108">
        <v>201.15269289</v>
      </c>
      <c r="BL57" s="86"/>
    </row>
    <row r="58" spans="1:64" ht="12" customHeight="1">
      <c r="A58" s="10"/>
      <c r="B58" s="21" t="s">
        <v>114</v>
      </c>
      <c r="C58" s="47">
        <v>0</v>
      </c>
      <c r="D58" s="45">
        <v>1.889685163</v>
      </c>
      <c r="E58" s="40">
        <v>0</v>
      </c>
      <c r="F58" s="40">
        <v>0</v>
      </c>
      <c r="G58" s="46">
        <v>0</v>
      </c>
      <c r="H58" s="63">
        <v>45.821952117</v>
      </c>
      <c r="I58" s="40">
        <v>13.494855272</v>
      </c>
      <c r="J58" s="40">
        <v>0</v>
      </c>
      <c r="K58" s="40">
        <v>0</v>
      </c>
      <c r="L58" s="46">
        <v>59.391873206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11.552705486</v>
      </c>
      <c r="S58" s="40">
        <v>4.626924042</v>
      </c>
      <c r="T58" s="40">
        <v>0</v>
      </c>
      <c r="U58" s="40">
        <v>0</v>
      </c>
      <c r="V58" s="46">
        <v>6.526838816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0.873602037</v>
      </c>
      <c r="AC58" s="40">
        <v>0</v>
      </c>
      <c r="AD58" s="40">
        <v>0</v>
      </c>
      <c r="AE58" s="40">
        <v>0</v>
      </c>
      <c r="AF58" s="46">
        <v>0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0.277853699</v>
      </c>
      <c r="AM58" s="40">
        <v>0</v>
      </c>
      <c r="AN58" s="40">
        <v>0</v>
      </c>
      <c r="AO58" s="40">
        <v>0</v>
      </c>
      <c r="AP58" s="46">
        <v>0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677.599577787</v>
      </c>
      <c r="AW58" s="40">
        <v>65.055539296</v>
      </c>
      <c r="AX58" s="40">
        <v>0</v>
      </c>
      <c r="AY58" s="40">
        <v>0</v>
      </c>
      <c r="AZ58" s="46">
        <v>400.444579786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149.904469171</v>
      </c>
      <c r="BG58" s="45">
        <v>10.853875875</v>
      </c>
      <c r="BH58" s="40">
        <v>0</v>
      </c>
      <c r="BI58" s="40">
        <v>0</v>
      </c>
      <c r="BJ58" s="46">
        <v>67.400058164</v>
      </c>
      <c r="BK58" s="108">
        <v>1515.714389917</v>
      </c>
      <c r="BL58" s="86"/>
    </row>
    <row r="59" spans="1:64" ht="12" customHeight="1">
      <c r="A59" s="10"/>
      <c r="B59" s="21" t="s">
        <v>112</v>
      </c>
      <c r="C59" s="47">
        <v>0</v>
      </c>
      <c r="D59" s="45">
        <v>8.918537054</v>
      </c>
      <c r="E59" s="40">
        <v>0</v>
      </c>
      <c r="F59" s="40">
        <v>0</v>
      </c>
      <c r="G59" s="46">
        <v>0</v>
      </c>
      <c r="H59" s="63">
        <v>113.485119943</v>
      </c>
      <c r="I59" s="40">
        <v>3.853613297</v>
      </c>
      <c r="J59" s="40">
        <v>0</v>
      </c>
      <c r="K59" s="40">
        <v>0</v>
      </c>
      <c r="L59" s="46">
        <v>112.792016838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55.728117385</v>
      </c>
      <c r="S59" s="40">
        <v>1.209905875</v>
      </c>
      <c r="T59" s="40">
        <v>0</v>
      </c>
      <c r="U59" s="40">
        <v>0</v>
      </c>
      <c r="V59" s="46">
        <v>8.00628216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0.110930299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0.04919665</v>
      </c>
      <c r="AM59" s="40">
        <v>0</v>
      </c>
      <c r="AN59" s="40">
        <v>0</v>
      </c>
      <c r="AO59" s="40">
        <v>0</v>
      </c>
      <c r="AP59" s="46">
        <v>0</v>
      </c>
      <c r="AQ59" s="63">
        <v>0</v>
      </c>
      <c r="AR59" s="45">
        <v>0</v>
      </c>
      <c r="AS59" s="40">
        <v>0</v>
      </c>
      <c r="AT59" s="40">
        <v>0</v>
      </c>
      <c r="AU59" s="46">
        <v>0</v>
      </c>
      <c r="AV59" s="63">
        <v>148.242688373</v>
      </c>
      <c r="AW59" s="40">
        <v>23.163256688</v>
      </c>
      <c r="AX59" s="40">
        <v>0</v>
      </c>
      <c r="AY59" s="40">
        <v>0</v>
      </c>
      <c r="AZ59" s="46">
        <v>128.446407116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60.792883104</v>
      </c>
      <c r="BG59" s="45">
        <v>10.893181569</v>
      </c>
      <c r="BH59" s="40">
        <v>0</v>
      </c>
      <c r="BI59" s="40">
        <v>0</v>
      </c>
      <c r="BJ59" s="46">
        <v>20.453904616</v>
      </c>
      <c r="BK59" s="108">
        <v>696.146040967</v>
      </c>
      <c r="BL59" s="86"/>
    </row>
    <row r="60" spans="1:64" ht="12" customHeight="1">
      <c r="A60" s="10"/>
      <c r="B60" s="21" t="s">
        <v>110</v>
      </c>
      <c r="C60" s="47">
        <v>0</v>
      </c>
      <c r="D60" s="45">
        <v>63.507569571</v>
      </c>
      <c r="E60" s="40">
        <v>0</v>
      </c>
      <c r="F60" s="40">
        <v>0</v>
      </c>
      <c r="G60" s="46">
        <v>0</v>
      </c>
      <c r="H60" s="63">
        <v>71.455524892</v>
      </c>
      <c r="I60" s="40">
        <v>40.634068487</v>
      </c>
      <c r="J60" s="40">
        <v>0</v>
      </c>
      <c r="K60" s="40">
        <v>0</v>
      </c>
      <c r="L60" s="46">
        <v>136.531353724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22.735991731</v>
      </c>
      <c r="S60" s="40">
        <v>0</v>
      </c>
      <c r="T60" s="40">
        <v>0</v>
      </c>
      <c r="U60" s="40">
        <v>0</v>
      </c>
      <c r="V60" s="46">
        <v>4.72413443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0.124727791</v>
      </c>
      <c r="AC60" s="40">
        <v>0</v>
      </c>
      <c r="AD60" s="40">
        <v>0</v>
      </c>
      <c r="AE60" s="40">
        <v>0</v>
      </c>
      <c r="AF60" s="46">
        <v>0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0.172412245</v>
      </c>
      <c r="AM60" s="40">
        <v>0</v>
      </c>
      <c r="AN60" s="40">
        <v>0</v>
      </c>
      <c r="AO60" s="40">
        <v>0</v>
      </c>
      <c r="AP60" s="46">
        <v>0.00164892</v>
      </c>
      <c r="AQ60" s="63">
        <v>0</v>
      </c>
      <c r="AR60" s="45">
        <v>0</v>
      </c>
      <c r="AS60" s="40">
        <v>0</v>
      </c>
      <c r="AT60" s="40">
        <v>0</v>
      </c>
      <c r="AU60" s="46">
        <v>0</v>
      </c>
      <c r="AV60" s="63">
        <v>570.189756427</v>
      </c>
      <c r="AW60" s="40">
        <v>69.915495538</v>
      </c>
      <c r="AX60" s="40">
        <v>0</v>
      </c>
      <c r="AY60" s="40">
        <v>0</v>
      </c>
      <c r="AZ60" s="46">
        <v>603.456494427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147.234025023</v>
      </c>
      <c r="BG60" s="45">
        <v>6.343332651</v>
      </c>
      <c r="BH60" s="40">
        <v>0</v>
      </c>
      <c r="BI60" s="40">
        <v>0</v>
      </c>
      <c r="BJ60" s="46">
        <v>58.607245448</v>
      </c>
      <c r="BK60" s="108">
        <v>1795.633781305</v>
      </c>
      <c r="BL60" s="86"/>
    </row>
    <row r="61" spans="1:64" ht="11.25" customHeight="1">
      <c r="A61" s="10"/>
      <c r="B61" s="21" t="s">
        <v>144</v>
      </c>
      <c r="C61" s="47">
        <v>0</v>
      </c>
      <c r="D61" s="45">
        <v>27.984222367</v>
      </c>
      <c r="E61" s="40">
        <v>0</v>
      </c>
      <c r="F61" s="40">
        <v>0</v>
      </c>
      <c r="G61" s="46">
        <v>0</v>
      </c>
      <c r="H61" s="63">
        <v>297.194007546</v>
      </c>
      <c r="I61" s="40">
        <v>99.843082194</v>
      </c>
      <c r="J61" s="40">
        <v>0</v>
      </c>
      <c r="K61" s="40">
        <v>0</v>
      </c>
      <c r="L61" s="46">
        <v>405.472320021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108.040468155</v>
      </c>
      <c r="S61" s="40">
        <v>38.734907626</v>
      </c>
      <c r="T61" s="40">
        <v>0</v>
      </c>
      <c r="U61" s="40">
        <v>0</v>
      </c>
      <c r="V61" s="46">
        <v>36.81928699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0.508427875</v>
      </c>
      <c r="AC61" s="40">
        <v>0</v>
      </c>
      <c r="AD61" s="40">
        <v>0</v>
      </c>
      <c r="AE61" s="40">
        <v>0</v>
      </c>
      <c r="AF61" s="46">
        <v>0.006728367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0.319517896</v>
      </c>
      <c r="AM61" s="40">
        <v>0</v>
      </c>
      <c r="AN61" s="40">
        <v>0</v>
      </c>
      <c r="AO61" s="40">
        <v>0</v>
      </c>
      <c r="AP61" s="46">
        <v>0.001401012</v>
      </c>
      <c r="AQ61" s="63">
        <v>0</v>
      </c>
      <c r="AR61" s="45">
        <v>0.234934839</v>
      </c>
      <c r="AS61" s="40">
        <v>0</v>
      </c>
      <c r="AT61" s="40">
        <v>0</v>
      </c>
      <c r="AU61" s="46">
        <v>0</v>
      </c>
      <c r="AV61" s="63">
        <v>1985.214985637</v>
      </c>
      <c r="AW61" s="40">
        <v>406.572529465</v>
      </c>
      <c r="AX61" s="40">
        <v>0</v>
      </c>
      <c r="AY61" s="40">
        <v>0</v>
      </c>
      <c r="AZ61" s="46">
        <v>2677.833382254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651.189645246</v>
      </c>
      <c r="BG61" s="45">
        <v>87.706228985</v>
      </c>
      <c r="BH61" s="40">
        <v>0</v>
      </c>
      <c r="BI61" s="40">
        <v>0</v>
      </c>
      <c r="BJ61" s="46">
        <v>459.402021358</v>
      </c>
      <c r="BK61" s="108">
        <v>7283.078097833</v>
      </c>
      <c r="BL61" s="86"/>
    </row>
    <row r="62" spans="1:64" ht="14.25" customHeight="1">
      <c r="A62" s="10"/>
      <c r="B62" s="21" t="s">
        <v>154</v>
      </c>
      <c r="C62" s="47">
        <v>0</v>
      </c>
      <c r="D62" s="45">
        <v>0.756665484</v>
      </c>
      <c r="E62" s="40">
        <v>0</v>
      </c>
      <c r="F62" s="40">
        <v>0</v>
      </c>
      <c r="G62" s="46">
        <v>0</v>
      </c>
      <c r="H62" s="63">
        <v>64.930088678</v>
      </c>
      <c r="I62" s="40">
        <v>28.178535501</v>
      </c>
      <c r="J62" s="40">
        <v>0</v>
      </c>
      <c r="K62" s="40">
        <v>0</v>
      </c>
      <c r="L62" s="46">
        <v>68.387728902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25.639550466</v>
      </c>
      <c r="S62" s="40">
        <v>1.271560863</v>
      </c>
      <c r="T62" s="40">
        <v>0</v>
      </c>
      <c r="U62" s="40">
        <v>0</v>
      </c>
      <c r="V62" s="46">
        <v>9.415256879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0.012405248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0.073371915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</v>
      </c>
      <c r="AS62" s="40">
        <v>0</v>
      </c>
      <c r="AT62" s="40">
        <v>0</v>
      </c>
      <c r="AU62" s="46">
        <v>0</v>
      </c>
      <c r="AV62" s="63">
        <v>41.149113526</v>
      </c>
      <c r="AW62" s="40">
        <v>29.31056037</v>
      </c>
      <c r="AX62" s="40">
        <v>0</v>
      </c>
      <c r="AY62" s="40">
        <v>0</v>
      </c>
      <c r="AZ62" s="46">
        <v>58.529045149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15.345476838</v>
      </c>
      <c r="BG62" s="45">
        <v>2.302239675</v>
      </c>
      <c r="BH62" s="40">
        <v>0</v>
      </c>
      <c r="BI62" s="40">
        <v>0</v>
      </c>
      <c r="BJ62" s="46">
        <v>7.220437864</v>
      </c>
      <c r="BK62" s="108">
        <v>352.522037358</v>
      </c>
      <c r="BL62" s="86"/>
    </row>
    <row r="63" spans="1:64" ht="12.75">
      <c r="A63" s="31"/>
      <c r="B63" s="32" t="s">
        <v>77</v>
      </c>
      <c r="C63" s="101">
        <f aca="true" t="shared" si="10" ref="C63:AH63">SUM(C46:C62)</f>
        <v>0</v>
      </c>
      <c r="D63" s="71">
        <f t="shared" si="10"/>
        <v>815.251964167</v>
      </c>
      <c r="E63" s="71">
        <f t="shared" si="10"/>
        <v>0</v>
      </c>
      <c r="F63" s="71">
        <f t="shared" si="10"/>
        <v>0</v>
      </c>
      <c r="G63" s="71">
        <f t="shared" si="10"/>
        <v>0</v>
      </c>
      <c r="H63" s="71">
        <f t="shared" si="10"/>
        <v>2897.774494816</v>
      </c>
      <c r="I63" s="71">
        <f t="shared" si="10"/>
        <v>1043.2140503940002</v>
      </c>
      <c r="J63" s="71">
        <f t="shared" si="10"/>
        <v>22.442894171</v>
      </c>
      <c r="K63" s="71">
        <f t="shared" si="10"/>
        <v>0</v>
      </c>
      <c r="L63" s="71">
        <f t="shared" si="10"/>
        <v>3926.5527099750007</v>
      </c>
      <c r="M63" s="71">
        <f t="shared" si="10"/>
        <v>0</v>
      </c>
      <c r="N63" s="71">
        <f t="shared" si="10"/>
        <v>0</v>
      </c>
      <c r="O63" s="71">
        <f t="shared" si="10"/>
        <v>0</v>
      </c>
      <c r="P63" s="71">
        <f t="shared" si="10"/>
        <v>0</v>
      </c>
      <c r="Q63" s="71">
        <f t="shared" si="10"/>
        <v>0</v>
      </c>
      <c r="R63" s="71">
        <f t="shared" si="10"/>
        <v>1096.183086551</v>
      </c>
      <c r="S63" s="71">
        <f t="shared" si="10"/>
        <v>252.104668063</v>
      </c>
      <c r="T63" s="71">
        <f t="shared" si="10"/>
        <v>4.886734543</v>
      </c>
      <c r="U63" s="71">
        <f t="shared" si="10"/>
        <v>0</v>
      </c>
      <c r="V63" s="71">
        <f t="shared" si="10"/>
        <v>371.54343731100005</v>
      </c>
      <c r="W63" s="71">
        <f t="shared" si="10"/>
        <v>0</v>
      </c>
      <c r="X63" s="71">
        <f t="shared" si="10"/>
        <v>0</v>
      </c>
      <c r="Y63" s="71">
        <f t="shared" si="10"/>
        <v>0</v>
      </c>
      <c r="Z63" s="71">
        <f t="shared" si="10"/>
        <v>0</v>
      </c>
      <c r="AA63" s="71">
        <f t="shared" si="10"/>
        <v>0</v>
      </c>
      <c r="AB63" s="71">
        <f t="shared" si="10"/>
        <v>9.147574773999999</v>
      </c>
      <c r="AC63" s="71">
        <f t="shared" si="10"/>
        <v>0</v>
      </c>
      <c r="AD63" s="71">
        <f t="shared" si="10"/>
        <v>0</v>
      </c>
      <c r="AE63" s="71">
        <f t="shared" si="10"/>
        <v>0</v>
      </c>
      <c r="AF63" s="71">
        <f t="shared" si="10"/>
        <v>0.40683322600000005</v>
      </c>
      <c r="AG63" s="71">
        <f t="shared" si="10"/>
        <v>0</v>
      </c>
      <c r="AH63" s="71">
        <f t="shared" si="10"/>
        <v>0</v>
      </c>
      <c r="AI63" s="71">
        <f aca="true" t="shared" si="11" ref="AI63:BJ63">SUM(AI46:AI62)</f>
        <v>0</v>
      </c>
      <c r="AJ63" s="71">
        <f t="shared" si="11"/>
        <v>0</v>
      </c>
      <c r="AK63" s="71">
        <f t="shared" si="11"/>
        <v>0</v>
      </c>
      <c r="AL63" s="71">
        <f t="shared" si="11"/>
        <v>5.801203211000002</v>
      </c>
      <c r="AM63" s="71">
        <f t="shared" si="11"/>
        <v>0</v>
      </c>
      <c r="AN63" s="71">
        <f t="shared" si="11"/>
        <v>0</v>
      </c>
      <c r="AO63" s="71">
        <f t="shared" si="11"/>
        <v>0</v>
      </c>
      <c r="AP63" s="71">
        <f t="shared" si="11"/>
        <v>0.141321319</v>
      </c>
      <c r="AQ63" s="71">
        <f t="shared" si="11"/>
        <v>0.06677116</v>
      </c>
      <c r="AR63" s="71">
        <f t="shared" si="11"/>
        <v>0.515882971</v>
      </c>
      <c r="AS63" s="71">
        <f t="shared" si="11"/>
        <v>0</v>
      </c>
      <c r="AT63" s="71">
        <f t="shared" si="11"/>
        <v>0</v>
      </c>
      <c r="AU63" s="71">
        <f t="shared" si="11"/>
        <v>0</v>
      </c>
      <c r="AV63" s="71">
        <f t="shared" si="11"/>
        <v>15657.189450855998</v>
      </c>
      <c r="AW63" s="71">
        <f t="shared" si="11"/>
        <v>2447.889048658</v>
      </c>
      <c r="AX63" s="71">
        <f t="shared" si="11"/>
        <v>2.2790987730000003</v>
      </c>
      <c r="AY63" s="71">
        <f t="shared" si="11"/>
        <v>0</v>
      </c>
      <c r="AZ63" s="71">
        <f t="shared" si="11"/>
        <v>15452.379952406005</v>
      </c>
      <c r="BA63" s="71">
        <f t="shared" si="11"/>
        <v>0</v>
      </c>
      <c r="BB63" s="71">
        <f t="shared" si="11"/>
        <v>0</v>
      </c>
      <c r="BC63" s="71">
        <f t="shared" si="11"/>
        <v>0</v>
      </c>
      <c r="BD63" s="71">
        <f t="shared" si="11"/>
        <v>0</v>
      </c>
      <c r="BE63" s="71">
        <f t="shared" si="11"/>
        <v>0</v>
      </c>
      <c r="BF63" s="71">
        <f t="shared" si="11"/>
        <v>5400.841538963001</v>
      </c>
      <c r="BG63" s="71">
        <f t="shared" si="11"/>
        <v>427.05079091600004</v>
      </c>
      <c r="BH63" s="71">
        <f t="shared" si="11"/>
        <v>0.6844752300000001</v>
      </c>
      <c r="BI63" s="71">
        <f t="shared" si="11"/>
        <v>0</v>
      </c>
      <c r="BJ63" s="71">
        <f t="shared" si="11"/>
        <v>2145.373805042</v>
      </c>
      <c r="BK63" s="83">
        <f>SUM(C63:BJ63)</f>
        <v>51979.72178749601</v>
      </c>
      <c r="BL63" s="86"/>
    </row>
    <row r="64" spans="1:64" ht="12.75">
      <c r="A64" s="31"/>
      <c r="B64" s="33" t="s">
        <v>75</v>
      </c>
      <c r="C64" s="43">
        <f aca="true" t="shared" si="12" ref="C64:AH64">+C63+C44</f>
        <v>0</v>
      </c>
      <c r="D64" s="62">
        <f t="shared" si="12"/>
        <v>827.6305277179999</v>
      </c>
      <c r="E64" s="62">
        <f t="shared" si="12"/>
        <v>0</v>
      </c>
      <c r="F64" s="62">
        <f t="shared" si="12"/>
        <v>0</v>
      </c>
      <c r="G64" s="61">
        <f t="shared" si="12"/>
        <v>0</v>
      </c>
      <c r="H64" s="42">
        <f t="shared" si="12"/>
        <v>4080.171525674</v>
      </c>
      <c r="I64" s="62">
        <f t="shared" si="12"/>
        <v>1044.4545595810002</v>
      </c>
      <c r="J64" s="62">
        <f t="shared" si="12"/>
        <v>22.442894171</v>
      </c>
      <c r="K64" s="62">
        <f t="shared" si="12"/>
        <v>0</v>
      </c>
      <c r="L64" s="61">
        <f t="shared" si="12"/>
        <v>4016.3146192770005</v>
      </c>
      <c r="M64" s="42">
        <f t="shared" si="12"/>
        <v>0</v>
      </c>
      <c r="N64" s="62">
        <f t="shared" si="12"/>
        <v>0</v>
      </c>
      <c r="O64" s="62">
        <f t="shared" si="12"/>
        <v>0</v>
      </c>
      <c r="P64" s="62">
        <f t="shared" si="12"/>
        <v>0</v>
      </c>
      <c r="Q64" s="61">
        <f t="shared" si="12"/>
        <v>0</v>
      </c>
      <c r="R64" s="42">
        <f t="shared" si="12"/>
        <v>1872.4201046920002</v>
      </c>
      <c r="S64" s="62">
        <f t="shared" si="12"/>
        <v>252.125293966</v>
      </c>
      <c r="T64" s="62">
        <f t="shared" si="12"/>
        <v>4.886734543</v>
      </c>
      <c r="U64" s="62">
        <f t="shared" si="12"/>
        <v>0</v>
      </c>
      <c r="V64" s="61">
        <f t="shared" si="12"/>
        <v>394.797848115</v>
      </c>
      <c r="W64" s="42">
        <f t="shared" si="12"/>
        <v>0</v>
      </c>
      <c r="X64" s="62">
        <f t="shared" si="12"/>
        <v>0</v>
      </c>
      <c r="Y64" s="62">
        <f t="shared" si="12"/>
        <v>0</v>
      </c>
      <c r="Z64" s="62">
        <f t="shared" si="12"/>
        <v>0</v>
      </c>
      <c r="AA64" s="61">
        <f t="shared" si="12"/>
        <v>0</v>
      </c>
      <c r="AB64" s="42">
        <f t="shared" si="12"/>
        <v>12.151262631999998</v>
      </c>
      <c r="AC64" s="62">
        <f t="shared" si="12"/>
        <v>0</v>
      </c>
      <c r="AD64" s="62">
        <f t="shared" si="12"/>
        <v>0</v>
      </c>
      <c r="AE64" s="62">
        <f t="shared" si="12"/>
        <v>0</v>
      </c>
      <c r="AF64" s="61">
        <f t="shared" si="12"/>
        <v>0.48904738900000005</v>
      </c>
      <c r="AG64" s="42">
        <f t="shared" si="12"/>
        <v>0</v>
      </c>
      <c r="AH64" s="62">
        <f t="shared" si="12"/>
        <v>0</v>
      </c>
      <c r="AI64" s="62">
        <f aca="true" t="shared" si="13" ref="AI64:BK64">+AI63+AI44</f>
        <v>0</v>
      </c>
      <c r="AJ64" s="62">
        <f t="shared" si="13"/>
        <v>0</v>
      </c>
      <c r="AK64" s="61">
        <f t="shared" si="13"/>
        <v>0</v>
      </c>
      <c r="AL64" s="42">
        <f t="shared" si="13"/>
        <v>7.173909671000001</v>
      </c>
      <c r="AM64" s="62">
        <f t="shared" si="13"/>
        <v>0</v>
      </c>
      <c r="AN64" s="62">
        <f t="shared" si="13"/>
        <v>0</v>
      </c>
      <c r="AO64" s="62">
        <f t="shared" si="13"/>
        <v>0</v>
      </c>
      <c r="AP64" s="61">
        <f t="shared" si="13"/>
        <v>0.153153078</v>
      </c>
      <c r="AQ64" s="42">
        <f t="shared" si="13"/>
        <v>0.06677116</v>
      </c>
      <c r="AR64" s="62">
        <f t="shared" si="13"/>
        <v>0.515882971</v>
      </c>
      <c r="AS64" s="62">
        <f t="shared" si="13"/>
        <v>0</v>
      </c>
      <c r="AT64" s="62">
        <f t="shared" si="13"/>
        <v>0</v>
      </c>
      <c r="AU64" s="61">
        <f t="shared" si="13"/>
        <v>0</v>
      </c>
      <c r="AV64" s="42">
        <f t="shared" si="13"/>
        <v>20193.387223174</v>
      </c>
      <c r="AW64" s="62">
        <f t="shared" si="13"/>
        <v>2455.765727249</v>
      </c>
      <c r="AX64" s="62">
        <f t="shared" si="13"/>
        <v>2.2790987730000003</v>
      </c>
      <c r="AY64" s="62">
        <f t="shared" si="13"/>
        <v>0</v>
      </c>
      <c r="AZ64" s="61">
        <f t="shared" si="13"/>
        <v>16060.759763609005</v>
      </c>
      <c r="BA64" s="42">
        <f t="shared" si="13"/>
        <v>0</v>
      </c>
      <c r="BB64" s="62">
        <f t="shared" si="13"/>
        <v>0</v>
      </c>
      <c r="BC64" s="62">
        <f t="shared" si="13"/>
        <v>0</v>
      </c>
      <c r="BD64" s="62">
        <f t="shared" si="13"/>
        <v>0</v>
      </c>
      <c r="BE64" s="61">
        <f t="shared" si="13"/>
        <v>0</v>
      </c>
      <c r="BF64" s="42">
        <f t="shared" si="13"/>
        <v>7551.816728585001</v>
      </c>
      <c r="BG64" s="62">
        <f t="shared" si="13"/>
        <v>428.881616289</v>
      </c>
      <c r="BH64" s="62">
        <f t="shared" si="13"/>
        <v>0.6844752300000001</v>
      </c>
      <c r="BI64" s="62">
        <f t="shared" si="13"/>
        <v>0</v>
      </c>
      <c r="BJ64" s="61">
        <f t="shared" si="13"/>
        <v>2293.2951701210004</v>
      </c>
      <c r="BK64" s="113">
        <f t="shared" si="13"/>
        <v>61522.66393766801</v>
      </c>
      <c r="BL64" s="86"/>
    </row>
    <row r="65" spans="1:64" ht="3" customHeight="1">
      <c r="A65" s="10"/>
      <c r="B65" s="17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4"/>
      <c r="BL65" s="86"/>
    </row>
    <row r="66" spans="1:64" ht="12.75">
      <c r="A66" s="10" t="s">
        <v>16</v>
      </c>
      <c r="B66" s="16" t="s">
        <v>8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4"/>
      <c r="BL66" s="86"/>
    </row>
    <row r="67" spans="1:64" ht="12.75">
      <c r="A67" s="10" t="s">
        <v>67</v>
      </c>
      <c r="B67" s="17" t="s">
        <v>17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4"/>
      <c r="BL67" s="86"/>
    </row>
    <row r="68" spans="1:64" ht="12.75">
      <c r="A68" s="10"/>
      <c r="B68" s="21" t="s">
        <v>123</v>
      </c>
      <c r="C68" s="47">
        <v>0</v>
      </c>
      <c r="D68" s="45">
        <v>9.487561197</v>
      </c>
      <c r="E68" s="40">
        <v>0</v>
      </c>
      <c r="F68" s="40">
        <v>0</v>
      </c>
      <c r="G68" s="46">
        <v>0</v>
      </c>
      <c r="H68" s="63">
        <v>120.014929167</v>
      </c>
      <c r="I68" s="40">
        <v>108.367173739</v>
      </c>
      <c r="J68" s="40">
        <v>0.031946721</v>
      </c>
      <c r="K68" s="40">
        <v>0</v>
      </c>
      <c r="L68" s="46">
        <v>220.126666155</v>
      </c>
      <c r="M68" s="63">
        <v>0</v>
      </c>
      <c r="N68" s="45">
        <v>0</v>
      </c>
      <c r="O68" s="40">
        <v>0</v>
      </c>
      <c r="P68" s="40">
        <v>0</v>
      </c>
      <c r="Q68" s="46">
        <v>0</v>
      </c>
      <c r="R68" s="63">
        <v>43.148154204</v>
      </c>
      <c r="S68" s="40">
        <v>4.895854787</v>
      </c>
      <c r="T68" s="40">
        <v>0</v>
      </c>
      <c r="U68" s="40">
        <v>0</v>
      </c>
      <c r="V68" s="46">
        <v>30.713654333</v>
      </c>
      <c r="W68" s="63">
        <v>0</v>
      </c>
      <c r="X68" s="40">
        <v>0</v>
      </c>
      <c r="Y68" s="40">
        <v>0</v>
      </c>
      <c r="Z68" s="40">
        <v>0</v>
      </c>
      <c r="AA68" s="46">
        <v>0</v>
      </c>
      <c r="AB68" s="63">
        <v>0.13016907</v>
      </c>
      <c r="AC68" s="40">
        <v>0</v>
      </c>
      <c r="AD68" s="40">
        <v>0</v>
      </c>
      <c r="AE68" s="40">
        <v>0</v>
      </c>
      <c r="AF68" s="46">
        <v>0.506143002</v>
      </c>
      <c r="AG68" s="63">
        <v>0</v>
      </c>
      <c r="AH68" s="40">
        <v>0</v>
      </c>
      <c r="AI68" s="40">
        <v>0</v>
      </c>
      <c r="AJ68" s="40">
        <v>0</v>
      </c>
      <c r="AK68" s="46">
        <v>0</v>
      </c>
      <c r="AL68" s="63">
        <v>0.055340916</v>
      </c>
      <c r="AM68" s="40">
        <v>0</v>
      </c>
      <c r="AN68" s="40">
        <v>0</v>
      </c>
      <c r="AO68" s="40">
        <v>0</v>
      </c>
      <c r="AP68" s="46">
        <v>0.023827553</v>
      </c>
      <c r="AQ68" s="63">
        <v>0</v>
      </c>
      <c r="AR68" s="45">
        <v>0</v>
      </c>
      <c r="AS68" s="40">
        <v>0</v>
      </c>
      <c r="AT68" s="40">
        <v>0</v>
      </c>
      <c r="AU68" s="46">
        <v>0</v>
      </c>
      <c r="AV68" s="63">
        <v>1186.352550275</v>
      </c>
      <c r="AW68" s="40">
        <v>397.92919047</v>
      </c>
      <c r="AX68" s="40">
        <v>0</v>
      </c>
      <c r="AY68" s="40">
        <v>0</v>
      </c>
      <c r="AZ68" s="46">
        <v>3886.074114822</v>
      </c>
      <c r="BA68" s="63">
        <v>0</v>
      </c>
      <c r="BB68" s="45">
        <v>0</v>
      </c>
      <c r="BC68" s="40">
        <v>0</v>
      </c>
      <c r="BD68" s="40">
        <v>0</v>
      </c>
      <c r="BE68" s="46">
        <v>0</v>
      </c>
      <c r="BF68" s="63">
        <v>435.600730974</v>
      </c>
      <c r="BG68" s="45">
        <v>33.217678423</v>
      </c>
      <c r="BH68" s="40">
        <v>0</v>
      </c>
      <c r="BI68" s="40">
        <v>0</v>
      </c>
      <c r="BJ68" s="46">
        <v>685.3599346050926</v>
      </c>
      <c r="BK68" s="108">
        <v>7162.035620413091</v>
      </c>
      <c r="BL68" s="86"/>
    </row>
    <row r="69" spans="1:64" ht="12.75">
      <c r="A69" s="31"/>
      <c r="B69" s="33" t="s">
        <v>74</v>
      </c>
      <c r="C69" s="43">
        <f aca="true" t="shared" si="14" ref="C69:AH69">SUM(C68:C68)</f>
        <v>0</v>
      </c>
      <c r="D69" s="62">
        <f t="shared" si="14"/>
        <v>9.487561197</v>
      </c>
      <c r="E69" s="62">
        <f t="shared" si="14"/>
        <v>0</v>
      </c>
      <c r="F69" s="62">
        <f t="shared" si="14"/>
        <v>0</v>
      </c>
      <c r="G69" s="61">
        <f t="shared" si="14"/>
        <v>0</v>
      </c>
      <c r="H69" s="42">
        <f t="shared" si="14"/>
        <v>120.014929167</v>
      </c>
      <c r="I69" s="62">
        <f t="shared" si="14"/>
        <v>108.367173739</v>
      </c>
      <c r="J69" s="62">
        <f t="shared" si="14"/>
        <v>0.031946721</v>
      </c>
      <c r="K69" s="62">
        <f t="shared" si="14"/>
        <v>0</v>
      </c>
      <c r="L69" s="61">
        <f t="shared" si="14"/>
        <v>220.126666155</v>
      </c>
      <c r="M69" s="42">
        <f t="shared" si="14"/>
        <v>0</v>
      </c>
      <c r="N69" s="62">
        <f t="shared" si="14"/>
        <v>0</v>
      </c>
      <c r="O69" s="62">
        <f t="shared" si="14"/>
        <v>0</v>
      </c>
      <c r="P69" s="62">
        <f t="shared" si="14"/>
        <v>0</v>
      </c>
      <c r="Q69" s="61">
        <f t="shared" si="14"/>
        <v>0</v>
      </c>
      <c r="R69" s="42">
        <f t="shared" si="14"/>
        <v>43.148154204</v>
      </c>
      <c r="S69" s="62">
        <f t="shared" si="14"/>
        <v>4.895854787</v>
      </c>
      <c r="T69" s="62">
        <f t="shared" si="14"/>
        <v>0</v>
      </c>
      <c r="U69" s="62">
        <f t="shared" si="14"/>
        <v>0</v>
      </c>
      <c r="V69" s="61">
        <f t="shared" si="14"/>
        <v>30.713654333</v>
      </c>
      <c r="W69" s="42">
        <f t="shared" si="14"/>
        <v>0</v>
      </c>
      <c r="X69" s="62">
        <f t="shared" si="14"/>
        <v>0</v>
      </c>
      <c r="Y69" s="62">
        <f t="shared" si="14"/>
        <v>0</v>
      </c>
      <c r="Z69" s="62">
        <f t="shared" si="14"/>
        <v>0</v>
      </c>
      <c r="AA69" s="61">
        <f t="shared" si="14"/>
        <v>0</v>
      </c>
      <c r="AB69" s="42">
        <f t="shared" si="14"/>
        <v>0.13016907</v>
      </c>
      <c r="AC69" s="62">
        <f t="shared" si="14"/>
        <v>0</v>
      </c>
      <c r="AD69" s="62">
        <f t="shared" si="14"/>
        <v>0</v>
      </c>
      <c r="AE69" s="62">
        <f t="shared" si="14"/>
        <v>0</v>
      </c>
      <c r="AF69" s="61">
        <f t="shared" si="14"/>
        <v>0.506143002</v>
      </c>
      <c r="AG69" s="42">
        <f t="shared" si="14"/>
        <v>0</v>
      </c>
      <c r="AH69" s="62">
        <f t="shared" si="14"/>
        <v>0</v>
      </c>
      <c r="AI69" s="62">
        <f aca="true" t="shared" si="15" ref="AI69:BJ69">SUM(AI68:AI68)</f>
        <v>0</v>
      </c>
      <c r="AJ69" s="62">
        <f t="shared" si="15"/>
        <v>0</v>
      </c>
      <c r="AK69" s="61">
        <f t="shared" si="15"/>
        <v>0</v>
      </c>
      <c r="AL69" s="42">
        <f t="shared" si="15"/>
        <v>0.055340916</v>
      </c>
      <c r="AM69" s="62">
        <f t="shared" si="15"/>
        <v>0</v>
      </c>
      <c r="AN69" s="62">
        <f t="shared" si="15"/>
        <v>0</v>
      </c>
      <c r="AO69" s="62">
        <f t="shared" si="15"/>
        <v>0</v>
      </c>
      <c r="AP69" s="61">
        <f t="shared" si="15"/>
        <v>0.023827553</v>
      </c>
      <c r="AQ69" s="42">
        <f t="shared" si="15"/>
        <v>0</v>
      </c>
      <c r="AR69" s="62">
        <f>SUM(AR68:AR68)</f>
        <v>0</v>
      </c>
      <c r="AS69" s="62">
        <f t="shared" si="15"/>
        <v>0</v>
      </c>
      <c r="AT69" s="62">
        <f t="shared" si="15"/>
        <v>0</v>
      </c>
      <c r="AU69" s="61">
        <f t="shared" si="15"/>
        <v>0</v>
      </c>
      <c r="AV69" s="42">
        <f t="shared" si="15"/>
        <v>1186.352550275</v>
      </c>
      <c r="AW69" s="62">
        <f t="shared" si="15"/>
        <v>397.92919047</v>
      </c>
      <c r="AX69" s="62">
        <f t="shared" si="15"/>
        <v>0</v>
      </c>
      <c r="AY69" s="62">
        <f t="shared" si="15"/>
        <v>0</v>
      </c>
      <c r="AZ69" s="61">
        <f t="shared" si="15"/>
        <v>3886.074114822</v>
      </c>
      <c r="BA69" s="42">
        <f t="shared" si="15"/>
        <v>0</v>
      </c>
      <c r="BB69" s="62">
        <f t="shared" si="15"/>
        <v>0</v>
      </c>
      <c r="BC69" s="62">
        <f t="shared" si="15"/>
        <v>0</v>
      </c>
      <c r="BD69" s="62">
        <f t="shared" si="15"/>
        <v>0</v>
      </c>
      <c r="BE69" s="61">
        <f t="shared" si="15"/>
        <v>0</v>
      </c>
      <c r="BF69" s="42">
        <f t="shared" si="15"/>
        <v>435.600730974</v>
      </c>
      <c r="BG69" s="62">
        <f t="shared" si="15"/>
        <v>33.217678423</v>
      </c>
      <c r="BH69" s="62">
        <f t="shared" si="15"/>
        <v>0</v>
      </c>
      <c r="BI69" s="62">
        <f t="shared" si="15"/>
        <v>0</v>
      </c>
      <c r="BJ69" s="61">
        <f t="shared" si="15"/>
        <v>685.3599346050926</v>
      </c>
      <c r="BK69" s="81">
        <f>SUM(BK68:BK68)</f>
        <v>7162.035620413091</v>
      </c>
      <c r="BL69" s="86"/>
    </row>
    <row r="70" spans="1:64" ht="2.25" customHeight="1">
      <c r="A70" s="10"/>
      <c r="B70" s="17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4"/>
      <c r="BL70" s="86"/>
    </row>
    <row r="71" spans="1:64" ht="12.75">
      <c r="A71" s="10" t="s">
        <v>4</v>
      </c>
      <c r="B71" s="16" t="s">
        <v>9</v>
      </c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4"/>
      <c r="BL71" s="86"/>
    </row>
    <row r="72" spans="1:64" ht="12.75">
      <c r="A72" s="10" t="s">
        <v>67</v>
      </c>
      <c r="B72" s="17" t="s">
        <v>18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4"/>
      <c r="BL72" s="86"/>
    </row>
    <row r="73" spans="1:64" ht="12.75">
      <c r="A73" s="10"/>
      <c r="B73" s="18" t="s">
        <v>31</v>
      </c>
      <c r="C73" s="96"/>
      <c r="D73" s="50"/>
      <c r="E73" s="51"/>
      <c r="F73" s="51"/>
      <c r="G73" s="52"/>
      <c r="H73" s="49"/>
      <c r="I73" s="51"/>
      <c r="J73" s="51"/>
      <c r="K73" s="51"/>
      <c r="L73" s="52"/>
      <c r="M73" s="49"/>
      <c r="N73" s="50"/>
      <c r="O73" s="51"/>
      <c r="P73" s="51"/>
      <c r="Q73" s="52"/>
      <c r="R73" s="49"/>
      <c r="S73" s="51"/>
      <c r="T73" s="51"/>
      <c r="U73" s="51"/>
      <c r="V73" s="52"/>
      <c r="W73" s="49"/>
      <c r="X73" s="51"/>
      <c r="Y73" s="51"/>
      <c r="Z73" s="51"/>
      <c r="AA73" s="52"/>
      <c r="AB73" s="49"/>
      <c r="AC73" s="51"/>
      <c r="AD73" s="51"/>
      <c r="AE73" s="51"/>
      <c r="AF73" s="52"/>
      <c r="AG73" s="49"/>
      <c r="AH73" s="51"/>
      <c r="AI73" s="51"/>
      <c r="AJ73" s="51"/>
      <c r="AK73" s="52"/>
      <c r="AL73" s="49"/>
      <c r="AM73" s="51"/>
      <c r="AN73" s="51"/>
      <c r="AO73" s="51"/>
      <c r="AP73" s="52"/>
      <c r="AQ73" s="49"/>
      <c r="AR73" s="50"/>
      <c r="AS73" s="51"/>
      <c r="AT73" s="51"/>
      <c r="AU73" s="52"/>
      <c r="AV73" s="49"/>
      <c r="AW73" s="51"/>
      <c r="AX73" s="51"/>
      <c r="AY73" s="51"/>
      <c r="AZ73" s="52"/>
      <c r="BA73" s="49"/>
      <c r="BB73" s="50"/>
      <c r="BC73" s="51"/>
      <c r="BD73" s="51"/>
      <c r="BE73" s="52"/>
      <c r="BF73" s="49"/>
      <c r="BG73" s="50"/>
      <c r="BH73" s="51"/>
      <c r="BI73" s="51"/>
      <c r="BJ73" s="52"/>
      <c r="BK73" s="53"/>
      <c r="BL73" s="86"/>
    </row>
    <row r="74" spans="1:252" s="34" customFormat="1" ht="12.75">
      <c r="A74" s="31"/>
      <c r="B74" s="32" t="s">
        <v>76</v>
      </c>
      <c r="C74" s="97"/>
      <c r="D74" s="55"/>
      <c r="E74" s="55"/>
      <c r="F74" s="55"/>
      <c r="G74" s="56"/>
      <c r="H74" s="54"/>
      <c r="I74" s="55"/>
      <c r="J74" s="55"/>
      <c r="K74" s="55"/>
      <c r="L74" s="56"/>
      <c r="M74" s="54"/>
      <c r="N74" s="55"/>
      <c r="O74" s="55"/>
      <c r="P74" s="55"/>
      <c r="Q74" s="56"/>
      <c r="R74" s="54"/>
      <c r="S74" s="55"/>
      <c r="T74" s="55"/>
      <c r="U74" s="55"/>
      <c r="V74" s="56"/>
      <c r="W74" s="54"/>
      <c r="X74" s="55"/>
      <c r="Y74" s="55"/>
      <c r="Z74" s="55"/>
      <c r="AA74" s="56"/>
      <c r="AB74" s="54"/>
      <c r="AC74" s="55"/>
      <c r="AD74" s="55"/>
      <c r="AE74" s="55"/>
      <c r="AF74" s="56"/>
      <c r="AG74" s="54"/>
      <c r="AH74" s="55"/>
      <c r="AI74" s="55"/>
      <c r="AJ74" s="55"/>
      <c r="AK74" s="56"/>
      <c r="AL74" s="54"/>
      <c r="AM74" s="55"/>
      <c r="AN74" s="55"/>
      <c r="AO74" s="55"/>
      <c r="AP74" s="56"/>
      <c r="AQ74" s="54"/>
      <c r="AR74" s="55"/>
      <c r="AS74" s="55"/>
      <c r="AT74" s="55"/>
      <c r="AU74" s="56"/>
      <c r="AV74" s="54"/>
      <c r="AW74" s="55"/>
      <c r="AX74" s="55"/>
      <c r="AY74" s="55"/>
      <c r="AZ74" s="56"/>
      <c r="BA74" s="54"/>
      <c r="BB74" s="55"/>
      <c r="BC74" s="55"/>
      <c r="BD74" s="55"/>
      <c r="BE74" s="56"/>
      <c r="BF74" s="54"/>
      <c r="BG74" s="55"/>
      <c r="BH74" s="55"/>
      <c r="BI74" s="55"/>
      <c r="BJ74" s="56"/>
      <c r="BK74" s="57"/>
      <c r="BL74" s="86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</row>
    <row r="75" spans="1:64" ht="12.75">
      <c r="A75" s="10" t="s">
        <v>68</v>
      </c>
      <c r="B75" s="17" t="s">
        <v>19</v>
      </c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  <c r="BH75" s="123"/>
      <c r="BI75" s="123"/>
      <c r="BJ75" s="123"/>
      <c r="BK75" s="124"/>
      <c r="BL75" s="86"/>
    </row>
    <row r="76" spans="1:64" ht="12.75">
      <c r="A76" s="10"/>
      <c r="B76" s="17" t="s">
        <v>148</v>
      </c>
      <c r="C76" s="96">
        <v>0</v>
      </c>
      <c r="D76" s="50">
        <v>0.453529104</v>
      </c>
      <c r="E76" s="51">
        <v>0</v>
      </c>
      <c r="F76" s="51">
        <v>0</v>
      </c>
      <c r="G76" s="52">
        <v>0</v>
      </c>
      <c r="H76" s="49">
        <v>0</v>
      </c>
      <c r="I76" s="51">
        <v>1.166929137</v>
      </c>
      <c r="J76" s="51">
        <v>0</v>
      </c>
      <c r="K76" s="51">
        <v>0</v>
      </c>
      <c r="L76" s="52">
        <v>55.048736673</v>
      </c>
      <c r="M76" s="49">
        <v>0</v>
      </c>
      <c r="N76" s="50">
        <v>0</v>
      </c>
      <c r="O76" s="51">
        <v>0</v>
      </c>
      <c r="P76" s="51">
        <v>0</v>
      </c>
      <c r="Q76" s="52">
        <v>0</v>
      </c>
      <c r="R76" s="49">
        <v>0</v>
      </c>
      <c r="S76" s="51">
        <v>0</v>
      </c>
      <c r="T76" s="51">
        <v>0</v>
      </c>
      <c r="U76" s="51">
        <v>0</v>
      </c>
      <c r="V76" s="52">
        <v>0</v>
      </c>
      <c r="W76" s="49">
        <v>0</v>
      </c>
      <c r="X76" s="51">
        <v>0</v>
      </c>
      <c r="Y76" s="51">
        <v>0</v>
      </c>
      <c r="Z76" s="51">
        <v>0</v>
      </c>
      <c r="AA76" s="52">
        <v>0</v>
      </c>
      <c r="AB76" s="49">
        <v>0</v>
      </c>
      <c r="AC76" s="51">
        <v>0</v>
      </c>
      <c r="AD76" s="51">
        <v>0</v>
      </c>
      <c r="AE76" s="51">
        <v>0</v>
      </c>
      <c r="AF76" s="52">
        <v>0</v>
      </c>
      <c r="AG76" s="49">
        <v>0</v>
      </c>
      <c r="AH76" s="51">
        <v>0</v>
      </c>
      <c r="AI76" s="51">
        <v>0</v>
      </c>
      <c r="AJ76" s="51">
        <v>0</v>
      </c>
      <c r="AK76" s="52">
        <v>0</v>
      </c>
      <c r="AL76" s="49">
        <v>0</v>
      </c>
      <c r="AM76" s="51">
        <v>0</v>
      </c>
      <c r="AN76" s="51">
        <v>0</v>
      </c>
      <c r="AO76" s="51">
        <v>0</v>
      </c>
      <c r="AP76" s="52">
        <v>0</v>
      </c>
      <c r="AQ76" s="49">
        <v>0</v>
      </c>
      <c r="AR76" s="50">
        <v>0</v>
      </c>
      <c r="AS76" s="51">
        <v>0</v>
      </c>
      <c r="AT76" s="51">
        <v>0</v>
      </c>
      <c r="AU76" s="52">
        <v>0</v>
      </c>
      <c r="AV76" s="49">
        <v>0</v>
      </c>
      <c r="AW76" s="51">
        <v>0</v>
      </c>
      <c r="AX76" s="51">
        <v>0</v>
      </c>
      <c r="AY76" s="51">
        <v>0</v>
      </c>
      <c r="AZ76" s="52">
        <v>0</v>
      </c>
      <c r="BA76" s="49">
        <v>0</v>
      </c>
      <c r="BB76" s="50">
        <v>0</v>
      </c>
      <c r="BC76" s="51">
        <v>0</v>
      </c>
      <c r="BD76" s="51">
        <v>0</v>
      </c>
      <c r="BE76" s="52">
        <v>0</v>
      </c>
      <c r="BF76" s="49">
        <v>0</v>
      </c>
      <c r="BG76" s="50">
        <v>0</v>
      </c>
      <c r="BH76" s="51">
        <v>0</v>
      </c>
      <c r="BI76" s="51">
        <v>0</v>
      </c>
      <c r="BJ76" s="52">
        <v>0</v>
      </c>
      <c r="BK76" s="108">
        <v>56.669194914</v>
      </c>
      <c r="BL76" s="86"/>
    </row>
    <row r="77" spans="1:64" ht="12.75">
      <c r="A77" s="10"/>
      <c r="B77" s="17" t="s">
        <v>155</v>
      </c>
      <c r="C77" s="96">
        <v>0</v>
      </c>
      <c r="D77" s="50">
        <v>0</v>
      </c>
      <c r="E77" s="51">
        <v>0</v>
      </c>
      <c r="F77" s="51">
        <v>0</v>
      </c>
      <c r="G77" s="52">
        <v>0</v>
      </c>
      <c r="H77" s="49">
        <v>0</v>
      </c>
      <c r="I77" s="51">
        <v>30.458874187</v>
      </c>
      <c r="J77" s="51">
        <v>0</v>
      </c>
      <c r="K77" s="51">
        <v>0</v>
      </c>
      <c r="L77" s="52">
        <v>96.211655345</v>
      </c>
      <c r="M77" s="49">
        <v>0</v>
      </c>
      <c r="N77" s="50">
        <v>0</v>
      </c>
      <c r="O77" s="51">
        <v>0</v>
      </c>
      <c r="P77" s="51">
        <v>0</v>
      </c>
      <c r="Q77" s="52">
        <v>0</v>
      </c>
      <c r="R77" s="49">
        <v>0</v>
      </c>
      <c r="S77" s="51">
        <v>0</v>
      </c>
      <c r="T77" s="51">
        <v>0</v>
      </c>
      <c r="U77" s="51">
        <v>0</v>
      </c>
      <c r="V77" s="52">
        <v>0</v>
      </c>
      <c r="W77" s="49">
        <v>0</v>
      </c>
      <c r="X77" s="51">
        <v>0</v>
      </c>
      <c r="Y77" s="51">
        <v>0</v>
      </c>
      <c r="Z77" s="51">
        <v>0</v>
      </c>
      <c r="AA77" s="52">
        <v>0</v>
      </c>
      <c r="AB77" s="49">
        <v>0</v>
      </c>
      <c r="AC77" s="51">
        <v>0</v>
      </c>
      <c r="AD77" s="51">
        <v>0</v>
      </c>
      <c r="AE77" s="51">
        <v>0</v>
      </c>
      <c r="AF77" s="52">
        <v>0</v>
      </c>
      <c r="AG77" s="49">
        <v>0</v>
      </c>
      <c r="AH77" s="51">
        <v>0</v>
      </c>
      <c r="AI77" s="51">
        <v>0</v>
      </c>
      <c r="AJ77" s="51">
        <v>0</v>
      </c>
      <c r="AK77" s="52">
        <v>0</v>
      </c>
      <c r="AL77" s="49">
        <v>0</v>
      </c>
      <c r="AM77" s="51">
        <v>0</v>
      </c>
      <c r="AN77" s="51">
        <v>0</v>
      </c>
      <c r="AO77" s="51">
        <v>0</v>
      </c>
      <c r="AP77" s="52">
        <v>0</v>
      </c>
      <c r="AQ77" s="49">
        <v>0</v>
      </c>
      <c r="AR77" s="50">
        <v>0</v>
      </c>
      <c r="AS77" s="51">
        <v>0</v>
      </c>
      <c r="AT77" s="51">
        <v>0</v>
      </c>
      <c r="AU77" s="52">
        <v>0</v>
      </c>
      <c r="AV77" s="49">
        <v>0</v>
      </c>
      <c r="AW77" s="51">
        <v>0</v>
      </c>
      <c r="AX77" s="51">
        <v>0</v>
      </c>
      <c r="AY77" s="51">
        <v>0</v>
      </c>
      <c r="AZ77" s="52">
        <v>0</v>
      </c>
      <c r="BA77" s="49">
        <v>0</v>
      </c>
      <c r="BB77" s="50">
        <v>0</v>
      </c>
      <c r="BC77" s="51">
        <v>0</v>
      </c>
      <c r="BD77" s="51">
        <v>0</v>
      </c>
      <c r="BE77" s="52">
        <v>0</v>
      </c>
      <c r="BF77" s="49">
        <v>0</v>
      </c>
      <c r="BG77" s="50">
        <v>0</v>
      </c>
      <c r="BH77" s="51">
        <v>0</v>
      </c>
      <c r="BI77" s="51">
        <v>0</v>
      </c>
      <c r="BJ77" s="52">
        <v>0</v>
      </c>
      <c r="BK77" s="108">
        <v>126.670529532</v>
      </c>
      <c r="BL77" s="86"/>
    </row>
    <row r="78" spans="1:64" ht="12.75">
      <c r="A78" s="10"/>
      <c r="B78" s="17" t="s">
        <v>149</v>
      </c>
      <c r="C78" s="96">
        <v>0</v>
      </c>
      <c r="D78" s="50">
        <v>0.481849694</v>
      </c>
      <c r="E78" s="51">
        <v>0</v>
      </c>
      <c r="F78" s="51">
        <v>0</v>
      </c>
      <c r="G78" s="52">
        <v>0</v>
      </c>
      <c r="H78" s="49">
        <v>0</v>
      </c>
      <c r="I78" s="51">
        <v>0</v>
      </c>
      <c r="J78" s="51">
        <v>0</v>
      </c>
      <c r="K78" s="51">
        <v>0</v>
      </c>
      <c r="L78" s="52">
        <v>12.549630065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</v>
      </c>
      <c r="S78" s="51">
        <v>0</v>
      </c>
      <c r="T78" s="51">
        <v>0</v>
      </c>
      <c r="U78" s="51">
        <v>0</v>
      </c>
      <c r="V78" s="52">
        <v>0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v>13.031479759</v>
      </c>
      <c r="BL78" s="86"/>
    </row>
    <row r="79" spans="1:64" ht="12.75">
      <c r="A79" s="10"/>
      <c r="B79" s="91" t="s">
        <v>147</v>
      </c>
      <c r="C79" s="96">
        <v>0</v>
      </c>
      <c r="D79" s="50">
        <v>0.46279112</v>
      </c>
      <c r="E79" s="51">
        <v>0</v>
      </c>
      <c r="F79" s="51">
        <v>0</v>
      </c>
      <c r="G79" s="52">
        <v>0</v>
      </c>
      <c r="H79" s="49">
        <v>0</v>
      </c>
      <c r="I79" s="51">
        <v>0.577890274</v>
      </c>
      <c r="J79" s="51">
        <v>0</v>
      </c>
      <c r="K79" s="51">
        <v>0</v>
      </c>
      <c r="L79" s="52">
        <v>45.591363962</v>
      </c>
      <c r="M79" s="49">
        <v>0</v>
      </c>
      <c r="N79" s="50">
        <v>0</v>
      </c>
      <c r="O79" s="51">
        <v>0</v>
      </c>
      <c r="P79" s="51">
        <v>0</v>
      </c>
      <c r="Q79" s="52">
        <v>0</v>
      </c>
      <c r="R79" s="49">
        <v>0</v>
      </c>
      <c r="S79" s="51">
        <v>0</v>
      </c>
      <c r="T79" s="51">
        <v>0</v>
      </c>
      <c r="U79" s="51">
        <v>0</v>
      </c>
      <c r="V79" s="52">
        <v>0</v>
      </c>
      <c r="W79" s="49">
        <v>0</v>
      </c>
      <c r="X79" s="51">
        <v>0</v>
      </c>
      <c r="Y79" s="51">
        <v>0</v>
      </c>
      <c r="Z79" s="51">
        <v>0</v>
      </c>
      <c r="AA79" s="52">
        <v>0</v>
      </c>
      <c r="AB79" s="49">
        <v>0</v>
      </c>
      <c r="AC79" s="51">
        <v>0</v>
      </c>
      <c r="AD79" s="51">
        <v>0</v>
      </c>
      <c r="AE79" s="51">
        <v>0</v>
      </c>
      <c r="AF79" s="52">
        <v>0</v>
      </c>
      <c r="AG79" s="49">
        <v>0</v>
      </c>
      <c r="AH79" s="51">
        <v>0</v>
      </c>
      <c r="AI79" s="51">
        <v>0</v>
      </c>
      <c r="AJ79" s="51">
        <v>0</v>
      </c>
      <c r="AK79" s="52">
        <v>0</v>
      </c>
      <c r="AL79" s="49">
        <v>0</v>
      </c>
      <c r="AM79" s="51">
        <v>0</v>
      </c>
      <c r="AN79" s="51">
        <v>0</v>
      </c>
      <c r="AO79" s="51">
        <v>0</v>
      </c>
      <c r="AP79" s="52">
        <v>0</v>
      </c>
      <c r="AQ79" s="49">
        <v>0</v>
      </c>
      <c r="AR79" s="50">
        <v>0</v>
      </c>
      <c r="AS79" s="51">
        <v>0</v>
      </c>
      <c r="AT79" s="51">
        <v>0</v>
      </c>
      <c r="AU79" s="52">
        <v>0</v>
      </c>
      <c r="AV79" s="49">
        <v>0</v>
      </c>
      <c r="AW79" s="51">
        <v>0</v>
      </c>
      <c r="AX79" s="51">
        <v>0</v>
      </c>
      <c r="AY79" s="51">
        <v>0</v>
      </c>
      <c r="AZ79" s="52">
        <v>0</v>
      </c>
      <c r="BA79" s="49">
        <v>0</v>
      </c>
      <c r="BB79" s="50">
        <v>0</v>
      </c>
      <c r="BC79" s="51">
        <v>0</v>
      </c>
      <c r="BD79" s="51">
        <v>0</v>
      </c>
      <c r="BE79" s="52">
        <v>0</v>
      </c>
      <c r="BF79" s="49">
        <v>0</v>
      </c>
      <c r="BG79" s="50">
        <v>0</v>
      </c>
      <c r="BH79" s="51">
        <v>0</v>
      </c>
      <c r="BI79" s="51">
        <v>0</v>
      </c>
      <c r="BJ79" s="52">
        <v>0</v>
      </c>
      <c r="BK79" s="108">
        <v>46.632045356</v>
      </c>
      <c r="BL79" s="86"/>
    </row>
    <row r="80" spans="1:252" s="34" customFormat="1" ht="12.75">
      <c r="A80" s="31"/>
      <c r="B80" s="33" t="s">
        <v>77</v>
      </c>
      <c r="C80" s="43">
        <f>SUM(C76:C79)</f>
        <v>0</v>
      </c>
      <c r="D80" s="43">
        <f aca="true" t="shared" si="16" ref="D80:BK80">SUM(D76:D79)</f>
        <v>1.398169918</v>
      </c>
      <c r="E80" s="43">
        <f t="shared" si="16"/>
        <v>0</v>
      </c>
      <c r="F80" s="43">
        <f t="shared" si="16"/>
        <v>0</v>
      </c>
      <c r="G80" s="43">
        <f t="shared" si="16"/>
        <v>0</v>
      </c>
      <c r="H80" s="43">
        <f t="shared" si="16"/>
        <v>0</v>
      </c>
      <c r="I80" s="43">
        <f t="shared" si="16"/>
        <v>32.203693598</v>
      </c>
      <c r="J80" s="43">
        <f t="shared" si="16"/>
        <v>0</v>
      </c>
      <c r="K80" s="43">
        <f t="shared" si="16"/>
        <v>0</v>
      </c>
      <c r="L80" s="43">
        <f t="shared" si="16"/>
        <v>209.401386045</v>
      </c>
      <c r="M80" s="43">
        <f t="shared" si="16"/>
        <v>0</v>
      </c>
      <c r="N80" s="43">
        <f t="shared" si="16"/>
        <v>0</v>
      </c>
      <c r="O80" s="43">
        <f t="shared" si="16"/>
        <v>0</v>
      </c>
      <c r="P80" s="43">
        <f t="shared" si="16"/>
        <v>0</v>
      </c>
      <c r="Q80" s="43">
        <f t="shared" si="16"/>
        <v>0</v>
      </c>
      <c r="R80" s="43">
        <f t="shared" si="16"/>
        <v>0</v>
      </c>
      <c r="S80" s="43">
        <f t="shared" si="16"/>
        <v>0</v>
      </c>
      <c r="T80" s="43">
        <f t="shared" si="16"/>
        <v>0</v>
      </c>
      <c r="U80" s="43">
        <f t="shared" si="16"/>
        <v>0</v>
      </c>
      <c r="V80" s="43">
        <f t="shared" si="16"/>
        <v>0</v>
      </c>
      <c r="W80" s="43">
        <f t="shared" si="16"/>
        <v>0</v>
      </c>
      <c r="X80" s="43">
        <f t="shared" si="16"/>
        <v>0</v>
      </c>
      <c r="Y80" s="43">
        <f t="shared" si="16"/>
        <v>0</v>
      </c>
      <c r="Z80" s="43">
        <f t="shared" si="16"/>
        <v>0</v>
      </c>
      <c r="AA80" s="43">
        <f t="shared" si="16"/>
        <v>0</v>
      </c>
      <c r="AB80" s="43">
        <f t="shared" si="16"/>
        <v>0</v>
      </c>
      <c r="AC80" s="43">
        <f t="shared" si="16"/>
        <v>0</v>
      </c>
      <c r="AD80" s="43">
        <f t="shared" si="16"/>
        <v>0</v>
      </c>
      <c r="AE80" s="43">
        <f t="shared" si="16"/>
        <v>0</v>
      </c>
      <c r="AF80" s="43">
        <f t="shared" si="16"/>
        <v>0</v>
      </c>
      <c r="AG80" s="43">
        <f t="shared" si="16"/>
        <v>0</v>
      </c>
      <c r="AH80" s="43">
        <f t="shared" si="16"/>
        <v>0</v>
      </c>
      <c r="AI80" s="43">
        <f t="shared" si="16"/>
        <v>0</v>
      </c>
      <c r="AJ80" s="43">
        <f t="shared" si="16"/>
        <v>0</v>
      </c>
      <c r="AK80" s="43">
        <f t="shared" si="16"/>
        <v>0</v>
      </c>
      <c r="AL80" s="43">
        <f t="shared" si="16"/>
        <v>0</v>
      </c>
      <c r="AM80" s="43">
        <f t="shared" si="16"/>
        <v>0</v>
      </c>
      <c r="AN80" s="43">
        <f t="shared" si="16"/>
        <v>0</v>
      </c>
      <c r="AO80" s="43">
        <f t="shared" si="16"/>
        <v>0</v>
      </c>
      <c r="AP80" s="43">
        <f t="shared" si="16"/>
        <v>0</v>
      </c>
      <c r="AQ80" s="43">
        <f t="shared" si="16"/>
        <v>0</v>
      </c>
      <c r="AR80" s="43">
        <f t="shared" si="16"/>
        <v>0</v>
      </c>
      <c r="AS80" s="43">
        <f t="shared" si="16"/>
        <v>0</v>
      </c>
      <c r="AT80" s="43">
        <f t="shared" si="16"/>
        <v>0</v>
      </c>
      <c r="AU80" s="43">
        <f t="shared" si="16"/>
        <v>0</v>
      </c>
      <c r="AV80" s="43">
        <f t="shared" si="16"/>
        <v>0</v>
      </c>
      <c r="AW80" s="43">
        <f t="shared" si="16"/>
        <v>0</v>
      </c>
      <c r="AX80" s="43">
        <f t="shared" si="16"/>
        <v>0</v>
      </c>
      <c r="AY80" s="43">
        <f t="shared" si="16"/>
        <v>0</v>
      </c>
      <c r="AZ80" s="43">
        <f t="shared" si="16"/>
        <v>0</v>
      </c>
      <c r="BA80" s="43">
        <f t="shared" si="16"/>
        <v>0</v>
      </c>
      <c r="BB80" s="43">
        <f t="shared" si="16"/>
        <v>0</v>
      </c>
      <c r="BC80" s="43">
        <f t="shared" si="16"/>
        <v>0</v>
      </c>
      <c r="BD80" s="43">
        <f t="shared" si="16"/>
        <v>0</v>
      </c>
      <c r="BE80" s="43">
        <f t="shared" si="16"/>
        <v>0</v>
      </c>
      <c r="BF80" s="43">
        <f t="shared" si="16"/>
        <v>0</v>
      </c>
      <c r="BG80" s="43">
        <f t="shared" si="16"/>
        <v>0</v>
      </c>
      <c r="BH80" s="43">
        <f t="shared" si="16"/>
        <v>0</v>
      </c>
      <c r="BI80" s="43">
        <f t="shared" si="16"/>
        <v>0</v>
      </c>
      <c r="BJ80" s="43">
        <f t="shared" si="16"/>
        <v>0</v>
      </c>
      <c r="BK80" s="43">
        <f t="shared" si="16"/>
        <v>243.003249561</v>
      </c>
      <c r="BL80" s="86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252" s="34" customFormat="1" ht="12.75">
      <c r="A81" s="31"/>
      <c r="B81" s="33" t="s">
        <v>75</v>
      </c>
      <c r="C81" s="43">
        <f aca="true" t="shared" si="17" ref="C81:AR81">SUM(C80,C74)</f>
        <v>0</v>
      </c>
      <c r="D81" s="62">
        <f t="shared" si="17"/>
        <v>1.398169918</v>
      </c>
      <c r="E81" s="62">
        <f t="shared" si="17"/>
        <v>0</v>
      </c>
      <c r="F81" s="62">
        <f t="shared" si="17"/>
        <v>0</v>
      </c>
      <c r="G81" s="61">
        <f t="shared" si="17"/>
        <v>0</v>
      </c>
      <c r="H81" s="42">
        <f t="shared" si="17"/>
        <v>0</v>
      </c>
      <c r="I81" s="62">
        <f t="shared" si="17"/>
        <v>32.203693598</v>
      </c>
      <c r="J81" s="62">
        <f t="shared" si="17"/>
        <v>0</v>
      </c>
      <c r="K81" s="62">
        <f t="shared" si="17"/>
        <v>0</v>
      </c>
      <c r="L81" s="61">
        <f t="shared" si="17"/>
        <v>209.401386045</v>
      </c>
      <c r="M81" s="42">
        <f t="shared" si="17"/>
        <v>0</v>
      </c>
      <c r="N81" s="62">
        <f t="shared" si="17"/>
        <v>0</v>
      </c>
      <c r="O81" s="62">
        <f t="shared" si="17"/>
        <v>0</v>
      </c>
      <c r="P81" s="62">
        <f t="shared" si="17"/>
        <v>0</v>
      </c>
      <c r="Q81" s="61">
        <f t="shared" si="17"/>
        <v>0</v>
      </c>
      <c r="R81" s="42">
        <f t="shared" si="17"/>
        <v>0</v>
      </c>
      <c r="S81" s="62">
        <f t="shared" si="17"/>
        <v>0</v>
      </c>
      <c r="T81" s="62">
        <f t="shared" si="17"/>
        <v>0</v>
      </c>
      <c r="U81" s="62">
        <f t="shared" si="17"/>
        <v>0</v>
      </c>
      <c r="V81" s="61">
        <f t="shared" si="17"/>
        <v>0</v>
      </c>
      <c r="W81" s="42">
        <f t="shared" si="17"/>
        <v>0</v>
      </c>
      <c r="X81" s="62">
        <f t="shared" si="17"/>
        <v>0</v>
      </c>
      <c r="Y81" s="62">
        <f t="shared" si="17"/>
        <v>0</v>
      </c>
      <c r="Z81" s="62">
        <f t="shared" si="17"/>
        <v>0</v>
      </c>
      <c r="AA81" s="61">
        <f t="shared" si="17"/>
        <v>0</v>
      </c>
      <c r="AB81" s="42">
        <f t="shared" si="17"/>
        <v>0</v>
      </c>
      <c r="AC81" s="62">
        <f t="shared" si="17"/>
        <v>0</v>
      </c>
      <c r="AD81" s="62">
        <f t="shared" si="17"/>
        <v>0</v>
      </c>
      <c r="AE81" s="62">
        <f t="shared" si="17"/>
        <v>0</v>
      </c>
      <c r="AF81" s="61">
        <f t="shared" si="17"/>
        <v>0</v>
      </c>
      <c r="AG81" s="42">
        <f t="shared" si="17"/>
        <v>0</v>
      </c>
      <c r="AH81" s="62">
        <f t="shared" si="17"/>
        <v>0</v>
      </c>
      <c r="AI81" s="62">
        <f t="shared" si="17"/>
        <v>0</v>
      </c>
      <c r="AJ81" s="62">
        <f t="shared" si="17"/>
        <v>0</v>
      </c>
      <c r="AK81" s="61">
        <f t="shared" si="17"/>
        <v>0</v>
      </c>
      <c r="AL81" s="42">
        <f t="shared" si="17"/>
        <v>0</v>
      </c>
      <c r="AM81" s="62">
        <f t="shared" si="17"/>
        <v>0</v>
      </c>
      <c r="AN81" s="62">
        <f t="shared" si="17"/>
        <v>0</v>
      </c>
      <c r="AO81" s="62">
        <f t="shared" si="17"/>
        <v>0</v>
      </c>
      <c r="AP81" s="61">
        <f t="shared" si="17"/>
        <v>0</v>
      </c>
      <c r="AQ81" s="42">
        <f t="shared" si="17"/>
        <v>0</v>
      </c>
      <c r="AR81" s="62">
        <f t="shared" si="17"/>
        <v>0</v>
      </c>
      <c r="AS81" s="62">
        <f aca="true" t="shared" si="18" ref="AS81:BK81">SUM(AS80,AS74)</f>
        <v>0</v>
      </c>
      <c r="AT81" s="62">
        <f t="shared" si="18"/>
        <v>0</v>
      </c>
      <c r="AU81" s="61">
        <f t="shared" si="18"/>
        <v>0</v>
      </c>
      <c r="AV81" s="42">
        <f t="shared" si="18"/>
        <v>0</v>
      </c>
      <c r="AW81" s="62">
        <f t="shared" si="18"/>
        <v>0</v>
      </c>
      <c r="AX81" s="62">
        <f t="shared" si="18"/>
        <v>0</v>
      </c>
      <c r="AY81" s="62">
        <f t="shared" si="18"/>
        <v>0</v>
      </c>
      <c r="AZ81" s="61">
        <f t="shared" si="18"/>
        <v>0</v>
      </c>
      <c r="BA81" s="42">
        <f t="shared" si="18"/>
        <v>0</v>
      </c>
      <c r="BB81" s="62">
        <f t="shared" si="18"/>
        <v>0</v>
      </c>
      <c r="BC81" s="62">
        <f t="shared" si="18"/>
        <v>0</v>
      </c>
      <c r="BD81" s="62">
        <f t="shared" si="18"/>
        <v>0</v>
      </c>
      <c r="BE81" s="61">
        <f t="shared" si="18"/>
        <v>0</v>
      </c>
      <c r="BF81" s="42">
        <f t="shared" si="18"/>
        <v>0</v>
      </c>
      <c r="BG81" s="62">
        <f t="shared" si="18"/>
        <v>0</v>
      </c>
      <c r="BH81" s="62">
        <f t="shared" si="18"/>
        <v>0</v>
      </c>
      <c r="BI81" s="62">
        <f t="shared" si="18"/>
        <v>0</v>
      </c>
      <c r="BJ81" s="61">
        <f t="shared" si="18"/>
        <v>0</v>
      </c>
      <c r="BK81" s="81">
        <f t="shared" si="18"/>
        <v>243.003249561</v>
      </c>
      <c r="BL81" s="86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64" ht="4.5" customHeight="1">
      <c r="A82" s="10"/>
      <c r="B82" s="17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4"/>
      <c r="BL82" s="86"/>
    </row>
    <row r="83" spans="1:64" ht="12.75">
      <c r="A83" s="10" t="s">
        <v>20</v>
      </c>
      <c r="B83" s="16" t="s">
        <v>21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4"/>
      <c r="BL83" s="86"/>
    </row>
    <row r="84" spans="1:64" ht="12.75">
      <c r="A84" s="10" t="s">
        <v>67</v>
      </c>
      <c r="B84" s="17" t="s">
        <v>22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4"/>
      <c r="BL84" s="86"/>
    </row>
    <row r="85" spans="1:64" ht="12.75">
      <c r="A85" s="10"/>
      <c r="B85" s="21" t="s">
        <v>121</v>
      </c>
      <c r="C85" s="47">
        <v>0</v>
      </c>
      <c r="D85" s="45">
        <v>36.064363613</v>
      </c>
      <c r="E85" s="40">
        <v>0</v>
      </c>
      <c r="F85" s="40">
        <v>0</v>
      </c>
      <c r="G85" s="46">
        <v>0</v>
      </c>
      <c r="H85" s="63">
        <v>2.722062019</v>
      </c>
      <c r="I85" s="40">
        <v>2.923072766</v>
      </c>
      <c r="J85" s="40">
        <v>0</v>
      </c>
      <c r="K85" s="40">
        <v>0</v>
      </c>
      <c r="L85" s="46">
        <v>30.551148822</v>
      </c>
      <c r="M85" s="63">
        <v>0</v>
      </c>
      <c r="N85" s="45">
        <v>0</v>
      </c>
      <c r="O85" s="40">
        <v>0</v>
      </c>
      <c r="P85" s="40">
        <v>0</v>
      </c>
      <c r="Q85" s="46">
        <v>0</v>
      </c>
      <c r="R85" s="63">
        <v>0.989651446</v>
      </c>
      <c r="S85" s="40">
        <v>0</v>
      </c>
      <c r="T85" s="40">
        <v>0</v>
      </c>
      <c r="U85" s="40">
        <v>0</v>
      </c>
      <c r="V85" s="46">
        <v>0.418881666</v>
      </c>
      <c r="W85" s="63">
        <v>0</v>
      </c>
      <c r="X85" s="40">
        <v>0</v>
      </c>
      <c r="Y85" s="40">
        <v>0</v>
      </c>
      <c r="Z85" s="40">
        <v>0</v>
      </c>
      <c r="AA85" s="46">
        <v>0</v>
      </c>
      <c r="AB85" s="63">
        <v>0</v>
      </c>
      <c r="AC85" s="40">
        <v>0</v>
      </c>
      <c r="AD85" s="40">
        <v>0</v>
      </c>
      <c r="AE85" s="40">
        <v>0</v>
      </c>
      <c r="AF85" s="46">
        <v>0</v>
      </c>
      <c r="AG85" s="63">
        <v>0</v>
      </c>
      <c r="AH85" s="40">
        <v>0</v>
      </c>
      <c r="AI85" s="40">
        <v>0</v>
      </c>
      <c r="AJ85" s="40">
        <v>0</v>
      </c>
      <c r="AK85" s="46">
        <v>0</v>
      </c>
      <c r="AL85" s="63">
        <v>0</v>
      </c>
      <c r="AM85" s="40">
        <v>0</v>
      </c>
      <c r="AN85" s="40">
        <v>0</v>
      </c>
      <c r="AO85" s="40">
        <v>0</v>
      </c>
      <c r="AP85" s="46">
        <v>0</v>
      </c>
      <c r="AQ85" s="63">
        <v>0</v>
      </c>
      <c r="AR85" s="45">
        <v>0</v>
      </c>
      <c r="AS85" s="40">
        <v>0</v>
      </c>
      <c r="AT85" s="40">
        <v>0</v>
      </c>
      <c r="AU85" s="46">
        <v>0</v>
      </c>
      <c r="AV85" s="63">
        <v>7.051777486</v>
      </c>
      <c r="AW85" s="40">
        <v>0.244444574</v>
      </c>
      <c r="AX85" s="40">
        <v>0</v>
      </c>
      <c r="AY85" s="40">
        <v>0</v>
      </c>
      <c r="AZ85" s="46">
        <v>16.526204499</v>
      </c>
      <c r="BA85" s="63">
        <v>0</v>
      </c>
      <c r="BB85" s="45">
        <v>0</v>
      </c>
      <c r="BC85" s="40">
        <v>0</v>
      </c>
      <c r="BD85" s="40">
        <v>0</v>
      </c>
      <c r="BE85" s="46">
        <v>0</v>
      </c>
      <c r="BF85" s="63">
        <v>1.421038374</v>
      </c>
      <c r="BG85" s="45">
        <v>0</v>
      </c>
      <c r="BH85" s="40">
        <v>0</v>
      </c>
      <c r="BI85" s="40">
        <v>0</v>
      </c>
      <c r="BJ85" s="46">
        <v>0.555117034</v>
      </c>
      <c r="BK85" s="108">
        <v>99.467762299</v>
      </c>
      <c r="BL85" s="86"/>
    </row>
    <row r="86" spans="1:64" ht="12.75">
      <c r="A86" s="10"/>
      <c r="B86" s="21" t="s">
        <v>119</v>
      </c>
      <c r="C86" s="47">
        <v>0</v>
      </c>
      <c r="D86" s="45">
        <v>27.508166263</v>
      </c>
      <c r="E86" s="40">
        <v>0</v>
      </c>
      <c r="F86" s="40">
        <v>0</v>
      </c>
      <c r="G86" s="46">
        <v>0</v>
      </c>
      <c r="H86" s="63">
        <v>37.684086734</v>
      </c>
      <c r="I86" s="40">
        <v>42.052414821</v>
      </c>
      <c r="J86" s="40">
        <v>0</v>
      </c>
      <c r="K86" s="40">
        <v>0</v>
      </c>
      <c r="L86" s="46">
        <v>175.132507743</v>
      </c>
      <c r="M86" s="63">
        <v>0</v>
      </c>
      <c r="N86" s="45">
        <v>0</v>
      </c>
      <c r="O86" s="40">
        <v>0</v>
      </c>
      <c r="P86" s="40">
        <v>0</v>
      </c>
      <c r="Q86" s="46">
        <v>0</v>
      </c>
      <c r="R86" s="63">
        <v>17.446095697</v>
      </c>
      <c r="S86" s="40">
        <v>1.32487532</v>
      </c>
      <c r="T86" s="40">
        <v>0</v>
      </c>
      <c r="U86" s="40">
        <v>0</v>
      </c>
      <c r="V86" s="46">
        <v>7.957112768</v>
      </c>
      <c r="W86" s="63">
        <v>0</v>
      </c>
      <c r="X86" s="40">
        <v>0</v>
      </c>
      <c r="Y86" s="40">
        <v>0</v>
      </c>
      <c r="Z86" s="40">
        <v>0</v>
      </c>
      <c r="AA86" s="46">
        <v>0</v>
      </c>
      <c r="AB86" s="63">
        <v>0.045553303</v>
      </c>
      <c r="AC86" s="40">
        <v>0</v>
      </c>
      <c r="AD86" s="40">
        <v>0</v>
      </c>
      <c r="AE86" s="40">
        <v>0</v>
      </c>
      <c r="AF86" s="46">
        <v>0</v>
      </c>
      <c r="AG86" s="63">
        <v>0</v>
      </c>
      <c r="AH86" s="40">
        <v>0</v>
      </c>
      <c r="AI86" s="40">
        <v>0</v>
      </c>
      <c r="AJ86" s="40">
        <v>0</v>
      </c>
      <c r="AK86" s="46">
        <v>0</v>
      </c>
      <c r="AL86" s="63">
        <v>0.041396368</v>
      </c>
      <c r="AM86" s="40">
        <v>0</v>
      </c>
      <c r="AN86" s="40">
        <v>0</v>
      </c>
      <c r="AO86" s="40">
        <v>0</v>
      </c>
      <c r="AP86" s="46">
        <v>0</v>
      </c>
      <c r="AQ86" s="63">
        <v>0</v>
      </c>
      <c r="AR86" s="45">
        <v>0</v>
      </c>
      <c r="AS86" s="40">
        <v>0</v>
      </c>
      <c r="AT86" s="40">
        <v>0</v>
      </c>
      <c r="AU86" s="46">
        <v>0</v>
      </c>
      <c r="AV86" s="63">
        <v>77.483215045</v>
      </c>
      <c r="AW86" s="40">
        <v>26.807777566</v>
      </c>
      <c r="AX86" s="40">
        <v>0</v>
      </c>
      <c r="AY86" s="40">
        <v>0</v>
      </c>
      <c r="AZ86" s="46">
        <v>221.800972971</v>
      </c>
      <c r="BA86" s="63">
        <v>0</v>
      </c>
      <c r="BB86" s="45">
        <v>0</v>
      </c>
      <c r="BC86" s="40">
        <v>0</v>
      </c>
      <c r="BD86" s="40">
        <v>0</v>
      </c>
      <c r="BE86" s="46">
        <v>0</v>
      </c>
      <c r="BF86" s="63">
        <v>24.512876117</v>
      </c>
      <c r="BG86" s="45">
        <v>4.370864318</v>
      </c>
      <c r="BH86" s="40">
        <v>0</v>
      </c>
      <c r="BI86" s="40">
        <v>0</v>
      </c>
      <c r="BJ86" s="46">
        <v>15.722136489</v>
      </c>
      <c r="BK86" s="108">
        <v>679.890051523</v>
      </c>
      <c r="BL86" s="86"/>
    </row>
    <row r="87" spans="1:64" ht="12.75">
      <c r="A87" s="10"/>
      <c r="B87" s="21" t="s">
        <v>150</v>
      </c>
      <c r="C87" s="47">
        <v>0</v>
      </c>
      <c r="D87" s="45">
        <v>5.459158818</v>
      </c>
      <c r="E87" s="40">
        <v>0</v>
      </c>
      <c r="F87" s="40">
        <v>0</v>
      </c>
      <c r="G87" s="46">
        <v>0</v>
      </c>
      <c r="H87" s="63">
        <v>16.670695851</v>
      </c>
      <c r="I87" s="40">
        <v>2.664095007</v>
      </c>
      <c r="J87" s="40">
        <v>0</v>
      </c>
      <c r="K87" s="40">
        <v>0</v>
      </c>
      <c r="L87" s="46">
        <v>65.088320959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7.807832978</v>
      </c>
      <c r="S87" s="40">
        <v>0.47574284</v>
      </c>
      <c r="T87" s="40">
        <v>0</v>
      </c>
      <c r="U87" s="40">
        <v>0</v>
      </c>
      <c r="V87" s="46">
        <v>2.208825094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0.009666983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0.000544382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0</v>
      </c>
      <c r="AS87" s="40">
        <v>0</v>
      </c>
      <c r="AT87" s="40">
        <v>0</v>
      </c>
      <c r="AU87" s="46">
        <v>0</v>
      </c>
      <c r="AV87" s="63">
        <v>66.041963945</v>
      </c>
      <c r="AW87" s="40">
        <v>4.53519031</v>
      </c>
      <c r="AX87" s="40">
        <v>0</v>
      </c>
      <c r="AY87" s="40">
        <v>0</v>
      </c>
      <c r="AZ87" s="46">
        <v>38.822707124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30.163171849</v>
      </c>
      <c r="BG87" s="45">
        <v>0.870028379</v>
      </c>
      <c r="BH87" s="40">
        <v>0</v>
      </c>
      <c r="BI87" s="40">
        <v>0</v>
      </c>
      <c r="BJ87" s="46">
        <v>5.013848928</v>
      </c>
      <c r="BK87" s="108">
        <v>245.831793447</v>
      </c>
      <c r="BL87" s="86"/>
    </row>
    <row r="88" spans="1:64" ht="12.75">
      <c r="A88" s="10"/>
      <c r="B88" s="21" t="s">
        <v>116</v>
      </c>
      <c r="C88" s="47">
        <v>0</v>
      </c>
      <c r="D88" s="45">
        <v>134.084001219</v>
      </c>
      <c r="E88" s="40">
        <v>0</v>
      </c>
      <c r="F88" s="40">
        <v>0</v>
      </c>
      <c r="G88" s="46">
        <v>0</v>
      </c>
      <c r="H88" s="63">
        <v>45.524391072</v>
      </c>
      <c r="I88" s="40">
        <v>19.205012233</v>
      </c>
      <c r="J88" s="40">
        <v>0</v>
      </c>
      <c r="K88" s="40">
        <v>0</v>
      </c>
      <c r="L88" s="46">
        <v>124.468308081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16.635549848</v>
      </c>
      <c r="S88" s="40">
        <v>1.581309118</v>
      </c>
      <c r="T88" s="40">
        <v>0</v>
      </c>
      <c r="U88" s="40">
        <v>0</v>
      </c>
      <c r="V88" s="46">
        <v>6.05449693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0.000742203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0.002311739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0</v>
      </c>
      <c r="AS88" s="40">
        <v>0</v>
      </c>
      <c r="AT88" s="40">
        <v>0</v>
      </c>
      <c r="AU88" s="46">
        <v>0</v>
      </c>
      <c r="AV88" s="63">
        <v>95.403388122</v>
      </c>
      <c r="AW88" s="40">
        <v>47.106231721</v>
      </c>
      <c r="AX88" s="40">
        <v>0</v>
      </c>
      <c r="AY88" s="40">
        <v>0</v>
      </c>
      <c r="AZ88" s="46">
        <v>139.524018636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25.749409218</v>
      </c>
      <c r="BG88" s="45">
        <v>0.718426985</v>
      </c>
      <c r="BH88" s="40">
        <v>0</v>
      </c>
      <c r="BI88" s="40">
        <v>0</v>
      </c>
      <c r="BJ88" s="46">
        <v>15.416877515</v>
      </c>
      <c r="BK88" s="108">
        <v>671.47447464</v>
      </c>
      <c r="BL88" s="86"/>
    </row>
    <row r="89" spans="1:64" ht="12.75">
      <c r="A89" s="10"/>
      <c r="B89" s="21" t="s">
        <v>117</v>
      </c>
      <c r="C89" s="47">
        <v>0</v>
      </c>
      <c r="D89" s="45">
        <v>5.803556563</v>
      </c>
      <c r="E89" s="40">
        <v>0</v>
      </c>
      <c r="F89" s="40">
        <v>0</v>
      </c>
      <c r="G89" s="46">
        <v>0</v>
      </c>
      <c r="H89" s="63">
        <v>1.236928692</v>
      </c>
      <c r="I89" s="40">
        <v>0.99350713</v>
      </c>
      <c r="J89" s="40">
        <v>0</v>
      </c>
      <c r="K89" s="40">
        <v>0</v>
      </c>
      <c r="L89" s="46">
        <v>17.946372692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0.455135866</v>
      </c>
      <c r="S89" s="40">
        <v>0</v>
      </c>
      <c r="T89" s="40">
        <v>0</v>
      </c>
      <c r="U89" s="40">
        <v>0</v>
      </c>
      <c r="V89" s="46">
        <v>0.134978577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14.620129838</v>
      </c>
      <c r="AS89" s="40">
        <v>0</v>
      </c>
      <c r="AT89" s="40">
        <v>0</v>
      </c>
      <c r="AU89" s="46">
        <v>0</v>
      </c>
      <c r="AV89" s="63">
        <v>2.201583889</v>
      </c>
      <c r="AW89" s="40">
        <v>0.696065505</v>
      </c>
      <c r="AX89" s="40">
        <v>0</v>
      </c>
      <c r="AY89" s="40">
        <v>0</v>
      </c>
      <c r="AZ89" s="46">
        <v>11.737456431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0.827532297</v>
      </c>
      <c r="BG89" s="45">
        <v>0.146880967</v>
      </c>
      <c r="BH89" s="40">
        <v>0</v>
      </c>
      <c r="BI89" s="40">
        <v>0</v>
      </c>
      <c r="BJ89" s="46">
        <v>0.250708006</v>
      </c>
      <c r="BK89" s="108">
        <v>57.050836453</v>
      </c>
      <c r="BL89" s="86"/>
    </row>
    <row r="90" spans="1:64" ht="12.75">
      <c r="A90" s="10"/>
      <c r="B90" s="21" t="s">
        <v>120</v>
      </c>
      <c r="C90" s="47">
        <v>0</v>
      </c>
      <c r="D90" s="45">
        <v>19.321585306</v>
      </c>
      <c r="E90" s="40">
        <v>0</v>
      </c>
      <c r="F90" s="40">
        <v>0</v>
      </c>
      <c r="G90" s="46">
        <v>0</v>
      </c>
      <c r="H90" s="63">
        <v>12.707728575</v>
      </c>
      <c r="I90" s="40">
        <v>0.565813365</v>
      </c>
      <c r="J90" s="40">
        <v>0</v>
      </c>
      <c r="K90" s="40">
        <v>0</v>
      </c>
      <c r="L90" s="46">
        <v>52.817662201</v>
      </c>
      <c r="M90" s="63">
        <v>0</v>
      </c>
      <c r="N90" s="45">
        <v>0</v>
      </c>
      <c r="O90" s="40">
        <v>0</v>
      </c>
      <c r="P90" s="40">
        <v>0</v>
      </c>
      <c r="Q90" s="46">
        <v>0</v>
      </c>
      <c r="R90" s="63">
        <v>5.259578065</v>
      </c>
      <c r="S90" s="40">
        <v>0.025402848</v>
      </c>
      <c r="T90" s="40">
        <v>0</v>
      </c>
      <c r="U90" s="40">
        <v>0</v>
      </c>
      <c r="V90" s="46">
        <v>1.570188253</v>
      </c>
      <c r="W90" s="63">
        <v>0</v>
      </c>
      <c r="X90" s="40">
        <v>0</v>
      </c>
      <c r="Y90" s="40">
        <v>0</v>
      </c>
      <c r="Z90" s="40">
        <v>0</v>
      </c>
      <c r="AA90" s="46">
        <v>0</v>
      </c>
      <c r="AB90" s="63">
        <v>0.0061099</v>
      </c>
      <c r="AC90" s="40">
        <v>0</v>
      </c>
      <c r="AD90" s="40">
        <v>0</v>
      </c>
      <c r="AE90" s="40">
        <v>0</v>
      </c>
      <c r="AF90" s="46">
        <v>0</v>
      </c>
      <c r="AG90" s="63">
        <v>0</v>
      </c>
      <c r="AH90" s="40">
        <v>0</v>
      </c>
      <c r="AI90" s="40">
        <v>0</v>
      </c>
      <c r="AJ90" s="40">
        <v>0</v>
      </c>
      <c r="AK90" s="46">
        <v>0</v>
      </c>
      <c r="AL90" s="63">
        <v>0</v>
      </c>
      <c r="AM90" s="40">
        <v>0</v>
      </c>
      <c r="AN90" s="40">
        <v>0</v>
      </c>
      <c r="AO90" s="40">
        <v>0</v>
      </c>
      <c r="AP90" s="46">
        <v>0</v>
      </c>
      <c r="AQ90" s="63">
        <v>0</v>
      </c>
      <c r="AR90" s="45">
        <v>0.057773204</v>
      </c>
      <c r="AS90" s="40">
        <v>0</v>
      </c>
      <c r="AT90" s="40">
        <v>0</v>
      </c>
      <c r="AU90" s="46">
        <v>0</v>
      </c>
      <c r="AV90" s="63">
        <v>11.720647237</v>
      </c>
      <c r="AW90" s="40">
        <v>5.397675958</v>
      </c>
      <c r="AX90" s="40">
        <v>0</v>
      </c>
      <c r="AY90" s="40">
        <v>0</v>
      </c>
      <c r="AZ90" s="46">
        <v>32.08544703</v>
      </c>
      <c r="BA90" s="63">
        <v>0</v>
      </c>
      <c r="BB90" s="45">
        <v>0</v>
      </c>
      <c r="BC90" s="40">
        <v>0</v>
      </c>
      <c r="BD90" s="40">
        <v>0</v>
      </c>
      <c r="BE90" s="46">
        <v>0</v>
      </c>
      <c r="BF90" s="63">
        <v>3.363929945</v>
      </c>
      <c r="BG90" s="45">
        <v>0.032647115</v>
      </c>
      <c r="BH90" s="40">
        <v>0</v>
      </c>
      <c r="BI90" s="40">
        <v>0</v>
      </c>
      <c r="BJ90" s="46">
        <v>1.660272303</v>
      </c>
      <c r="BK90" s="108">
        <v>146.592461305</v>
      </c>
      <c r="BL90" s="86"/>
    </row>
    <row r="91" spans="1:64" ht="12.75">
      <c r="A91" s="10"/>
      <c r="B91" s="21" t="s">
        <v>118</v>
      </c>
      <c r="C91" s="47">
        <v>0</v>
      </c>
      <c r="D91" s="45">
        <v>28.032261008</v>
      </c>
      <c r="E91" s="40">
        <v>0</v>
      </c>
      <c r="F91" s="40">
        <v>0</v>
      </c>
      <c r="G91" s="46">
        <v>0</v>
      </c>
      <c r="H91" s="63">
        <v>3.574555189</v>
      </c>
      <c r="I91" s="40">
        <v>3.20979209</v>
      </c>
      <c r="J91" s="40">
        <v>0</v>
      </c>
      <c r="K91" s="40">
        <v>0</v>
      </c>
      <c r="L91" s="46">
        <v>57.557446476</v>
      </c>
      <c r="M91" s="63">
        <v>0</v>
      </c>
      <c r="N91" s="45">
        <v>0</v>
      </c>
      <c r="O91" s="40">
        <v>0</v>
      </c>
      <c r="P91" s="40">
        <v>0</v>
      </c>
      <c r="Q91" s="46">
        <v>0</v>
      </c>
      <c r="R91" s="63">
        <v>1.26396899</v>
      </c>
      <c r="S91" s="40">
        <v>0</v>
      </c>
      <c r="T91" s="40">
        <v>0</v>
      </c>
      <c r="U91" s="40">
        <v>0</v>
      </c>
      <c r="V91" s="46">
        <v>0.381228532</v>
      </c>
      <c r="W91" s="63">
        <v>0</v>
      </c>
      <c r="X91" s="40">
        <v>0</v>
      </c>
      <c r="Y91" s="40">
        <v>0</v>
      </c>
      <c r="Z91" s="40">
        <v>0</v>
      </c>
      <c r="AA91" s="46">
        <v>0</v>
      </c>
      <c r="AB91" s="63">
        <v>0</v>
      </c>
      <c r="AC91" s="40">
        <v>0</v>
      </c>
      <c r="AD91" s="40">
        <v>0</v>
      </c>
      <c r="AE91" s="40">
        <v>0</v>
      </c>
      <c r="AF91" s="46">
        <v>0</v>
      </c>
      <c r="AG91" s="63">
        <v>0</v>
      </c>
      <c r="AH91" s="40">
        <v>0</v>
      </c>
      <c r="AI91" s="40">
        <v>0</v>
      </c>
      <c r="AJ91" s="40">
        <v>0</v>
      </c>
      <c r="AK91" s="46">
        <v>0</v>
      </c>
      <c r="AL91" s="63">
        <v>0.000696157</v>
      </c>
      <c r="AM91" s="40">
        <v>0</v>
      </c>
      <c r="AN91" s="40">
        <v>0</v>
      </c>
      <c r="AO91" s="40">
        <v>0</v>
      </c>
      <c r="AP91" s="46">
        <v>0</v>
      </c>
      <c r="AQ91" s="63">
        <v>0</v>
      </c>
      <c r="AR91" s="45">
        <v>0</v>
      </c>
      <c r="AS91" s="40">
        <v>0</v>
      </c>
      <c r="AT91" s="40">
        <v>0</v>
      </c>
      <c r="AU91" s="46">
        <v>0</v>
      </c>
      <c r="AV91" s="63">
        <v>6.85294483</v>
      </c>
      <c r="AW91" s="40">
        <v>8.954353527</v>
      </c>
      <c r="AX91" s="40">
        <v>0</v>
      </c>
      <c r="AY91" s="40">
        <v>0</v>
      </c>
      <c r="AZ91" s="46">
        <v>22.19457226</v>
      </c>
      <c r="BA91" s="63">
        <v>0</v>
      </c>
      <c r="BB91" s="45">
        <v>0</v>
      </c>
      <c r="BC91" s="40">
        <v>0</v>
      </c>
      <c r="BD91" s="40">
        <v>0</v>
      </c>
      <c r="BE91" s="46">
        <v>0</v>
      </c>
      <c r="BF91" s="63">
        <v>1.935725563</v>
      </c>
      <c r="BG91" s="45">
        <v>0.056804659</v>
      </c>
      <c r="BH91" s="40">
        <v>0</v>
      </c>
      <c r="BI91" s="40">
        <v>0</v>
      </c>
      <c r="BJ91" s="46">
        <v>4.157423002</v>
      </c>
      <c r="BK91" s="108">
        <v>138.171772283</v>
      </c>
      <c r="BL91" s="86"/>
    </row>
    <row r="92" spans="1:64" ht="12.75">
      <c r="A92" s="31"/>
      <c r="B92" s="33" t="s">
        <v>74</v>
      </c>
      <c r="C92" s="101">
        <f aca="true" t="shared" si="19" ref="C92:AH92">SUM(C85:C91)</f>
        <v>0</v>
      </c>
      <c r="D92" s="71">
        <f t="shared" si="19"/>
        <v>256.27309278999996</v>
      </c>
      <c r="E92" s="71">
        <f t="shared" si="19"/>
        <v>0</v>
      </c>
      <c r="F92" s="71">
        <f t="shared" si="19"/>
        <v>0</v>
      </c>
      <c r="G92" s="71">
        <f t="shared" si="19"/>
        <v>0</v>
      </c>
      <c r="H92" s="71">
        <f t="shared" si="19"/>
        <v>120.120448132</v>
      </c>
      <c r="I92" s="71">
        <f t="shared" si="19"/>
        <v>71.61370741199998</v>
      </c>
      <c r="J92" s="71">
        <f t="shared" si="19"/>
        <v>0</v>
      </c>
      <c r="K92" s="71">
        <f t="shared" si="19"/>
        <v>0</v>
      </c>
      <c r="L92" s="71">
        <f t="shared" si="19"/>
        <v>523.561766974</v>
      </c>
      <c r="M92" s="71">
        <f t="shared" si="19"/>
        <v>0</v>
      </c>
      <c r="N92" s="71">
        <f t="shared" si="19"/>
        <v>0</v>
      </c>
      <c r="O92" s="71">
        <f t="shared" si="19"/>
        <v>0</v>
      </c>
      <c r="P92" s="71">
        <f t="shared" si="19"/>
        <v>0</v>
      </c>
      <c r="Q92" s="71">
        <f t="shared" si="19"/>
        <v>0</v>
      </c>
      <c r="R92" s="71">
        <f t="shared" si="19"/>
        <v>49.857812890000005</v>
      </c>
      <c r="S92" s="71">
        <f t="shared" si="19"/>
        <v>3.407330126</v>
      </c>
      <c r="T92" s="71">
        <f t="shared" si="19"/>
        <v>0</v>
      </c>
      <c r="U92" s="71">
        <f t="shared" si="19"/>
        <v>0</v>
      </c>
      <c r="V92" s="71">
        <f t="shared" si="19"/>
        <v>18.72571182</v>
      </c>
      <c r="W92" s="71">
        <f t="shared" si="19"/>
        <v>0</v>
      </c>
      <c r="X92" s="71">
        <f t="shared" si="19"/>
        <v>0</v>
      </c>
      <c r="Y92" s="71">
        <f t="shared" si="19"/>
        <v>0</v>
      </c>
      <c r="Z92" s="71">
        <f t="shared" si="19"/>
        <v>0</v>
      </c>
      <c r="AA92" s="71">
        <f t="shared" si="19"/>
        <v>0</v>
      </c>
      <c r="AB92" s="71">
        <f t="shared" si="19"/>
        <v>0.062072389000000006</v>
      </c>
      <c r="AC92" s="71">
        <f t="shared" si="19"/>
        <v>0</v>
      </c>
      <c r="AD92" s="71">
        <f t="shared" si="19"/>
        <v>0</v>
      </c>
      <c r="AE92" s="71">
        <f t="shared" si="19"/>
        <v>0</v>
      </c>
      <c r="AF92" s="71">
        <f t="shared" si="19"/>
        <v>0</v>
      </c>
      <c r="AG92" s="71">
        <f t="shared" si="19"/>
        <v>0</v>
      </c>
      <c r="AH92" s="71">
        <f t="shared" si="19"/>
        <v>0</v>
      </c>
      <c r="AI92" s="71">
        <f aca="true" t="shared" si="20" ref="AI92:BK92">SUM(AI85:AI91)</f>
        <v>0</v>
      </c>
      <c r="AJ92" s="71">
        <f t="shared" si="20"/>
        <v>0</v>
      </c>
      <c r="AK92" s="71">
        <f t="shared" si="20"/>
        <v>0</v>
      </c>
      <c r="AL92" s="71">
        <f t="shared" si="20"/>
        <v>0.04494864600000001</v>
      </c>
      <c r="AM92" s="71">
        <f t="shared" si="20"/>
        <v>0</v>
      </c>
      <c r="AN92" s="71">
        <f t="shared" si="20"/>
        <v>0</v>
      </c>
      <c r="AO92" s="71">
        <f t="shared" si="20"/>
        <v>0</v>
      </c>
      <c r="AP92" s="71">
        <f t="shared" si="20"/>
        <v>0</v>
      </c>
      <c r="AQ92" s="71">
        <f t="shared" si="20"/>
        <v>0</v>
      </c>
      <c r="AR92" s="71">
        <f t="shared" si="20"/>
        <v>14.677903042</v>
      </c>
      <c r="AS92" s="71">
        <f t="shared" si="20"/>
        <v>0</v>
      </c>
      <c r="AT92" s="71">
        <f t="shared" si="20"/>
        <v>0</v>
      </c>
      <c r="AU92" s="71">
        <f t="shared" si="20"/>
        <v>0</v>
      </c>
      <c r="AV92" s="71">
        <f t="shared" si="20"/>
        <v>266.75552055400004</v>
      </c>
      <c r="AW92" s="71">
        <f t="shared" si="20"/>
        <v>93.74173916099998</v>
      </c>
      <c r="AX92" s="71">
        <f t="shared" si="20"/>
        <v>0</v>
      </c>
      <c r="AY92" s="71">
        <f t="shared" si="20"/>
        <v>0</v>
      </c>
      <c r="AZ92" s="71">
        <f t="shared" si="20"/>
        <v>482.69137895099993</v>
      </c>
      <c r="BA92" s="71">
        <f t="shared" si="20"/>
        <v>0</v>
      </c>
      <c r="BB92" s="71">
        <f t="shared" si="20"/>
        <v>0</v>
      </c>
      <c r="BC92" s="71">
        <f t="shared" si="20"/>
        <v>0</v>
      </c>
      <c r="BD92" s="71">
        <f t="shared" si="20"/>
        <v>0</v>
      </c>
      <c r="BE92" s="71">
        <f t="shared" si="20"/>
        <v>0</v>
      </c>
      <c r="BF92" s="71">
        <f t="shared" si="20"/>
        <v>87.973683363</v>
      </c>
      <c r="BG92" s="71">
        <f t="shared" si="20"/>
        <v>6.195652422999999</v>
      </c>
      <c r="BH92" s="71">
        <f t="shared" si="20"/>
        <v>0</v>
      </c>
      <c r="BI92" s="71">
        <f t="shared" si="20"/>
        <v>0</v>
      </c>
      <c r="BJ92" s="71">
        <f t="shared" si="20"/>
        <v>42.776383276999994</v>
      </c>
      <c r="BK92" s="114">
        <f t="shared" si="20"/>
        <v>2038.4791519500004</v>
      </c>
      <c r="BL92" s="86"/>
    </row>
    <row r="93" spans="1:64" ht="4.5" customHeight="1">
      <c r="A93" s="10"/>
      <c r="B93" s="20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4"/>
      <c r="BL93" s="86"/>
    </row>
    <row r="94" spans="1:66" ht="12.75">
      <c r="A94" s="31"/>
      <c r="B94" s="102" t="s">
        <v>88</v>
      </c>
      <c r="C94" s="44">
        <f aca="true" t="shared" si="21" ref="C94:AH94">+C92++C69+C64+C38+C81</f>
        <v>0</v>
      </c>
      <c r="D94" s="73">
        <f t="shared" si="21"/>
        <v>3804.5850546109996</v>
      </c>
      <c r="E94" s="73">
        <f t="shared" si="21"/>
        <v>0</v>
      </c>
      <c r="F94" s="73">
        <f t="shared" si="21"/>
        <v>0</v>
      </c>
      <c r="G94" s="73">
        <f t="shared" si="21"/>
        <v>0</v>
      </c>
      <c r="H94" s="73">
        <f t="shared" si="21"/>
        <v>4535.269926315</v>
      </c>
      <c r="I94" s="73">
        <f t="shared" si="21"/>
        <v>17666.462048800997</v>
      </c>
      <c r="J94" s="73">
        <f t="shared" si="21"/>
        <v>1853.204627134</v>
      </c>
      <c r="K94" s="73">
        <f t="shared" si="21"/>
        <v>4.801934456</v>
      </c>
      <c r="L94" s="73">
        <f t="shared" si="21"/>
        <v>8006.943700396001</v>
      </c>
      <c r="M94" s="73">
        <f t="shared" si="21"/>
        <v>0</v>
      </c>
      <c r="N94" s="73">
        <f t="shared" si="21"/>
        <v>0</v>
      </c>
      <c r="O94" s="73">
        <f t="shared" si="21"/>
        <v>0</v>
      </c>
      <c r="P94" s="73">
        <f t="shared" si="21"/>
        <v>0</v>
      </c>
      <c r="Q94" s="73">
        <f t="shared" si="21"/>
        <v>0</v>
      </c>
      <c r="R94" s="73">
        <f t="shared" si="21"/>
        <v>2049.5253637240003</v>
      </c>
      <c r="S94" s="73">
        <f t="shared" si="21"/>
        <v>532.2922060450001</v>
      </c>
      <c r="T94" s="73">
        <f t="shared" si="21"/>
        <v>64.251724565</v>
      </c>
      <c r="U94" s="73">
        <f t="shared" si="21"/>
        <v>0</v>
      </c>
      <c r="V94" s="73">
        <f t="shared" si="21"/>
        <v>692.142466715</v>
      </c>
      <c r="W94" s="73">
        <f t="shared" si="21"/>
        <v>0</v>
      </c>
      <c r="X94" s="73">
        <f t="shared" si="21"/>
        <v>0</v>
      </c>
      <c r="Y94" s="73">
        <f t="shared" si="21"/>
        <v>0</v>
      </c>
      <c r="Z94" s="73">
        <f t="shared" si="21"/>
        <v>0</v>
      </c>
      <c r="AA94" s="73">
        <f t="shared" si="21"/>
        <v>0</v>
      </c>
      <c r="AB94" s="73">
        <f t="shared" si="21"/>
        <v>12.404019163999997</v>
      </c>
      <c r="AC94" s="73">
        <f t="shared" si="21"/>
        <v>42.827344155000006</v>
      </c>
      <c r="AD94" s="73">
        <f t="shared" si="21"/>
        <v>0</v>
      </c>
      <c r="AE94" s="73">
        <f t="shared" si="21"/>
        <v>0</v>
      </c>
      <c r="AF94" s="73">
        <f t="shared" si="21"/>
        <v>1.053541047</v>
      </c>
      <c r="AG94" s="73">
        <f t="shared" si="21"/>
        <v>0</v>
      </c>
      <c r="AH94" s="73">
        <f t="shared" si="21"/>
        <v>0</v>
      </c>
      <c r="AI94" s="73">
        <f aca="true" t="shared" si="22" ref="AI94:BJ94">+AI92++AI69+AI64+AI38+AI81</f>
        <v>0</v>
      </c>
      <c r="AJ94" s="73">
        <f t="shared" si="22"/>
        <v>0</v>
      </c>
      <c r="AK94" s="73">
        <f t="shared" si="22"/>
        <v>0</v>
      </c>
      <c r="AL94" s="73">
        <f t="shared" si="22"/>
        <v>7.287109334000002</v>
      </c>
      <c r="AM94" s="73">
        <f t="shared" si="22"/>
        <v>0</v>
      </c>
      <c r="AN94" s="73">
        <f t="shared" si="22"/>
        <v>0</v>
      </c>
      <c r="AO94" s="73">
        <f t="shared" si="22"/>
        <v>0</v>
      </c>
      <c r="AP94" s="73">
        <f t="shared" si="22"/>
        <v>0.229777242</v>
      </c>
      <c r="AQ94" s="73">
        <f t="shared" si="22"/>
        <v>0.06677116</v>
      </c>
      <c r="AR94" s="73">
        <f t="shared" si="22"/>
        <v>15.606187292000001</v>
      </c>
      <c r="AS94" s="73">
        <f t="shared" si="22"/>
        <v>0</v>
      </c>
      <c r="AT94" s="73">
        <f t="shared" si="22"/>
        <v>0</v>
      </c>
      <c r="AU94" s="73">
        <f t="shared" si="22"/>
        <v>0</v>
      </c>
      <c r="AV94" s="73">
        <f t="shared" si="22"/>
        <v>22087.209834618</v>
      </c>
      <c r="AW94" s="73">
        <f t="shared" si="22"/>
        <v>8115.162024276</v>
      </c>
      <c r="AX94" s="73">
        <f t="shared" si="22"/>
        <v>42.194805323000004</v>
      </c>
      <c r="AY94" s="73">
        <f t="shared" si="22"/>
        <v>0</v>
      </c>
      <c r="AZ94" s="73">
        <f t="shared" si="22"/>
        <v>24425.691642508005</v>
      </c>
      <c r="BA94" s="73">
        <f t="shared" si="22"/>
        <v>0</v>
      </c>
      <c r="BB94" s="73">
        <f t="shared" si="22"/>
        <v>0</v>
      </c>
      <c r="BC94" s="73">
        <f t="shared" si="22"/>
        <v>0</v>
      </c>
      <c r="BD94" s="73">
        <f t="shared" si="22"/>
        <v>0</v>
      </c>
      <c r="BE94" s="73">
        <f t="shared" si="22"/>
        <v>0</v>
      </c>
      <c r="BF94" s="73">
        <f t="shared" si="22"/>
        <v>8245.290097460002</v>
      </c>
      <c r="BG94" s="73">
        <f t="shared" si="22"/>
        <v>689.728361599</v>
      </c>
      <c r="BH94" s="73">
        <f t="shared" si="22"/>
        <v>62.236244772</v>
      </c>
      <c r="BI94" s="73">
        <f t="shared" si="22"/>
        <v>0</v>
      </c>
      <c r="BJ94" s="73">
        <f t="shared" si="22"/>
        <v>3486.874231134515</v>
      </c>
      <c r="BK94" s="115">
        <f>+BK92++BK69+BK64+BK38+BK81</f>
        <v>106443.34104384654</v>
      </c>
      <c r="BL94" s="86"/>
      <c r="BM94" s="86"/>
      <c r="BN94" s="86"/>
    </row>
    <row r="95" spans="1:63" ht="4.5" customHeight="1">
      <c r="A95" s="10"/>
      <c r="B95" s="10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4"/>
    </row>
    <row r="96" spans="1:63" ht="14.25" customHeight="1">
      <c r="A96" s="10" t="s">
        <v>5</v>
      </c>
      <c r="B96" s="104" t="s">
        <v>24</v>
      </c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123"/>
      <c r="BG96" s="123"/>
      <c r="BH96" s="123"/>
      <c r="BI96" s="123"/>
      <c r="BJ96" s="123"/>
      <c r="BK96" s="124"/>
    </row>
    <row r="97" spans="1:63" ht="14.25" customHeight="1">
      <c r="A97" s="27"/>
      <c r="B97" s="104"/>
      <c r="C97" s="47">
        <v>0</v>
      </c>
      <c r="D97" s="45">
        <v>0</v>
      </c>
      <c r="E97" s="40">
        <v>0</v>
      </c>
      <c r="F97" s="40">
        <v>0</v>
      </c>
      <c r="G97" s="46">
        <v>0</v>
      </c>
      <c r="H97" s="63">
        <v>0</v>
      </c>
      <c r="I97" s="40">
        <v>0</v>
      </c>
      <c r="J97" s="40">
        <v>0</v>
      </c>
      <c r="K97" s="40">
        <v>0</v>
      </c>
      <c r="L97" s="46">
        <v>0</v>
      </c>
      <c r="M97" s="63">
        <v>0</v>
      </c>
      <c r="N97" s="45">
        <v>0</v>
      </c>
      <c r="O97" s="40">
        <v>0</v>
      </c>
      <c r="P97" s="40">
        <v>0</v>
      </c>
      <c r="Q97" s="46">
        <v>0</v>
      </c>
      <c r="R97" s="63">
        <v>0</v>
      </c>
      <c r="S97" s="40">
        <v>0</v>
      </c>
      <c r="T97" s="40">
        <v>0</v>
      </c>
      <c r="U97" s="40">
        <v>0</v>
      </c>
      <c r="V97" s="46">
        <v>0</v>
      </c>
      <c r="W97" s="63">
        <v>0</v>
      </c>
      <c r="X97" s="40">
        <v>0</v>
      </c>
      <c r="Y97" s="40">
        <v>0</v>
      </c>
      <c r="Z97" s="40">
        <v>0</v>
      </c>
      <c r="AA97" s="46">
        <v>0</v>
      </c>
      <c r="AB97" s="63">
        <v>0</v>
      </c>
      <c r="AC97" s="40">
        <v>0</v>
      </c>
      <c r="AD97" s="40">
        <v>0</v>
      </c>
      <c r="AE97" s="40">
        <v>0</v>
      </c>
      <c r="AF97" s="46">
        <v>0</v>
      </c>
      <c r="AG97" s="63">
        <v>0</v>
      </c>
      <c r="AH97" s="40">
        <v>0</v>
      </c>
      <c r="AI97" s="40">
        <v>0</v>
      </c>
      <c r="AJ97" s="40">
        <v>0</v>
      </c>
      <c r="AK97" s="46">
        <v>0</v>
      </c>
      <c r="AL97" s="63">
        <v>0</v>
      </c>
      <c r="AM97" s="40">
        <v>0</v>
      </c>
      <c r="AN97" s="40">
        <v>0</v>
      </c>
      <c r="AO97" s="40">
        <v>0</v>
      </c>
      <c r="AP97" s="46">
        <v>0</v>
      </c>
      <c r="AQ97" s="63">
        <v>0</v>
      </c>
      <c r="AR97" s="45">
        <v>0</v>
      </c>
      <c r="AS97" s="40">
        <v>0</v>
      </c>
      <c r="AT97" s="40">
        <v>0</v>
      </c>
      <c r="AU97" s="46">
        <v>0</v>
      </c>
      <c r="AV97" s="63">
        <v>0</v>
      </c>
      <c r="AW97" s="40">
        <v>0</v>
      </c>
      <c r="AX97" s="40">
        <v>0</v>
      </c>
      <c r="AY97" s="40">
        <v>0</v>
      </c>
      <c r="AZ97" s="46">
        <v>0</v>
      </c>
      <c r="BA97" s="38">
        <v>0</v>
      </c>
      <c r="BB97" s="39">
        <v>0</v>
      </c>
      <c r="BC97" s="38">
        <v>0</v>
      </c>
      <c r="BD97" s="38">
        <v>0</v>
      </c>
      <c r="BE97" s="41">
        <v>0</v>
      </c>
      <c r="BF97" s="38">
        <v>0</v>
      </c>
      <c r="BG97" s="39">
        <v>0</v>
      </c>
      <c r="BH97" s="38">
        <v>0</v>
      </c>
      <c r="BI97" s="38">
        <v>0</v>
      </c>
      <c r="BJ97" s="41">
        <v>0</v>
      </c>
      <c r="BK97" s="80">
        <f>SUM(C97:BJ97)</f>
        <v>0</v>
      </c>
    </row>
    <row r="98" spans="1:63" ht="13.5" thickBot="1">
      <c r="A98" s="35"/>
      <c r="B98" s="105" t="s">
        <v>74</v>
      </c>
      <c r="C98" s="116">
        <f>SUM(C97)</f>
        <v>0</v>
      </c>
      <c r="D98" s="117">
        <f aca="true" t="shared" si="23" ref="D98:BK98">SUM(D97)</f>
        <v>0</v>
      </c>
      <c r="E98" s="117">
        <f t="shared" si="23"/>
        <v>0</v>
      </c>
      <c r="F98" s="117">
        <f t="shared" si="23"/>
        <v>0</v>
      </c>
      <c r="G98" s="118">
        <f t="shared" si="23"/>
        <v>0</v>
      </c>
      <c r="H98" s="119">
        <f t="shared" si="23"/>
        <v>0</v>
      </c>
      <c r="I98" s="117">
        <f t="shared" si="23"/>
        <v>0</v>
      </c>
      <c r="J98" s="117">
        <f t="shared" si="23"/>
        <v>0</v>
      </c>
      <c r="K98" s="117">
        <f t="shared" si="23"/>
        <v>0</v>
      </c>
      <c r="L98" s="118">
        <f t="shared" si="23"/>
        <v>0</v>
      </c>
      <c r="M98" s="119">
        <f t="shared" si="23"/>
        <v>0</v>
      </c>
      <c r="N98" s="117">
        <f t="shared" si="23"/>
        <v>0</v>
      </c>
      <c r="O98" s="117">
        <f t="shared" si="23"/>
        <v>0</v>
      </c>
      <c r="P98" s="117">
        <f t="shared" si="23"/>
        <v>0</v>
      </c>
      <c r="Q98" s="118">
        <f t="shared" si="23"/>
        <v>0</v>
      </c>
      <c r="R98" s="119">
        <f t="shared" si="23"/>
        <v>0</v>
      </c>
      <c r="S98" s="117">
        <f t="shared" si="23"/>
        <v>0</v>
      </c>
      <c r="T98" s="117">
        <f t="shared" si="23"/>
        <v>0</v>
      </c>
      <c r="U98" s="117">
        <f t="shared" si="23"/>
        <v>0</v>
      </c>
      <c r="V98" s="118">
        <f t="shared" si="23"/>
        <v>0</v>
      </c>
      <c r="W98" s="119">
        <f t="shared" si="23"/>
        <v>0</v>
      </c>
      <c r="X98" s="117">
        <f t="shared" si="23"/>
        <v>0</v>
      </c>
      <c r="Y98" s="117">
        <f t="shared" si="23"/>
        <v>0</v>
      </c>
      <c r="Z98" s="117">
        <f t="shared" si="23"/>
        <v>0</v>
      </c>
      <c r="AA98" s="118">
        <f t="shared" si="23"/>
        <v>0</v>
      </c>
      <c r="AB98" s="119">
        <f t="shared" si="23"/>
        <v>0</v>
      </c>
      <c r="AC98" s="117">
        <f t="shared" si="23"/>
        <v>0</v>
      </c>
      <c r="AD98" s="117">
        <f t="shared" si="23"/>
        <v>0</v>
      </c>
      <c r="AE98" s="117">
        <f t="shared" si="23"/>
        <v>0</v>
      </c>
      <c r="AF98" s="118">
        <f t="shared" si="23"/>
        <v>0</v>
      </c>
      <c r="AG98" s="119">
        <f t="shared" si="23"/>
        <v>0</v>
      </c>
      <c r="AH98" s="117">
        <f t="shared" si="23"/>
        <v>0</v>
      </c>
      <c r="AI98" s="117">
        <f t="shared" si="23"/>
        <v>0</v>
      </c>
      <c r="AJ98" s="117">
        <f t="shared" si="23"/>
        <v>0</v>
      </c>
      <c r="AK98" s="118">
        <f t="shared" si="23"/>
        <v>0</v>
      </c>
      <c r="AL98" s="119">
        <f t="shared" si="23"/>
        <v>0</v>
      </c>
      <c r="AM98" s="117">
        <f t="shared" si="23"/>
        <v>0</v>
      </c>
      <c r="AN98" s="117">
        <f t="shared" si="23"/>
        <v>0</v>
      </c>
      <c r="AO98" s="117">
        <f t="shared" si="23"/>
        <v>0</v>
      </c>
      <c r="AP98" s="118">
        <f t="shared" si="23"/>
        <v>0</v>
      </c>
      <c r="AQ98" s="119">
        <f t="shared" si="23"/>
        <v>0</v>
      </c>
      <c r="AR98" s="117">
        <f t="shared" si="23"/>
        <v>0</v>
      </c>
      <c r="AS98" s="117">
        <f t="shared" si="23"/>
        <v>0</v>
      </c>
      <c r="AT98" s="117">
        <f t="shared" si="23"/>
        <v>0</v>
      </c>
      <c r="AU98" s="118">
        <f t="shared" si="23"/>
        <v>0</v>
      </c>
      <c r="AV98" s="119">
        <f t="shared" si="23"/>
        <v>0</v>
      </c>
      <c r="AW98" s="117">
        <f t="shared" si="23"/>
        <v>0</v>
      </c>
      <c r="AX98" s="117">
        <f t="shared" si="23"/>
        <v>0</v>
      </c>
      <c r="AY98" s="117">
        <f t="shared" si="23"/>
        <v>0</v>
      </c>
      <c r="AZ98" s="118">
        <f t="shared" si="23"/>
        <v>0</v>
      </c>
      <c r="BA98" s="116">
        <f t="shared" si="23"/>
        <v>0</v>
      </c>
      <c r="BB98" s="117">
        <f t="shared" si="23"/>
        <v>0</v>
      </c>
      <c r="BC98" s="117">
        <f t="shared" si="23"/>
        <v>0</v>
      </c>
      <c r="BD98" s="117">
        <f t="shared" si="23"/>
        <v>0</v>
      </c>
      <c r="BE98" s="120">
        <f t="shared" si="23"/>
        <v>0</v>
      </c>
      <c r="BF98" s="119">
        <f t="shared" si="23"/>
        <v>0</v>
      </c>
      <c r="BG98" s="117">
        <f t="shared" si="23"/>
        <v>0</v>
      </c>
      <c r="BH98" s="117">
        <f t="shared" si="23"/>
        <v>0</v>
      </c>
      <c r="BI98" s="117">
        <f t="shared" si="23"/>
        <v>0</v>
      </c>
      <c r="BJ98" s="118">
        <f t="shared" si="23"/>
        <v>0</v>
      </c>
      <c r="BK98" s="121">
        <f t="shared" si="23"/>
        <v>0</v>
      </c>
    </row>
    <row r="99" spans="1:63" ht="6" customHeight="1">
      <c r="A99" s="3"/>
      <c r="B99" s="15"/>
      <c r="C99" s="23"/>
      <c r="D99" s="29"/>
      <c r="E99" s="23"/>
      <c r="F99" s="23"/>
      <c r="G99" s="23"/>
      <c r="H99" s="23"/>
      <c r="I99" s="23"/>
      <c r="J99" s="23"/>
      <c r="K99" s="23"/>
      <c r="L99" s="23"/>
      <c r="M99" s="23"/>
      <c r="N99" s="29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9"/>
      <c r="AS99" s="23"/>
      <c r="AT99" s="23"/>
      <c r="AU99" s="23"/>
      <c r="AV99" s="23"/>
      <c r="AW99" s="23"/>
      <c r="AX99" s="23"/>
      <c r="AY99" s="23"/>
      <c r="AZ99" s="23"/>
      <c r="BA99" s="23"/>
      <c r="BB99" s="29"/>
      <c r="BC99" s="23"/>
      <c r="BD99" s="23"/>
      <c r="BE99" s="23"/>
      <c r="BF99" s="23"/>
      <c r="BG99" s="29"/>
      <c r="BH99" s="23"/>
      <c r="BI99" s="23"/>
      <c r="BJ99" s="23"/>
      <c r="BK99" s="25"/>
    </row>
    <row r="100" spans="1:63" ht="12.75">
      <c r="A100" s="3"/>
      <c r="B100" s="3" t="s">
        <v>104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36" t="s">
        <v>89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5"/>
    </row>
    <row r="101" spans="1:63" ht="12.75">
      <c r="A101" s="3"/>
      <c r="B101" s="3" t="s">
        <v>105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37" t="s">
        <v>90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5"/>
    </row>
    <row r="102" spans="3:63" ht="12.75">
      <c r="C102" s="23"/>
      <c r="D102" s="23"/>
      <c r="E102" s="23"/>
      <c r="F102" s="23"/>
      <c r="G102" s="23"/>
      <c r="H102" s="23"/>
      <c r="I102" s="23"/>
      <c r="J102" s="23"/>
      <c r="K102" s="23"/>
      <c r="L102" s="37" t="s">
        <v>91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2:63" ht="12.75">
      <c r="B103" s="3" t="s">
        <v>96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92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2:63" ht="12.75">
      <c r="B104" s="3" t="s">
        <v>97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93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5" spans="2:63" ht="12.75">
      <c r="B105" s="3"/>
      <c r="C105" s="23"/>
      <c r="D105" s="23"/>
      <c r="E105" s="23"/>
      <c r="F105" s="23"/>
      <c r="G105" s="23"/>
      <c r="H105" s="23"/>
      <c r="I105" s="23"/>
      <c r="J105" s="23"/>
      <c r="K105" s="23"/>
      <c r="L105" s="37" t="s">
        <v>94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8" ht="12.75">
      <c r="BJ108" s="86"/>
    </row>
    <row r="110" spans="3:63" ht="12.7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</row>
    <row r="113" spans="4:63" ht="12.75"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22:BK22"/>
    <mergeCell ref="C25:BK25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41:BK41"/>
    <mergeCell ref="M3:V3"/>
    <mergeCell ref="C12:BK12"/>
    <mergeCell ref="C16:BK16"/>
    <mergeCell ref="C19:BK19"/>
    <mergeCell ref="C84:BK84"/>
    <mergeCell ref="C42:BK42"/>
    <mergeCell ref="C39:BK39"/>
    <mergeCell ref="C45:BK45"/>
    <mergeCell ref="C65:BK65"/>
    <mergeCell ref="C66:BK66"/>
    <mergeCell ref="C70:BK70"/>
    <mergeCell ref="C93:BK93"/>
    <mergeCell ref="A1:A5"/>
    <mergeCell ref="C67:BK67"/>
    <mergeCell ref="C95:BK95"/>
    <mergeCell ref="C96:BK96"/>
    <mergeCell ref="C71:BK71"/>
    <mergeCell ref="C72:BK72"/>
    <mergeCell ref="C75:BK75"/>
    <mergeCell ref="C82:BK82"/>
    <mergeCell ref="C83:BK8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6" max="56" width="16.57421875" style="0" customWidth="1"/>
  </cols>
  <sheetData>
    <row r="2" spans="2:12" ht="12.75">
      <c r="B2" s="157" t="s">
        <v>153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124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0.003445856</v>
      </c>
      <c r="E5" s="84">
        <v>0.071275001</v>
      </c>
      <c r="F5" s="84">
        <v>4.877595644</v>
      </c>
      <c r="G5" s="84">
        <v>0.206928867</v>
      </c>
      <c r="H5" s="84">
        <v>0.066766164</v>
      </c>
      <c r="I5" s="84">
        <v>0</v>
      </c>
      <c r="J5" s="74">
        <v>0</v>
      </c>
      <c r="K5" s="79">
        <v>5.226011532</v>
      </c>
      <c r="L5" s="84">
        <v>0</v>
      </c>
    </row>
    <row r="6" spans="2:12" ht="12.75">
      <c r="B6" s="11">
        <v>2</v>
      </c>
      <c r="C6" s="13" t="s">
        <v>34</v>
      </c>
      <c r="D6" s="84">
        <v>94.162074846</v>
      </c>
      <c r="E6" s="84">
        <v>108.506975772</v>
      </c>
      <c r="F6" s="84">
        <v>1243.619009871</v>
      </c>
      <c r="G6" s="84">
        <v>105.80050673</v>
      </c>
      <c r="H6" s="84">
        <v>19.204620893</v>
      </c>
      <c r="I6" s="84">
        <v>0</v>
      </c>
      <c r="J6" s="74">
        <v>2.5831935952928013</v>
      </c>
      <c r="K6" s="79">
        <v>1573.876381707293</v>
      </c>
      <c r="L6" s="84">
        <v>0</v>
      </c>
    </row>
    <row r="7" spans="2:12" ht="12.75">
      <c r="B7" s="11">
        <v>3</v>
      </c>
      <c r="C7" s="12" t="s">
        <v>35</v>
      </c>
      <c r="D7" s="84">
        <v>4.743931703</v>
      </c>
      <c r="E7" s="84">
        <v>0.401724066</v>
      </c>
      <c r="F7" s="84">
        <v>8.822916664</v>
      </c>
      <c r="G7" s="84">
        <v>0.2003149</v>
      </c>
      <c r="H7" s="84">
        <v>0.04653591</v>
      </c>
      <c r="I7" s="84">
        <v>0</v>
      </c>
      <c r="J7" s="74">
        <v>0</v>
      </c>
      <c r="K7" s="79">
        <v>14.215423242999998</v>
      </c>
      <c r="L7" s="84">
        <v>0</v>
      </c>
    </row>
    <row r="8" spans="2:12" ht="12.75">
      <c r="B8" s="11">
        <v>4</v>
      </c>
      <c r="C8" s="13" t="s">
        <v>36</v>
      </c>
      <c r="D8" s="84">
        <v>40.559774371</v>
      </c>
      <c r="E8" s="84">
        <v>70.218544674</v>
      </c>
      <c r="F8" s="84">
        <v>481.101040231</v>
      </c>
      <c r="G8" s="84">
        <v>21.529296669</v>
      </c>
      <c r="H8" s="84">
        <v>9.722566635</v>
      </c>
      <c r="I8" s="84">
        <v>0</v>
      </c>
      <c r="J8" s="74">
        <v>0.09753624564013418</v>
      </c>
      <c r="K8" s="79">
        <v>623.2287588256403</v>
      </c>
      <c r="L8" s="84">
        <v>0</v>
      </c>
    </row>
    <row r="9" spans="2:12" ht="12.75">
      <c r="B9" s="11">
        <v>5</v>
      </c>
      <c r="C9" s="13" t="s">
        <v>37</v>
      </c>
      <c r="D9" s="84">
        <v>56.165777958</v>
      </c>
      <c r="E9" s="84">
        <v>57.472887343</v>
      </c>
      <c r="F9" s="84">
        <v>684.982996482</v>
      </c>
      <c r="G9" s="84">
        <v>54.045601245</v>
      </c>
      <c r="H9" s="84">
        <v>8.541741918</v>
      </c>
      <c r="I9" s="84">
        <v>0</v>
      </c>
      <c r="J9" s="74">
        <v>0.007761120534873617</v>
      </c>
      <c r="K9" s="79">
        <v>861.2167660665348</v>
      </c>
      <c r="L9" s="84">
        <v>0</v>
      </c>
    </row>
    <row r="10" spans="2:12" ht="12.75">
      <c r="B10" s="11">
        <v>6</v>
      </c>
      <c r="C10" s="13" t="s">
        <v>38</v>
      </c>
      <c r="D10" s="84">
        <v>4.553715016</v>
      </c>
      <c r="E10" s="84">
        <v>41.726064564</v>
      </c>
      <c r="F10" s="84">
        <v>263.657156854</v>
      </c>
      <c r="G10" s="84">
        <v>22.034131177</v>
      </c>
      <c r="H10" s="84">
        <v>33.003754171</v>
      </c>
      <c r="I10" s="84">
        <v>0</v>
      </c>
      <c r="J10" s="74">
        <v>0.000769959956254087</v>
      </c>
      <c r="K10" s="79">
        <v>364.9755917419563</v>
      </c>
      <c r="L10" s="84">
        <v>0</v>
      </c>
    </row>
    <row r="11" spans="2:12" ht="12.75">
      <c r="B11" s="11">
        <v>7</v>
      </c>
      <c r="C11" s="13" t="s">
        <v>39</v>
      </c>
      <c r="D11" s="84">
        <v>34.27612145</v>
      </c>
      <c r="E11" s="84">
        <v>49.307884523</v>
      </c>
      <c r="F11" s="84">
        <v>484.699520102</v>
      </c>
      <c r="G11" s="84">
        <v>61.113251007</v>
      </c>
      <c r="H11" s="84">
        <v>8.212563097</v>
      </c>
      <c r="I11" s="84">
        <v>0</v>
      </c>
      <c r="J11" s="74">
        <v>0.70095565556406</v>
      </c>
      <c r="K11" s="79">
        <v>638.3102958345642</v>
      </c>
      <c r="L11" s="84">
        <v>0</v>
      </c>
    </row>
    <row r="12" spans="2:12" ht="12.75">
      <c r="B12" s="11">
        <v>8</v>
      </c>
      <c r="C12" s="12" t="s">
        <v>40</v>
      </c>
      <c r="D12" s="84">
        <v>0.125843202</v>
      </c>
      <c r="E12" s="84">
        <v>10.182274746</v>
      </c>
      <c r="F12" s="84">
        <v>18.927109546</v>
      </c>
      <c r="G12" s="84">
        <v>2.084276763</v>
      </c>
      <c r="H12" s="84">
        <v>0.129871473</v>
      </c>
      <c r="I12" s="84">
        <v>0</v>
      </c>
      <c r="J12" s="74">
        <v>0.009403920056576887</v>
      </c>
      <c r="K12" s="79">
        <v>31.458779650056577</v>
      </c>
      <c r="L12" s="84">
        <v>0</v>
      </c>
    </row>
    <row r="13" spans="2:12" ht="12.75">
      <c r="B13" s="11">
        <v>9</v>
      </c>
      <c r="C13" s="12" t="s">
        <v>41</v>
      </c>
      <c r="D13" s="84">
        <v>0.066082734</v>
      </c>
      <c r="E13" s="84">
        <v>1.045010239</v>
      </c>
      <c r="F13" s="84">
        <v>12.381651043</v>
      </c>
      <c r="G13" s="84">
        <v>0.868853701</v>
      </c>
      <c r="H13" s="84">
        <v>0.025024295</v>
      </c>
      <c r="I13" s="84">
        <v>0</v>
      </c>
      <c r="J13" s="74">
        <v>0</v>
      </c>
      <c r="K13" s="79">
        <v>14.386622012</v>
      </c>
      <c r="L13" s="84">
        <v>0</v>
      </c>
    </row>
    <row r="14" spans="2:12" ht="12.75">
      <c r="B14" s="11">
        <v>10</v>
      </c>
      <c r="C14" s="13" t="s">
        <v>42</v>
      </c>
      <c r="D14" s="84">
        <v>14.92206808</v>
      </c>
      <c r="E14" s="84">
        <v>203.501029303</v>
      </c>
      <c r="F14" s="84">
        <v>664.584944944</v>
      </c>
      <c r="G14" s="84">
        <v>101.558681382</v>
      </c>
      <c r="H14" s="84">
        <v>6.27267081</v>
      </c>
      <c r="I14" s="84">
        <v>0</v>
      </c>
      <c r="J14" s="74">
        <v>0.014514124296227442</v>
      </c>
      <c r="K14" s="79">
        <v>990.8539086432963</v>
      </c>
      <c r="L14" s="84">
        <v>0</v>
      </c>
    </row>
    <row r="15" spans="2:12" ht="12.75">
      <c r="B15" s="11">
        <v>11</v>
      </c>
      <c r="C15" s="13" t="s">
        <v>43</v>
      </c>
      <c r="D15" s="84">
        <v>334.286268341</v>
      </c>
      <c r="E15" s="84">
        <v>820.875834511</v>
      </c>
      <c r="F15" s="84">
        <v>5601.205750631</v>
      </c>
      <c r="G15" s="84">
        <v>762.768516553</v>
      </c>
      <c r="H15" s="84">
        <v>101.157108984</v>
      </c>
      <c r="I15" s="84">
        <v>0</v>
      </c>
      <c r="J15" s="74">
        <v>89.47882735025976</v>
      </c>
      <c r="K15" s="79">
        <v>7709.77230637026</v>
      </c>
      <c r="L15" s="84">
        <v>0</v>
      </c>
    </row>
    <row r="16" spans="2:12" ht="12.75">
      <c r="B16" s="11">
        <v>12</v>
      </c>
      <c r="C16" s="13" t="s">
        <v>44</v>
      </c>
      <c r="D16" s="84">
        <v>440.884152276</v>
      </c>
      <c r="E16" s="84">
        <v>2339.04804515</v>
      </c>
      <c r="F16" s="84">
        <v>1764.228417906</v>
      </c>
      <c r="G16" s="84">
        <v>145.174383955</v>
      </c>
      <c r="H16" s="84">
        <v>54.943476963</v>
      </c>
      <c r="I16" s="84">
        <v>0</v>
      </c>
      <c r="J16" s="74">
        <v>0.33330856516306623</v>
      </c>
      <c r="K16" s="79">
        <v>4744.6117848151625</v>
      </c>
      <c r="L16" s="84">
        <v>0</v>
      </c>
    </row>
    <row r="17" spans="2:12" ht="12.75">
      <c r="B17" s="11">
        <v>13</v>
      </c>
      <c r="C17" s="13" t="s">
        <v>45</v>
      </c>
      <c r="D17" s="84">
        <v>1.293572398</v>
      </c>
      <c r="E17" s="84">
        <v>4.057029197</v>
      </c>
      <c r="F17" s="84">
        <v>98.928710641</v>
      </c>
      <c r="G17" s="84">
        <v>5.451531069</v>
      </c>
      <c r="H17" s="84">
        <v>1.915301618</v>
      </c>
      <c r="I17" s="84">
        <v>0</v>
      </c>
      <c r="J17" s="74">
        <v>0.12344967189389329</v>
      </c>
      <c r="K17" s="79">
        <v>111.76959459489389</v>
      </c>
      <c r="L17" s="84">
        <v>0</v>
      </c>
    </row>
    <row r="18" spans="2:12" ht="12.75">
      <c r="B18" s="11">
        <v>14</v>
      </c>
      <c r="C18" s="13" t="s">
        <v>46</v>
      </c>
      <c r="D18" s="84">
        <v>0.412927862</v>
      </c>
      <c r="E18" s="84">
        <v>1.976302182</v>
      </c>
      <c r="F18" s="84">
        <v>55.440012148</v>
      </c>
      <c r="G18" s="84">
        <v>2.990569249</v>
      </c>
      <c r="H18" s="84">
        <v>1.137787096</v>
      </c>
      <c r="I18" s="84">
        <v>0</v>
      </c>
      <c r="J18" s="74">
        <v>0</v>
      </c>
      <c r="K18" s="79">
        <v>61.957598536999996</v>
      </c>
      <c r="L18" s="84">
        <v>0</v>
      </c>
    </row>
    <row r="19" spans="2:12" ht="12.75">
      <c r="B19" s="11">
        <v>15</v>
      </c>
      <c r="C19" s="13" t="s">
        <v>47</v>
      </c>
      <c r="D19" s="84">
        <v>11.943965858</v>
      </c>
      <c r="E19" s="84">
        <v>63.123463351</v>
      </c>
      <c r="F19" s="84">
        <v>841.978073905</v>
      </c>
      <c r="G19" s="84">
        <v>103.965492423</v>
      </c>
      <c r="H19" s="84">
        <v>10.26541818</v>
      </c>
      <c r="I19" s="84">
        <v>0</v>
      </c>
      <c r="J19" s="74">
        <v>0.08675887418442009</v>
      </c>
      <c r="K19" s="79">
        <v>1031.3631725911844</v>
      </c>
      <c r="L19" s="84">
        <v>0</v>
      </c>
    </row>
    <row r="20" spans="2:12" ht="12.75">
      <c r="B20" s="11">
        <v>16</v>
      </c>
      <c r="C20" s="13" t="s">
        <v>48</v>
      </c>
      <c r="D20" s="84">
        <v>1643.18988743</v>
      </c>
      <c r="E20" s="84">
        <v>1409.953442561</v>
      </c>
      <c r="F20" s="84">
        <v>5243.907161915</v>
      </c>
      <c r="G20" s="84">
        <v>361.069463079</v>
      </c>
      <c r="H20" s="84">
        <v>124.513648291</v>
      </c>
      <c r="I20" s="84">
        <v>0</v>
      </c>
      <c r="J20" s="74">
        <v>7.8658426713409275</v>
      </c>
      <c r="K20" s="79">
        <v>8790.499445947342</v>
      </c>
      <c r="L20" s="84">
        <v>0</v>
      </c>
    </row>
    <row r="21" spans="2:12" ht="12.75">
      <c r="B21" s="11">
        <v>17</v>
      </c>
      <c r="C21" s="12" t="s">
        <v>49</v>
      </c>
      <c r="D21" s="84">
        <v>82.016062951</v>
      </c>
      <c r="E21" s="84">
        <v>119.61138283</v>
      </c>
      <c r="F21" s="84">
        <v>1161.008944458</v>
      </c>
      <c r="G21" s="84">
        <v>98.446419378</v>
      </c>
      <c r="H21" s="84">
        <v>21.649027326</v>
      </c>
      <c r="I21" s="84">
        <v>0</v>
      </c>
      <c r="J21" s="74">
        <v>0.9929619350075001</v>
      </c>
      <c r="K21" s="79">
        <v>1483.7247988780075</v>
      </c>
      <c r="L21" s="84">
        <v>0</v>
      </c>
    </row>
    <row r="22" spans="2:12" ht="12.75">
      <c r="B22" s="11">
        <v>18</v>
      </c>
      <c r="C22" s="13" t="s">
        <v>50</v>
      </c>
      <c r="D22" s="84">
        <v>0.000174669</v>
      </c>
      <c r="E22" s="84">
        <v>0</v>
      </c>
      <c r="F22" s="84">
        <v>1.065531202</v>
      </c>
      <c r="G22" s="84">
        <v>0.004755757</v>
      </c>
      <c r="H22" s="84">
        <v>0.01566458</v>
      </c>
      <c r="I22" s="84">
        <v>0</v>
      </c>
      <c r="J22" s="74">
        <v>0</v>
      </c>
      <c r="K22" s="79">
        <v>1.086126208</v>
      </c>
      <c r="L22" s="84">
        <v>0</v>
      </c>
    </row>
    <row r="23" spans="2:12" ht="12.75">
      <c r="B23" s="11">
        <v>19</v>
      </c>
      <c r="C23" s="13" t="s">
        <v>51</v>
      </c>
      <c r="D23" s="84">
        <v>161.482526575</v>
      </c>
      <c r="E23" s="84">
        <v>119.042789975</v>
      </c>
      <c r="F23" s="84">
        <v>1256.634198254</v>
      </c>
      <c r="G23" s="84">
        <v>140.73321607</v>
      </c>
      <c r="H23" s="84">
        <v>17.262152719</v>
      </c>
      <c r="I23" s="84">
        <v>0</v>
      </c>
      <c r="J23" s="74">
        <v>1.608805996427836</v>
      </c>
      <c r="K23" s="79">
        <v>1696.763689589428</v>
      </c>
      <c r="L23" s="84">
        <v>0</v>
      </c>
    </row>
    <row r="24" spans="2:12" ht="12.75">
      <c r="B24" s="11">
        <v>20</v>
      </c>
      <c r="C24" s="12" t="s">
        <v>52</v>
      </c>
      <c r="D24" s="84">
        <v>10185.185308387</v>
      </c>
      <c r="E24" s="84">
        <v>8415.99097216884</v>
      </c>
      <c r="F24" s="84">
        <v>19951.394084948</v>
      </c>
      <c r="G24" s="84">
        <v>3010.2698116230927</v>
      </c>
      <c r="H24" s="84">
        <v>1079.694051002</v>
      </c>
      <c r="I24" s="84">
        <v>0</v>
      </c>
      <c r="J24" s="74">
        <v>119.91404575978662</v>
      </c>
      <c r="K24" s="79">
        <v>42762.448273888716</v>
      </c>
      <c r="L24" s="84">
        <v>0</v>
      </c>
    </row>
    <row r="25" spans="2:12" ht="12.75">
      <c r="B25" s="11">
        <v>21</v>
      </c>
      <c r="C25" s="13" t="s">
        <v>53</v>
      </c>
      <c r="D25" s="84">
        <v>0.199236988</v>
      </c>
      <c r="E25" s="84">
        <v>0.015833903</v>
      </c>
      <c r="F25" s="84">
        <v>8.630425822</v>
      </c>
      <c r="G25" s="84">
        <v>0.419167277</v>
      </c>
      <c r="H25" s="84">
        <v>0.277966111</v>
      </c>
      <c r="I25" s="84">
        <v>0</v>
      </c>
      <c r="J25" s="74">
        <v>5.6178815071359076E-05</v>
      </c>
      <c r="K25" s="79">
        <v>9.54268627981507</v>
      </c>
      <c r="L25" s="84">
        <v>0</v>
      </c>
    </row>
    <row r="26" spans="2:12" ht="12.75">
      <c r="B26" s="11">
        <v>22</v>
      </c>
      <c r="C26" s="12" t="s">
        <v>54</v>
      </c>
      <c r="D26" s="84">
        <v>2.028547253</v>
      </c>
      <c r="E26" s="84">
        <v>3.599680324</v>
      </c>
      <c r="F26" s="84">
        <v>23.306836316</v>
      </c>
      <c r="G26" s="84">
        <v>0.960136826</v>
      </c>
      <c r="H26" s="84">
        <v>0.855247065</v>
      </c>
      <c r="I26" s="84">
        <v>0</v>
      </c>
      <c r="J26" s="74">
        <v>9.236762232591555E-05</v>
      </c>
      <c r="K26" s="79">
        <v>30.750540151622324</v>
      </c>
      <c r="L26" s="84">
        <v>0</v>
      </c>
    </row>
    <row r="27" spans="2:12" ht="12.75">
      <c r="B27" s="11">
        <v>23</v>
      </c>
      <c r="C27" s="12" t="s">
        <v>55</v>
      </c>
      <c r="D27" s="84">
        <v>0.28759746</v>
      </c>
      <c r="E27" s="84">
        <v>0.015265108</v>
      </c>
      <c r="F27" s="84">
        <v>1.962845431</v>
      </c>
      <c r="G27" s="84">
        <v>0.192858928</v>
      </c>
      <c r="H27" s="84">
        <v>0.016749345</v>
      </c>
      <c r="I27" s="84">
        <v>0</v>
      </c>
      <c r="J27" s="74">
        <v>0</v>
      </c>
      <c r="K27" s="79">
        <v>2.475316272</v>
      </c>
      <c r="L27" s="84">
        <v>0</v>
      </c>
    </row>
    <row r="28" spans="2:12" ht="12.75">
      <c r="B28" s="11">
        <v>24</v>
      </c>
      <c r="C28" s="13" t="s">
        <v>56</v>
      </c>
      <c r="D28" s="84">
        <v>0.125318573</v>
      </c>
      <c r="E28" s="84">
        <v>0.198044046</v>
      </c>
      <c r="F28" s="84">
        <v>9.612716626</v>
      </c>
      <c r="G28" s="84">
        <v>0.289844785</v>
      </c>
      <c r="H28" s="84">
        <v>0.487219837</v>
      </c>
      <c r="I28" s="84">
        <v>0</v>
      </c>
      <c r="J28" s="74">
        <v>1.4450812839573866</v>
      </c>
      <c r="K28" s="79">
        <v>12.158225150957385</v>
      </c>
      <c r="L28" s="84">
        <v>0</v>
      </c>
    </row>
    <row r="29" spans="2:12" ht="12.75">
      <c r="B29" s="11">
        <v>25</v>
      </c>
      <c r="C29" s="13" t="s">
        <v>99</v>
      </c>
      <c r="D29" s="84">
        <v>1919.555192829</v>
      </c>
      <c r="E29" s="84">
        <v>1330.71280073</v>
      </c>
      <c r="F29" s="84">
        <v>4132.398111574</v>
      </c>
      <c r="G29" s="84">
        <v>436.327582779</v>
      </c>
      <c r="H29" s="84">
        <v>153.014143218</v>
      </c>
      <c r="I29" s="84">
        <v>0</v>
      </c>
      <c r="J29" s="74">
        <v>6.9521797187214585</v>
      </c>
      <c r="K29" s="79">
        <v>7978.960010848721</v>
      </c>
      <c r="L29" s="84">
        <v>0</v>
      </c>
    </row>
    <row r="30" spans="2:12" ht="12.75">
      <c r="B30" s="11">
        <v>26</v>
      </c>
      <c r="C30" s="13" t="s">
        <v>100</v>
      </c>
      <c r="D30" s="84">
        <v>26.42584857</v>
      </c>
      <c r="E30" s="84">
        <v>52.160861945</v>
      </c>
      <c r="F30" s="84">
        <v>582.244364351</v>
      </c>
      <c r="G30" s="84">
        <v>59.736791303</v>
      </c>
      <c r="H30" s="84">
        <v>8.58612186</v>
      </c>
      <c r="I30" s="84">
        <v>0</v>
      </c>
      <c r="J30" s="74">
        <v>0.019187133278712243</v>
      </c>
      <c r="K30" s="79">
        <v>729.1731751622787</v>
      </c>
      <c r="L30" s="84">
        <v>0</v>
      </c>
    </row>
    <row r="31" spans="2:12" ht="12.75">
      <c r="B31" s="11">
        <v>27</v>
      </c>
      <c r="C31" s="13" t="s">
        <v>15</v>
      </c>
      <c r="D31" s="84">
        <v>328.486487607</v>
      </c>
      <c r="E31" s="84">
        <v>454.205201657</v>
      </c>
      <c r="F31" s="84">
        <v>3844.19980174</v>
      </c>
      <c r="G31" s="84">
        <v>396.645502566</v>
      </c>
      <c r="H31" s="84">
        <v>78.324966599</v>
      </c>
      <c r="I31" s="84">
        <v>0</v>
      </c>
      <c r="J31" s="74">
        <v>0</v>
      </c>
      <c r="K31" s="79">
        <v>5101.861960169</v>
      </c>
      <c r="L31" s="84">
        <v>0</v>
      </c>
    </row>
    <row r="32" spans="2:12" ht="12.75">
      <c r="B32" s="11">
        <v>28</v>
      </c>
      <c r="C32" s="13" t="s">
        <v>101</v>
      </c>
      <c r="D32" s="84">
        <v>1.570491793</v>
      </c>
      <c r="E32" s="84">
        <v>4.075193513</v>
      </c>
      <c r="F32" s="84">
        <v>32.732992556</v>
      </c>
      <c r="G32" s="84">
        <v>2.378558885</v>
      </c>
      <c r="H32" s="84">
        <v>2.494937345</v>
      </c>
      <c r="I32" s="84">
        <v>0</v>
      </c>
      <c r="J32" s="74">
        <v>0.05324631539016486</v>
      </c>
      <c r="K32" s="79">
        <v>43.30542040739016</v>
      </c>
      <c r="L32" s="84">
        <v>0</v>
      </c>
    </row>
    <row r="33" spans="2:12" ht="12.75">
      <c r="B33" s="11">
        <v>29</v>
      </c>
      <c r="C33" s="13" t="s">
        <v>57</v>
      </c>
      <c r="D33" s="84">
        <v>22.330743718</v>
      </c>
      <c r="E33" s="84">
        <v>88.547549013</v>
      </c>
      <c r="F33" s="84">
        <v>1017.518671998</v>
      </c>
      <c r="G33" s="84">
        <v>54.480664944</v>
      </c>
      <c r="H33" s="84">
        <v>18.07146154</v>
      </c>
      <c r="I33" s="84">
        <v>0</v>
      </c>
      <c r="J33" s="74">
        <v>0.24046824808334477</v>
      </c>
      <c r="K33" s="79">
        <v>1201.1895594610833</v>
      </c>
      <c r="L33" s="84">
        <v>0</v>
      </c>
    </row>
    <row r="34" spans="2:12" ht="12.75">
      <c r="B34" s="11">
        <v>30</v>
      </c>
      <c r="C34" s="13" t="s">
        <v>58</v>
      </c>
      <c r="D34" s="84">
        <v>122.269337662</v>
      </c>
      <c r="E34" s="84">
        <v>160.82608982</v>
      </c>
      <c r="F34" s="84">
        <v>1849.736270394</v>
      </c>
      <c r="G34" s="84">
        <v>102.582354541</v>
      </c>
      <c r="H34" s="84">
        <v>22.449246256</v>
      </c>
      <c r="I34" s="84">
        <v>0</v>
      </c>
      <c r="J34" s="74">
        <v>0.5209975057974835</v>
      </c>
      <c r="K34" s="79">
        <v>2258.3842961787973</v>
      </c>
      <c r="L34" s="84">
        <v>0</v>
      </c>
    </row>
    <row r="35" spans="2:12" ht="12.75">
      <c r="B35" s="11">
        <v>31</v>
      </c>
      <c r="C35" s="12" t="s">
        <v>59</v>
      </c>
      <c r="D35" s="84">
        <v>1.899396946</v>
      </c>
      <c r="E35" s="84">
        <v>0.220720298</v>
      </c>
      <c r="F35" s="84">
        <v>25.176648443</v>
      </c>
      <c r="G35" s="84">
        <v>1.974781845</v>
      </c>
      <c r="H35" s="84">
        <v>0.154834957</v>
      </c>
      <c r="I35" s="84">
        <v>0</v>
      </c>
      <c r="J35" s="74">
        <v>0.0002688311396052766</v>
      </c>
      <c r="K35" s="79">
        <v>29.4266513201396</v>
      </c>
      <c r="L35" s="84">
        <v>0</v>
      </c>
    </row>
    <row r="36" spans="2:12" ht="12.75">
      <c r="B36" s="11">
        <v>32</v>
      </c>
      <c r="C36" s="13" t="s">
        <v>60</v>
      </c>
      <c r="D36" s="84">
        <v>791.561257978</v>
      </c>
      <c r="E36" s="84">
        <v>593.639732332</v>
      </c>
      <c r="F36" s="84">
        <v>2967.699729017</v>
      </c>
      <c r="G36" s="84">
        <v>367.887287779</v>
      </c>
      <c r="H36" s="84">
        <v>113.381464309</v>
      </c>
      <c r="I36" s="84">
        <v>0</v>
      </c>
      <c r="J36" s="74">
        <v>4.2803764502446455</v>
      </c>
      <c r="K36" s="79">
        <v>4838.449847865245</v>
      </c>
      <c r="L36" s="84">
        <v>0</v>
      </c>
    </row>
    <row r="37" spans="2:12" ht="12.75">
      <c r="B37" s="11">
        <v>33</v>
      </c>
      <c r="C37" s="13" t="s">
        <v>95</v>
      </c>
      <c r="D37" s="84">
        <v>53.796006712</v>
      </c>
      <c r="E37" s="84">
        <v>40.122573009</v>
      </c>
      <c r="F37" s="84">
        <v>104.304895146</v>
      </c>
      <c r="G37" s="85">
        <v>6.026315354</v>
      </c>
      <c r="H37" s="85">
        <v>1.344030476</v>
      </c>
      <c r="I37" s="84">
        <v>0</v>
      </c>
      <c r="J37" s="74">
        <v>1.1788116225951182</v>
      </c>
      <c r="K37" s="79">
        <v>206.7726323195951</v>
      </c>
      <c r="L37" s="84">
        <v>0</v>
      </c>
    </row>
    <row r="38" spans="2:12" ht="12.75">
      <c r="B38" s="11">
        <v>34</v>
      </c>
      <c r="C38" s="13" t="s">
        <v>61</v>
      </c>
      <c r="D38" s="84">
        <v>0.109268774</v>
      </c>
      <c r="E38" s="84">
        <v>0.209856078</v>
      </c>
      <c r="F38" s="84">
        <v>9.266861834</v>
      </c>
      <c r="G38" s="84">
        <v>0.260130465</v>
      </c>
      <c r="H38" s="84">
        <v>0.267564213</v>
      </c>
      <c r="I38" s="84">
        <v>0</v>
      </c>
      <c r="J38" s="74">
        <v>0.00010425823042384123</v>
      </c>
      <c r="K38" s="79">
        <v>10.113785622230424</v>
      </c>
      <c r="L38" s="84">
        <v>0</v>
      </c>
    </row>
    <row r="39" spans="2:12" ht="12.75">
      <c r="B39" s="11">
        <v>35</v>
      </c>
      <c r="C39" s="13" t="s">
        <v>62</v>
      </c>
      <c r="D39" s="84">
        <v>411.062043232</v>
      </c>
      <c r="E39" s="84">
        <v>464.190859223</v>
      </c>
      <c r="F39" s="84">
        <v>3476.934823787</v>
      </c>
      <c r="G39" s="84">
        <v>317.03539939</v>
      </c>
      <c r="H39" s="84">
        <v>50.331203087</v>
      </c>
      <c r="I39" s="84">
        <v>0</v>
      </c>
      <c r="J39" s="74">
        <v>3.979520628806236</v>
      </c>
      <c r="K39" s="79">
        <v>4723.533849347807</v>
      </c>
      <c r="L39" s="84">
        <v>0</v>
      </c>
    </row>
    <row r="40" spans="2:12" ht="12.75">
      <c r="B40" s="11">
        <v>36</v>
      </c>
      <c r="C40" s="13" t="s">
        <v>63</v>
      </c>
      <c r="D40" s="84">
        <v>16.217952186</v>
      </c>
      <c r="E40" s="84">
        <v>29.678303773</v>
      </c>
      <c r="F40" s="84">
        <v>439.324837022</v>
      </c>
      <c r="G40" s="84">
        <v>29.833831729</v>
      </c>
      <c r="H40" s="84">
        <v>7.179888765</v>
      </c>
      <c r="I40" s="84">
        <v>0</v>
      </c>
      <c r="J40" s="74">
        <v>0.00016870877286767036</v>
      </c>
      <c r="K40" s="79">
        <v>522.2349821837729</v>
      </c>
      <c r="L40" s="84">
        <v>0</v>
      </c>
    </row>
    <row r="41" spans="2:12" ht="12.75">
      <c r="B41" s="11">
        <v>37</v>
      </c>
      <c r="C41" s="13" t="s">
        <v>64</v>
      </c>
      <c r="D41" s="84">
        <v>903.82694056</v>
      </c>
      <c r="E41" s="84">
        <v>706.602227487</v>
      </c>
      <c r="F41" s="84">
        <v>3154.168278222</v>
      </c>
      <c r="G41" s="84">
        <v>384.68840942</v>
      </c>
      <c r="H41" s="84">
        <v>83.462354842</v>
      </c>
      <c r="I41" s="84">
        <v>0</v>
      </c>
      <c r="J41" s="74">
        <v>0.514554864140251</v>
      </c>
      <c r="K41" s="79">
        <v>5233.262765395141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17712.025350804004</v>
      </c>
      <c r="E42" s="87">
        <f t="shared" si="0"/>
        <v>17765.13372441584</v>
      </c>
      <c r="F42" s="87">
        <f t="shared" si="0"/>
        <v>61522.663937668</v>
      </c>
      <c r="G42" s="87">
        <f t="shared" si="0"/>
        <v>7162.035620413092</v>
      </c>
      <c r="H42" s="87">
        <f>SUM(H5:H41)</f>
        <v>2038.47915195</v>
      </c>
      <c r="I42" s="87">
        <f t="shared" si="0"/>
        <v>0</v>
      </c>
      <c r="J42" s="87">
        <f t="shared" si="0"/>
        <v>243.00324956100002</v>
      </c>
      <c r="K42" s="87">
        <f>SUM(K5:K41)</f>
        <v>106443.34103481192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2022-07-10T14:08:38Z</cp:lastPrinted>
  <dcterms:created xsi:type="dcterms:W3CDTF">2014-01-06T04:43:23Z</dcterms:created>
  <dcterms:modified xsi:type="dcterms:W3CDTF">2022-08-08T07:38:06Z</dcterms:modified>
  <cp:category/>
  <cp:version/>
  <cp:contentType/>
  <cp:contentStatus/>
</cp:coreProperties>
</file>