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<sst xmlns="http://schemas.openxmlformats.org/spreadsheetml/2006/main" count="226" uniqueCount="191">
  <si>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</si>
  <si>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</si>
  <si>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</si>
  <si>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</si>
  <si>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</si>
  <si>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</si>
  <si>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</si>
  <si>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</si>
  <si>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</si>
  <si>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</si>
  <si>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</si>
  <si>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</si>
  <si>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</si>
  <si>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</si>
  <si>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</si>
  <si>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</si>
  <si>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</si>
  <si>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</si>
  <si>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</si>
  <si>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</si>
  <si>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</si>
  <si>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</si>
  <si>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</si>
  <si>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</si>
  <si>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</si>
  <si>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</si>
  <si>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</si>
  <si>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</si>
  <si>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</si>
  <si>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</si>
  <si>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</si>
  <si>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</si>
  <si>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</si>
  <si>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</si>
  <si>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</si>
  <si>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</si>
  <si>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</si>
  <si>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</si>
  <si>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</si>
  <si>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</si>
  <si>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</si>
  <si>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</si>
  <si>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</si>
  <si>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</si>
  <si>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</si>
  <si>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</si>
  <si>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</si>
  <si>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</si>
  <si>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</si>
  <si>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</si>
  <si>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</si>
  <si>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</si>
  <si>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</si>
  <si>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</si>
  <si>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</si>
  <si>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</si>
  <si>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</si>
  <si>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</si>
  <si>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</si>
  <si>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</si>
  <si>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</si>
  <si>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</si>
  <si>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</si>
  <si>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</si>
  <si>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</si>
  <si>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</si>
  <si>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</si>
  <si>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</si>
  <si>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</si>
  <si>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</si>
  <si>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</si>
  <si>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</si>
  <si>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</si>
  <si>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</si>
  <si>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</si>
  <si>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</si>
  <si>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</si>
  <si>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</si>
  <si>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</si>
  <si>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</si>
  <si>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</si>
  <si>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</si>
  <si>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</si>
  <si>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</si>
  <si>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</si>
  <si>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</si>
  <si>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</si>
  <si>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</si>
  <si>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</si>
  <si>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</si>
  <si>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</si>
  <si>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</si>
  <si>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</si>
  <si>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</si>
  <si>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</si>
  <si>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</si>
  <si>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</si>
  <si>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</si>
  <si>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</si>
  <si>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</si>
  <si>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</si>
  <si>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</si>
  <si>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</si>
  <si>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</si>
  <si>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</si>
  <si>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</si>
  <si>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</si>
  <si>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</si>
  <si>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</si>
  <si>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</si>
  <si>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</si>
  <si>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</si>
  <si>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</si>
  <si>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</si>
  <si>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</si>
  <si>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</si>
  <si>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</si>
  <si>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</si>
  <si>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</si>
  <si>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</si>
  <si>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</si>
  <si>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</si>
  <si>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</si>
  <si>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</si>
  <si>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</si>
  <si>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</si>
  <si>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</si>
  <si>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</si>
  <si>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</si>
  <si>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</si>
  <si>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</si>
  <si>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</si>
  <si>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</si>
  <si>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</si>
  <si>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</si>
  <si>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</si>
  <si>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</si>
  <si>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</si>
  <si>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</si>
  <si>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</si>
  <si>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</si>
  <si>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</si>
  <si>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</si>
  <si>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</si>
  <si>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</si>
  <si>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</si>
  <si>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</si>
  <si>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</si>
  <si>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</si>
  <si>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</si>
  <si>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</si>
  <si>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</si>
  <si>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</si>
  <si>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</si>
  <si>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</si>
  <si>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</si>
  <si>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</si>
  <si>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</si>
  <si>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</si>
  <si>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</si>
  <si>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</si>
  <si>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</si>
  <si>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</si>
  <si>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</si>
  <si>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</si>
  <si>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</si>
  <si>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</si>
  <si>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</si>
  <si>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</si>
  <si>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</si>
  <si>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</si>
  <si>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</si>
  <si>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</si>
  <si>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</si>
  <si>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</si>
  <si>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</si>
  <si>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</si>
  <si>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</si>
  <si>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</si>
  <si>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</si>
  <si>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</si>
  <si>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</si>
  <si>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</si>
  <si>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</si>
  <si>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</si>
  <si>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</si>
  <si>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</si>
  <si>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</si>
  <si>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</si>
  <si>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Table showing State wise /Union Territory wise contribution to AAUM of category of schemes as on 31.05.2016</t>
  </si>
  <si>
    <t>DSP BlackRock Mutual Fund: Average Assets Under Management (AAUM) as on 31.05.2016 (All figures in Rs. Crore)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</si>
</sst>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2" fontId="1" fillId="33" borderId="24" xfId="42" applyNumberFormat="1" applyFont="1" applyFill="1" applyBorder="1" applyAlignment="1">
      <alignment horizontal="right"/>
    </xf>
    <xf numFmtId="43" fontId="1" fillId="33" borderId="14" xfId="42" applyFont="1" applyFill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5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43" fontId="0" fillId="0" borderId="32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49" fontId="43" fillId="0" borderId="3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16" t="s">
        <v>71</v>
      </c>
      <c r="B1" s="140" t="s">
        <v>30</v>
      </c>
      <c r="C1" s="126" t="s">
        <v>190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7"/>
      <c r="B2" s="141"/>
      <c r="C2" s="145" t="s">
        <v>29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5" t="s">
        <v>27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  <c r="AQ2" s="145" t="s">
        <v>28</v>
      </c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7"/>
      <c r="BK2" s="132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7"/>
      <c r="B3" s="141"/>
      <c r="C3" s="129" t="s">
        <v>12</v>
      </c>
      <c r="D3" s="130"/>
      <c r="E3" s="130"/>
      <c r="F3" s="130"/>
      <c r="G3" s="130"/>
      <c r="H3" s="130"/>
      <c r="I3" s="130"/>
      <c r="J3" s="130"/>
      <c r="K3" s="130"/>
      <c r="L3" s="131"/>
      <c r="M3" s="129" t="s">
        <v>13</v>
      </c>
      <c r="N3" s="130"/>
      <c r="O3" s="130"/>
      <c r="P3" s="130"/>
      <c r="Q3" s="130"/>
      <c r="R3" s="130"/>
      <c r="S3" s="130"/>
      <c r="T3" s="130"/>
      <c r="U3" s="130"/>
      <c r="V3" s="131"/>
      <c r="W3" s="129" t="s">
        <v>12</v>
      </c>
      <c r="X3" s="130"/>
      <c r="Y3" s="130"/>
      <c r="Z3" s="130"/>
      <c r="AA3" s="130"/>
      <c r="AB3" s="130"/>
      <c r="AC3" s="130"/>
      <c r="AD3" s="130"/>
      <c r="AE3" s="130"/>
      <c r="AF3" s="131"/>
      <c r="AG3" s="129" t="s">
        <v>13</v>
      </c>
      <c r="AH3" s="130"/>
      <c r="AI3" s="130"/>
      <c r="AJ3" s="130"/>
      <c r="AK3" s="130"/>
      <c r="AL3" s="130"/>
      <c r="AM3" s="130"/>
      <c r="AN3" s="130"/>
      <c r="AO3" s="130"/>
      <c r="AP3" s="131"/>
      <c r="AQ3" s="129" t="s">
        <v>12</v>
      </c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13</v>
      </c>
      <c r="BB3" s="130"/>
      <c r="BC3" s="130"/>
      <c r="BD3" s="130"/>
      <c r="BE3" s="130"/>
      <c r="BF3" s="130"/>
      <c r="BG3" s="130"/>
      <c r="BH3" s="130"/>
      <c r="BI3" s="130"/>
      <c r="BJ3" s="131"/>
      <c r="BK3" s="133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7"/>
      <c r="B4" s="141"/>
      <c r="C4" s="148" t="s">
        <v>31</v>
      </c>
      <c r="D4" s="149"/>
      <c r="E4" s="149"/>
      <c r="F4" s="149"/>
      <c r="G4" s="150"/>
      <c r="H4" s="137" t="s">
        <v>32</v>
      </c>
      <c r="I4" s="138"/>
      <c r="J4" s="138"/>
      <c r="K4" s="138"/>
      <c r="L4" s="139"/>
      <c r="M4" s="148" t="s">
        <v>31</v>
      </c>
      <c r="N4" s="149"/>
      <c r="O4" s="149"/>
      <c r="P4" s="149"/>
      <c r="Q4" s="150"/>
      <c r="R4" s="137" t="s">
        <v>32</v>
      </c>
      <c r="S4" s="138"/>
      <c r="T4" s="138"/>
      <c r="U4" s="138"/>
      <c r="V4" s="139"/>
      <c r="W4" s="148" t="s">
        <v>31</v>
      </c>
      <c r="X4" s="149"/>
      <c r="Y4" s="149"/>
      <c r="Z4" s="149"/>
      <c r="AA4" s="150"/>
      <c r="AB4" s="137" t="s">
        <v>32</v>
      </c>
      <c r="AC4" s="138"/>
      <c r="AD4" s="138"/>
      <c r="AE4" s="138"/>
      <c r="AF4" s="139"/>
      <c r="AG4" s="148" t="s">
        <v>31</v>
      </c>
      <c r="AH4" s="149"/>
      <c r="AI4" s="149"/>
      <c r="AJ4" s="149"/>
      <c r="AK4" s="150"/>
      <c r="AL4" s="137" t="s">
        <v>32</v>
      </c>
      <c r="AM4" s="138"/>
      <c r="AN4" s="138"/>
      <c r="AO4" s="138"/>
      <c r="AP4" s="139"/>
      <c r="AQ4" s="148" t="s">
        <v>31</v>
      </c>
      <c r="AR4" s="149"/>
      <c r="AS4" s="149"/>
      <c r="AT4" s="149"/>
      <c r="AU4" s="150"/>
      <c r="AV4" s="137" t="s">
        <v>32</v>
      </c>
      <c r="AW4" s="138"/>
      <c r="AX4" s="138"/>
      <c r="AY4" s="138"/>
      <c r="AZ4" s="139"/>
      <c r="BA4" s="148" t="s">
        <v>31</v>
      </c>
      <c r="BB4" s="149"/>
      <c r="BC4" s="149"/>
      <c r="BD4" s="149"/>
      <c r="BE4" s="150"/>
      <c r="BF4" s="137" t="s">
        <v>32</v>
      </c>
      <c r="BG4" s="138"/>
      <c r="BH4" s="138"/>
      <c r="BI4" s="138"/>
      <c r="BJ4" s="139"/>
      <c r="BK4" s="13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7"/>
      <c r="B5" s="141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4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4"/>
    </row>
    <row r="7" spans="1:63" ht="12.75">
      <c r="A7" s="11" t="s">
        <v>72</v>
      </c>
      <c r="B7" s="18" t="s">
        <v>14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/>
    </row>
    <row r="8" spans="1:63" ht="12.75">
      <c r="A8" s="11"/>
      <c r="B8" s="47" t="s">
        <v>94</v>
      </c>
      <c r="C8" s="45">
        <v>0</v>
      </c>
      <c r="D8" s="53">
        <v>385.813205699</v>
      </c>
      <c r="E8" s="45">
        <v>0</v>
      </c>
      <c r="F8" s="45">
        <v>0</v>
      </c>
      <c r="G8" s="45">
        <v>0</v>
      </c>
      <c r="H8" s="45">
        <v>8.956417229</v>
      </c>
      <c r="I8" s="45">
        <v>2320.6196382709995</v>
      </c>
      <c r="J8" s="45">
        <v>646.294354854</v>
      </c>
      <c r="K8" s="45">
        <v>39.895964449000004</v>
      </c>
      <c r="L8" s="45">
        <v>169.00040887699998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3.677358129</v>
      </c>
      <c r="S8" s="45">
        <v>26.432719607</v>
      </c>
      <c r="T8" s="45">
        <v>30.695374307999998</v>
      </c>
      <c r="U8" s="45">
        <v>0</v>
      </c>
      <c r="V8" s="45">
        <v>13.594804667999998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0.002746621</v>
      </c>
      <c r="AC8" s="45">
        <v>0</v>
      </c>
      <c r="AD8" s="45">
        <v>0</v>
      </c>
      <c r="AE8" s="45">
        <v>0</v>
      </c>
      <c r="AF8" s="45">
        <v>0.016429135999999997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1.05507377</v>
      </c>
      <c r="AS8" s="45">
        <v>0</v>
      </c>
      <c r="AT8" s="45">
        <v>0</v>
      </c>
      <c r="AU8" s="45">
        <v>0</v>
      </c>
      <c r="AV8" s="45">
        <v>26.701406761</v>
      </c>
      <c r="AW8" s="45">
        <v>1925.8871122760004</v>
      </c>
      <c r="AX8" s="45">
        <v>179.08258248099997</v>
      </c>
      <c r="AY8" s="45">
        <v>0</v>
      </c>
      <c r="AZ8" s="45">
        <v>336.40671790799996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10.365259040000002</v>
      </c>
      <c r="BG8" s="53">
        <v>65.062738788</v>
      </c>
      <c r="BH8" s="45">
        <v>6.526985084</v>
      </c>
      <c r="BI8" s="45">
        <v>0</v>
      </c>
      <c r="BJ8" s="45">
        <v>33.109938758</v>
      </c>
      <c r="BK8" s="91">
        <f>SUM(C8:BJ8)</f>
        <v>6229.197236714</v>
      </c>
    </row>
    <row r="9" spans="1:63" ht="12.75">
      <c r="A9" s="11"/>
      <c r="B9" s="47" t="s">
        <v>96</v>
      </c>
      <c r="C9" s="45">
        <v>0</v>
      </c>
      <c r="D9" s="53">
        <v>2.5899364329999996</v>
      </c>
      <c r="E9" s="45">
        <v>0</v>
      </c>
      <c r="F9" s="45">
        <v>0</v>
      </c>
      <c r="G9" s="54">
        <v>0</v>
      </c>
      <c r="H9" s="55">
        <v>7.4273616670000004</v>
      </c>
      <c r="I9" s="45">
        <v>0.09656892</v>
      </c>
      <c r="J9" s="45">
        <v>0.02229163</v>
      </c>
      <c r="K9" s="56">
        <v>0</v>
      </c>
      <c r="L9" s="54">
        <v>4.564335165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2.7329417510000003</v>
      </c>
      <c r="S9" s="45">
        <v>0.032624323000000004</v>
      </c>
      <c r="T9" s="45">
        <v>0</v>
      </c>
      <c r="U9" s="45">
        <v>0</v>
      </c>
      <c r="V9" s="54">
        <v>0.26716954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2.3343027810000003</v>
      </c>
      <c r="AW9" s="45">
        <v>2.628921616</v>
      </c>
      <c r="AX9" s="45">
        <v>0</v>
      </c>
      <c r="AY9" s="56">
        <v>0</v>
      </c>
      <c r="AZ9" s="54">
        <v>10.943321128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0.33352507</v>
      </c>
      <c r="BG9" s="53">
        <v>1.077784743</v>
      </c>
      <c r="BH9" s="45">
        <v>0</v>
      </c>
      <c r="BI9" s="45">
        <v>0</v>
      </c>
      <c r="BJ9" s="45">
        <v>0.546444438</v>
      </c>
      <c r="BK9" s="91">
        <f>SUM(C9:BJ9)</f>
        <v>35.59752920500001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388.40314213199997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16.383778896</v>
      </c>
      <c r="I10" s="92">
        <f t="shared" si="0"/>
        <v>2320.7162071909997</v>
      </c>
      <c r="J10" s="92">
        <f t="shared" si="0"/>
        <v>646.316646484</v>
      </c>
      <c r="K10" s="92">
        <f t="shared" si="0"/>
        <v>39.895964449000004</v>
      </c>
      <c r="L10" s="92">
        <f t="shared" si="0"/>
        <v>173.56474404199997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6.41029988</v>
      </c>
      <c r="S10" s="92">
        <f t="shared" si="0"/>
        <v>26.46534393</v>
      </c>
      <c r="T10" s="92">
        <f t="shared" si="0"/>
        <v>30.695374307999998</v>
      </c>
      <c r="U10" s="92">
        <f t="shared" si="0"/>
        <v>0</v>
      </c>
      <c r="V10" s="92">
        <f t="shared" si="0"/>
        <v>13.861974207999998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0.002746621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0.016429135999999997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1.05507377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29.035709542000003</v>
      </c>
      <c r="AW10" s="92">
        <f t="shared" si="0"/>
        <v>1928.5160338920005</v>
      </c>
      <c r="AX10" s="92">
        <f t="shared" si="0"/>
        <v>179.08258248099997</v>
      </c>
      <c r="AY10" s="92">
        <f t="shared" si="0"/>
        <v>0</v>
      </c>
      <c r="AZ10" s="92">
        <f t="shared" si="0"/>
        <v>347.35003903599994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10.698784110000002</v>
      </c>
      <c r="BG10" s="92">
        <f t="shared" si="0"/>
        <v>66.140523531</v>
      </c>
      <c r="BH10" s="92">
        <f t="shared" si="0"/>
        <v>6.526985084</v>
      </c>
      <c r="BI10" s="92">
        <f t="shared" si="0"/>
        <v>0</v>
      </c>
      <c r="BJ10" s="92">
        <f t="shared" si="0"/>
        <v>33.656383196</v>
      </c>
      <c r="BK10" s="92">
        <f>SUM(BK8:BK9)</f>
        <v>6264.7947659189995</v>
      </c>
    </row>
    <row r="11" spans="1:63" ht="12.75">
      <c r="A11" s="11" t="s">
        <v>73</v>
      </c>
      <c r="B11" s="18" t="s">
        <v>3</v>
      </c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5"/>
    </row>
    <row r="12" spans="1:63" ht="12.75">
      <c r="A12" s="11"/>
      <c r="B12" s="46" t="s">
        <v>95</v>
      </c>
      <c r="C12" s="45">
        <v>0</v>
      </c>
      <c r="D12" s="53">
        <v>448.47194877299995</v>
      </c>
      <c r="E12" s="45">
        <v>0</v>
      </c>
      <c r="F12" s="45">
        <v>0</v>
      </c>
      <c r="G12" s="54">
        <v>0</v>
      </c>
      <c r="H12" s="55">
        <v>0.49188726800000004</v>
      </c>
      <c r="I12" s="45">
        <v>3.748318059</v>
      </c>
      <c r="J12" s="45">
        <v>0</v>
      </c>
      <c r="K12" s="56">
        <v>12.086844098</v>
      </c>
      <c r="L12" s="54">
        <v>157.45348451700002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0.292434144</v>
      </c>
      <c r="S12" s="45">
        <v>0</v>
      </c>
      <c r="T12" s="45">
        <v>0</v>
      </c>
      <c r="U12" s="45">
        <v>0</v>
      </c>
      <c r="V12" s="54">
        <v>0.00040458000000000003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24.82788496</v>
      </c>
      <c r="AS12" s="45">
        <v>0</v>
      </c>
      <c r="AT12" s="56">
        <v>0</v>
      </c>
      <c r="AU12" s="54">
        <v>0</v>
      </c>
      <c r="AV12" s="55">
        <v>3.251481582</v>
      </c>
      <c r="AW12" s="45">
        <v>33.564914028000004</v>
      </c>
      <c r="AX12" s="45">
        <v>0</v>
      </c>
      <c r="AY12" s="56">
        <v>0</v>
      </c>
      <c r="AZ12" s="54">
        <v>37.005885664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0.7187115249999999</v>
      </c>
      <c r="BG12" s="53">
        <v>0.22545105999999998</v>
      </c>
      <c r="BH12" s="45">
        <v>0</v>
      </c>
      <c r="BI12" s="45">
        <v>0</v>
      </c>
      <c r="BJ12" s="45">
        <v>3.8547229300000003</v>
      </c>
      <c r="BK12" s="91">
        <f>SUM(C12:BJ12)</f>
        <v>725.9943731879998</v>
      </c>
    </row>
    <row r="13" spans="1:63" ht="12.75">
      <c r="A13" s="11"/>
      <c r="B13" s="47" t="s">
        <v>171</v>
      </c>
      <c r="C13" s="45">
        <v>0</v>
      </c>
      <c r="D13" s="53">
        <v>34.054238889</v>
      </c>
      <c r="E13" s="45">
        <v>0</v>
      </c>
      <c r="F13" s="45">
        <v>0</v>
      </c>
      <c r="G13" s="54">
        <v>0</v>
      </c>
      <c r="H13" s="55">
        <v>0.232035937</v>
      </c>
      <c r="I13" s="45">
        <v>5.938208649</v>
      </c>
      <c r="J13" s="45">
        <v>0</v>
      </c>
      <c r="K13" s="56">
        <v>0</v>
      </c>
      <c r="L13" s="54">
        <v>7.597749428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0.022893535</v>
      </c>
      <c r="S13" s="45">
        <v>0</v>
      </c>
      <c r="T13" s="45">
        <v>0</v>
      </c>
      <c r="U13" s="45">
        <v>0</v>
      </c>
      <c r="V13" s="54">
        <v>1.2165000000000001E-05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0.6095454499999999</v>
      </c>
      <c r="AW13" s="45">
        <v>2.589382299</v>
      </c>
      <c r="AX13" s="45">
        <v>0</v>
      </c>
      <c r="AY13" s="56">
        <v>0</v>
      </c>
      <c r="AZ13" s="54">
        <v>1.130248181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0.016936083</v>
      </c>
      <c r="BG13" s="53">
        <v>0</v>
      </c>
      <c r="BH13" s="45">
        <v>0</v>
      </c>
      <c r="BI13" s="45">
        <v>0</v>
      </c>
      <c r="BJ13" s="45">
        <v>0</v>
      </c>
      <c r="BK13" s="91">
        <f>SUM(C13:BJ13)</f>
        <v>52.191250616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482.5261876619999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0.7239232050000001</v>
      </c>
      <c r="I14" s="93">
        <f t="shared" si="1"/>
        <v>9.686526707999999</v>
      </c>
      <c r="J14" s="93">
        <f t="shared" si="1"/>
        <v>0</v>
      </c>
      <c r="K14" s="93">
        <f t="shared" si="1"/>
        <v>12.086844098</v>
      </c>
      <c r="L14" s="93">
        <f t="shared" si="1"/>
        <v>165.05123394500004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0.315327679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0.00041674500000000005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24.82788496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3.861027032</v>
      </c>
      <c r="AW14" s="93">
        <f t="shared" si="2"/>
        <v>36.154296327000004</v>
      </c>
      <c r="AX14" s="93">
        <f t="shared" si="2"/>
        <v>0</v>
      </c>
      <c r="AY14" s="93">
        <f t="shared" si="2"/>
        <v>0</v>
      </c>
      <c r="AZ14" s="93">
        <f t="shared" si="2"/>
        <v>38.136133844999996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0.735647608</v>
      </c>
      <c r="BG14" s="93">
        <f t="shared" si="2"/>
        <v>0.22545105999999998</v>
      </c>
      <c r="BH14" s="93">
        <f t="shared" si="2"/>
        <v>0</v>
      </c>
      <c r="BI14" s="93">
        <f t="shared" si="2"/>
        <v>0</v>
      </c>
      <c r="BJ14" s="93">
        <f t="shared" si="2"/>
        <v>3.8547229300000003</v>
      </c>
      <c r="BK14" s="93">
        <f t="shared" si="2"/>
        <v>778.1856238039999</v>
      </c>
    </row>
    <row r="15" spans="1:63" ht="12.75">
      <c r="A15" s="11" t="s">
        <v>74</v>
      </c>
      <c r="B15" s="18" t="s">
        <v>10</v>
      </c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35"/>
    </row>
    <row r="16" spans="1:63" ht="12.75">
      <c r="A16" s="97"/>
      <c r="B16" s="3" t="s">
        <v>129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0.0059196430000000005</v>
      </c>
      <c r="I16" s="45">
        <v>0</v>
      </c>
      <c r="J16" s="45">
        <v>0</v>
      </c>
      <c r="K16" s="45">
        <v>0</v>
      </c>
      <c r="L16" s="54">
        <v>0.025314968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0.0005906829999999999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0.39333054799999995</v>
      </c>
      <c r="AW16" s="45">
        <v>0.13906337900000001</v>
      </c>
      <c r="AX16" s="45">
        <v>0</v>
      </c>
      <c r="AY16" s="45">
        <v>0</v>
      </c>
      <c r="AZ16" s="54">
        <v>2.4829884659999997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0.054263702</v>
      </c>
      <c r="BG16" s="53">
        <v>0.083124193</v>
      </c>
      <c r="BH16" s="45">
        <v>0</v>
      </c>
      <c r="BI16" s="45">
        <v>0</v>
      </c>
      <c r="BJ16" s="56">
        <v>0.27432854900000003</v>
      </c>
      <c r="BK16" s="61">
        <f aca="true" t="shared" si="3" ref="BK16:BK65">SUM(C16:BJ16)</f>
        <v>3.458924131</v>
      </c>
    </row>
    <row r="17" spans="1:63" ht="12.75">
      <c r="A17" s="97"/>
      <c r="B17" s="3" t="s">
        <v>130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0.17619021599999998</v>
      </c>
      <c r="I17" s="45">
        <v>0</v>
      </c>
      <c r="J17" s="45">
        <v>0</v>
      </c>
      <c r="K17" s="45">
        <v>0</v>
      </c>
      <c r="L17" s="54">
        <v>0.089642928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0.061912972999999996</v>
      </c>
      <c r="S17" s="45">
        <v>0</v>
      </c>
      <c r="T17" s="45">
        <v>0</v>
      </c>
      <c r="U17" s="45">
        <v>0</v>
      </c>
      <c r="V17" s="54">
        <v>0.25881554700000003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17.400411846</v>
      </c>
      <c r="AW17" s="45">
        <v>2.518310277</v>
      </c>
      <c r="AX17" s="45">
        <v>0</v>
      </c>
      <c r="AY17" s="45">
        <v>0</v>
      </c>
      <c r="AZ17" s="54">
        <v>53.494162423999995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5.308778766</v>
      </c>
      <c r="BG17" s="53">
        <v>0.145997457</v>
      </c>
      <c r="BH17" s="45">
        <v>0</v>
      </c>
      <c r="BI17" s="45">
        <v>0</v>
      </c>
      <c r="BJ17" s="56">
        <v>8.203229506</v>
      </c>
      <c r="BK17" s="61">
        <f t="shared" si="3"/>
        <v>87.65745194</v>
      </c>
    </row>
    <row r="18" spans="1:63" ht="12.75">
      <c r="A18" s="97"/>
      <c r="B18" s="3" t="s">
        <v>131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0.088769163</v>
      </c>
      <c r="I18" s="45">
        <v>0</v>
      </c>
      <c r="J18" s="45">
        <v>0</v>
      </c>
      <c r="K18" s="45">
        <v>0</v>
      </c>
      <c r="L18" s="54">
        <v>0.0013035120000000002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0.0032587799999999997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16.788781357</v>
      </c>
      <c r="AW18" s="45">
        <v>4.762185038</v>
      </c>
      <c r="AX18" s="45">
        <v>0</v>
      </c>
      <c r="AY18" s="45">
        <v>0</v>
      </c>
      <c r="AZ18" s="54">
        <v>61.73338310700001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3.6920662209999997</v>
      </c>
      <c r="BG18" s="53">
        <v>0.25699361400000004</v>
      </c>
      <c r="BH18" s="45">
        <v>0</v>
      </c>
      <c r="BI18" s="45">
        <v>0</v>
      </c>
      <c r="BJ18" s="56">
        <v>8.122659801</v>
      </c>
      <c r="BK18" s="61">
        <f t="shared" si="3"/>
        <v>95.44940059300001</v>
      </c>
    </row>
    <row r="19" spans="1:63" ht="12.75">
      <c r="A19" s="97"/>
      <c r="B19" s="3" t="s">
        <v>132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0.078203905</v>
      </c>
      <c r="I19" s="45">
        <v>0</v>
      </c>
      <c r="J19" s="45">
        <v>0</v>
      </c>
      <c r="K19" s="45">
        <v>0</v>
      </c>
      <c r="L19" s="54">
        <v>0.155032855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0.032718247</v>
      </c>
      <c r="S19" s="45">
        <v>0</v>
      </c>
      <c r="T19" s="45">
        <v>0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10.325590003</v>
      </c>
      <c r="AW19" s="45">
        <v>1.179267797</v>
      </c>
      <c r="AX19" s="45">
        <v>0</v>
      </c>
      <c r="AY19" s="45">
        <v>0</v>
      </c>
      <c r="AZ19" s="54">
        <v>38.245391682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2.103835846</v>
      </c>
      <c r="BG19" s="53">
        <v>1.7653182260000002</v>
      </c>
      <c r="BH19" s="45">
        <v>0</v>
      </c>
      <c r="BI19" s="45">
        <v>0</v>
      </c>
      <c r="BJ19" s="56">
        <v>3.142753254</v>
      </c>
      <c r="BK19" s="61">
        <f t="shared" si="3"/>
        <v>57.028111814999995</v>
      </c>
    </row>
    <row r="20" spans="1:63" ht="12.75">
      <c r="A20" s="97"/>
      <c r="B20" s="3" t="s">
        <v>133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0.15202302199999998</v>
      </c>
      <c r="I20" s="45">
        <v>0</v>
      </c>
      <c r="J20" s="45">
        <v>0</v>
      </c>
      <c r="K20" s="45">
        <v>0</v>
      </c>
      <c r="L20" s="54">
        <v>0.9665977189999999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0.078532144</v>
      </c>
      <c r="S20" s="45">
        <v>0</v>
      </c>
      <c r="T20" s="45">
        <v>0</v>
      </c>
      <c r="U20" s="45">
        <v>0</v>
      </c>
      <c r="V20" s="54">
        <v>0.026344648999999998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0.003095777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12.876975464000001</v>
      </c>
      <c r="AW20" s="45">
        <v>3.752983871</v>
      </c>
      <c r="AX20" s="45">
        <v>0</v>
      </c>
      <c r="AY20" s="45">
        <v>0</v>
      </c>
      <c r="AZ20" s="54">
        <v>43.392486471000005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2.89017664</v>
      </c>
      <c r="BG20" s="53">
        <v>1.634975179</v>
      </c>
      <c r="BH20" s="45">
        <v>0</v>
      </c>
      <c r="BI20" s="45">
        <v>0</v>
      </c>
      <c r="BJ20" s="56">
        <v>4.752853144</v>
      </c>
      <c r="BK20" s="61">
        <f t="shared" si="3"/>
        <v>70.52704408000001</v>
      </c>
    </row>
    <row r="21" spans="1:63" ht="12.75">
      <c r="A21" s="97"/>
      <c r="B21" s="3" t="s">
        <v>134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0.08044404499999999</v>
      </c>
      <c r="I21" s="45">
        <v>0.006367815</v>
      </c>
      <c r="J21" s="45">
        <v>0</v>
      </c>
      <c r="K21" s="45">
        <v>0</v>
      </c>
      <c r="L21" s="54">
        <v>0.077050555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0.043028733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15.677003392</v>
      </c>
      <c r="AW21" s="45">
        <v>1.577237889</v>
      </c>
      <c r="AX21" s="45">
        <v>0</v>
      </c>
      <c r="AY21" s="45">
        <v>0</v>
      </c>
      <c r="AZ21" s="54">
        <v>42.140197930999996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5.807936643</v>
      </c>
      <c r="BG21" s="53">
        <v>0.157202218</v>
      </c>
      <c r="BH21" s="45">
        <v>0</v>
      </c>
      <c r="BI21" s="45">
        <v>0</v>
      </c>
      <c r="BJ21" s="56">
        <v>7.072248615</v>
      </c>
      <c r="BK21" s="61">
        <f t="shared" si="3"/>
        <v>72.638717836</v>
      </c>
    </row>
    <row r="22" spans="1:63" ht="12.75">
      <c r="A22" s="97"/>
      <c r="B22" s="3" t="s">
        <v>172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0.141530647</v>
      </c>
      <c r="I22" s="45">
        <v>0</v>
      </c>
      <c r="J22" s="45">
        <v>0</v>
      </c>
      <c r="K22" s="45">
        <v>0</v>
      </c>
      <c r="L22" s="54">
        <v>0.47272287999999996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0.033892551</v>
      </c>
      <c r="S22" s="45">
        <v>0</v>
      </c>
      <c r="T22" s="45">
        <v>0</v>
      </c>
      <c r="U22" s="45">
        <v>0</v>
      </c>
      <c r="V22" s="54">
        <v>0.052142387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15.486300616000001</v>
      </c>
      <c r="AW22" s="45">
        <v>12.980046295000001</v>
      </c>
      <c r="AX22" s="45">
        <v>0</v>
      </c>
      <c r="AY22" s="45">
        <v>0</v>
      </c>
      <c r="AZ22" s="54">
        <v>57.283725327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5.572752198</v>
      </c>
      <c r="BG22" s="53">
        <v>1.189561855</v>
      </c>
      <c r="BH22" s="45">
        <v>0</v>
      </c>
      <c r="BI22" s="45">
        <v>0</v>
      </c>
      <c r="BJ22" s="56">
        <v>8.168377518</v>
      </c>
      <c r="BK22" s="61">
        <f t="shared" si="3"/>
        <v>101.381052274</v>
      </c>
    </row>
    <row r="23" spans="1:63" ht="12.75">
      <c r="A23" s="97"/>
      <c r="B23" s="3" t="s">
        <v>178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0.107713864</v>
      </c>
      <c r="I23" s="45">
        <v>0</v>
      </c>
      <c r="J23" s="45">
        <v>0</v>
      </c>
      <c r="K23" s="45">
        <v>0</v>
      </c>
      <c r="L23" s="54">
        <v>0.689940641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0.035741346</v>
      </c>
      <c r="S23" s="45">
        <v>0</v>
      </c>
      <c r="T23" s="45">
        <v>1.936675484</v>
      </c>
      <c r="U23" s="45">
        <v>0</v>
      </c>
      <c r="V23" s="54">
        <v>0.019366755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11.615945194</v>
      </c>
      <c r="AW23" s="45">
        <v>8.279834568999998</v>
      </c>
      <c r="AX23" s="45">
        <v>0</v>
      </c>
      <c r="AY23" s="45">
        <v>0</v>
      </c>
      <c r="AZ23" s="54">
        <v>39.94328582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2.7892344270000002</v>
      </c>
      <c r="BG23" s="53">
        <v>1.5605259630000001</v>
      </c>
      <c r="BH23" s="45">
        <v>0.67350929</v>
      </c>
      <c r="BI23" s="45">
        <v>0</v>
      </c>
      <c r="BJ23" s="56">
        <v>10.493383825</v>
      </c>
      <c r="BK23" s="61">
        <f t="shared" si="3"/>
        <v>78.14515717799999</v>
      </c>
    </row>
    <row r="24" spans="1:63" ht="12.75">
      <c r="A24" s="97"/>
      <c r="B24" s="3" t="s">
        <v>179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0.11932437100000001</v>
      </c>
      <c r="I24" s="45">
        <v>0.14446098400000001</v>
      </c>
      <c r="J24" s="45">
        <v>0</v>
      </c>
      <c r="K24" s="45">
        <v>0</v>
      </c>
      <c r="L24" s="54">
        <v>0.30945717699999997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0.06495929</v>
      </c>
      <c r="S24" s="45">
        <v>0</v>
      </c>
      <c r="T24" s="45">
        <v>1.926146452</v>
      </c>
      <c r="U24" s="45">
        <v>0</v>
      </c>
      <c r="V24" s="54">
        <v>0.009630732000000001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15.802509897</v>
      </c>
      <c r="AW24" s="45">
        <v>14.15556973</v>
      </c>
      <c r="AX24" s="45">
        <v>0</v>
      </c>
      <c r="AY24" s="45">
        <v>0</v>
      </c>
      <c r="AZ24" s="54">
        <v>84.41032744699999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6.108064172</v>
      </c>
      <c r="BG24" s="53">
        <v>0.296736</v>
      </c>
      <c r="BH24" s="45">
        <v>0</v>
      </c>
      <c r="BI24" s="45">
        <v>0</v>
      </c>
      <c r="BJ24" s="56">
        <v>7.928091834</v>
      </c>
      <c r="BK24" s="61">
        <f t="shared" si="3"/>
        <v>131.275278086</v>
      </c>
    </row>
    <row r="25" spans="1:63" ht="12.75">
      <c r="A25" s="97"/>
      <c r="B25" s="3" t="s">
        <v>180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0.119987497</v>
      </c>
      <c r="I25" s="45">
        <v>0</v>
      </c>
      <c r="J25" s="45">
        <v>0</v>
      </c>
      <c r="K25" s="45">
        <v>0</v>
      </c>
      <c r="L25" s="54">
        <v>0.299398456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0.094123134</v>
      </c>
      <c r="S25" s="45">
        <v>2.891818065</v>
      </c>
      <c r="T25" s="45">
        <v>1.92787871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14.493600252999999</v>
      </c>
      <c r="AW25" s="45">
        <v>7.082950310999999</v>
      </c>
      <c r="AX25" s="45">
        <v>0</v>
      </c>
      <c r="AY25" s="45">
        <v>0</v>
      </c>
      <c r="AZ25" s="54">
        <v>48.209327452000004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5.160200523</v>
      </c>
      <c r="BG25" s="53">
        <v>1.77702809</v>
      </c>
      <c r="BH25" s="45">
        <v>0</v>
      </c>
      <c r="BI25" s="45">
        <v>0</v>
      </c>
      <c r="BJ25" s="56">
        <v>11.092289311</v>
      </c>
      <c r="BK25" s="61">
        <f t="shared" si="3"/>
        <v>93.148601802</v>
      </c>
    </row>
    <row r="26" spans="1:63" ht="12.75">
      <c r="A26" s="97"/>
      <c r="B26" s="3" t="s">
        <v>183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0.09582172800000001</v>
      </c>
      <c r="I26" s="45">
        <v>0</v>
      </c>
      <c r="J26" s="45">
        <v>0</v>
      </c>
      <c r="K26" s="45">
        <v>0</v>
      </c>
      <c r="L26" s="54">
        <v>0.298489269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0.087664955</v>
      </c>
      <c r="S26" s="45">
        <v>0</v>
      </c>
      <c r="T26" s="45">
        <v>2.065669678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4.636515672</v>
      </c>
      <c r="AW26" s="45">
        <v>1.402027034</v>
      </c>
      <c r="AX26" s="45">
        <v>0</v>
      </c>
      <c r="AY26" s="45">
        <v>0</v>
      </c>
      <c r="AZ26" s="54">
        <v>13.882157316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1.662515441</v>
      </c>
      <c r="BG26" s="53">
        <v>0.02059169</v>
      </c>
      <c r="BH26" s="45">
        <v>0</v>
      </c>
      <c r="BI26" s="45">
        <v>0</v>
      </c>
      <c r="BJ26" s="56">
        <v>0.447714827</v>
      </c>
      <c r="BK26" s="61">
        <f t="shared" si="3"/>
        <v>24.59916761</v>
      </c>
    </row>
    <row r="27" spans="1:63" ht="12.75">
      <c r="A27" s="97"/>
      <c r="B27" s="3" t="s">
        <v>187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0.246719401</v>
      </c>
      <c r="I27" s="45">
        <v>0.253337339</v>
      </c>
      <c r="J27" s="45">
        <v>0</v>
      </c>
      <c r="K27" s="45">
        <v>0</v>
      </c>
      <c r="L27" s="54">
        <v>0.380006008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0.021787012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6.763202733</v>
      </c>
      <c r="AW27" s="45">
        <v>2.6575995179999996</v>
      </c>
      <c r="AX27" s="45">
        <v>0</v>
      </c>
      <c r="AY27" s="45">
        <v>0</v>
      </c>
      <c r="AZ27" s="54">
        <v>30.077023458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2.1068157870000004</v>
      </c>
      <c r="BG27" s="53">
        <v>0.5064833870000001</v>
      </c>
      <c r="BH27" s="45">
        <v>0</v>
      </c>
      <c r="BI27" s="45">
        <v>0</v>
      </c>
      <c r="BJ27" s="56">
        <v>4.52344634</v>
      </c>
      <c r="BK27" s="61">
        <f t="shared" si="3"/>
        <v>47.536420983000006</v>
      </c>
    </row>
    <row r="28" spans="1:63" ht="12.75">
      <c r="A28" s="97"/>
      <c r="B28" s="3" t="s">
        <v>188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0.09934203200000001</v>
      </c>
      <c r="I28" s="45">
        <v>0.107227258</v>
      </c>
      <c r="J28" s="45">
        <v>0</v>
      </c>
      <c r="K28" s="45">
        <v>0</v>
      </c>
      <c r="L28" s="54">
        <v>0.12867271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0.022020192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3.290720173</v>
      </c>
      <c r="AW28" s="45">
        <v>0.798896642</v>
      </c>
      <c r="AX28" s="45">
        <v>0</v>
      </c>
      <c r="AY28" s="45">
        <v>0</v>
      </c>
      <c r="AZ28" s="54">
        <v>13.777620007000001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0.986860219</v>
      </c>
      <c r="BG28" s="53">
        <v>0.07020043100000001</v>
      </c>
      <c r="BH28" s="45">
        <v>0</v>
      </c>
      <c r="BI28" s="45">
        <v>0</v>
      </c>
      <c r="BJ28" s="56">
        <v>2.427968142</v>
      </c>
      <c r="BK28" s="61">
        <f t="shared" si="3"/>
        <v>21.709527806000004</v>
      </c>
    </row>
    <row r="29" spans="1:63" ht="12.75">
      <c r="A29" s="97"/>
      <c r="B29" s="3" t="s">
        <v>135</v>
      </c>
      <c r="C29" s="55">
        <v>0</v>
      </c>
      <c r="D29" s="53">
        <v>11.678386127</v>
      </c>
      <c r="E29" s="45">
        <v>0</v>
      </c>
      <c r="F29" s="45">
        <v>0</v>
      </c>
      <c r="G29" s="54">
        <v>0</v>
      </c>
      <c r="H29" s="73">
        <v>0.195687747</v>
      </c>
      <c r="I29" s="45">
        <v>43.332673664</v>
      </c>
      <c r="J29" s="45">
        <v>0</v>
      </c>
      <c r="K29" s="45">
        <v>0</v>
      </c>
      <c r="L29" s="54">
        <v>2.1714697739999997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0.005109341000000001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1.0149670399999997</v>
      </c>
      <c r="AW29" s="45">
        <v>63.068099417999996</v>
      </c>
      <c r="AX29" s="45">
        <v>0</v>
      </c>
      <c r="AY29" s="45">
        <v>0</v>
      </c>
      <c r="AZ29" s="54">
        <v>43.255713181999994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0.07010345999999999</v>
      </c>
      <c r="BG29" s="53">
        <v>53.424745644</v>
      </c>
      <c r="BH29" s="45">
        <v>0</v>
      </c>
      <c r="BI29" s="45">
        <v>0</v>
      </c>
      <c r="BJ29" s="56">
        <v>10.334243077</v>
      </c>
      <c r="BK29" s="61">
        <f t="shared" si="3"/>
        <v>228.551198474</v>
      </c>
    </row>
    <row r="30" spans="1:63" ht="12.75">
      <c r="A30" s="97"/>
      <c r="B30" s="3" t="s">
        <v>136</v>
      </c>
      <c r="C30" s="55">
        <v>0</v>
      </c>
      <c r="D30" s="53">
        <v>17.497326253</v>
      </c>
      <c r="E30" s="45">
        <v>0</v>
      </c>
      <c r="F30" s="45">
        <v>0</v>
      </c>
      <c r="G30" s="54">
        <v>0</v>
      </c>
      <c r="H30" s="73">
        <v>0.167030299</v>
      </c>
      <c r="I30" s="45">
        <v>0.064104371</v>
      </c>
      <c r="J30" s="45">
        <v>0</v>
      </c>
      <c r="K30" s="45">
        <v>0</v>
      </c>
      <c r="L30" s="54">
        <v>32.427359808999995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0.01772599</v>
      </c>
      <c r="S30" s="45">
        <v>0</v>
      </c>
      <c r="T30" s="45">
        <v>0</v>
      </c>
      <c r="U30" s="45">
        <v>0</v>
      </c>
      <c r="V30" s="54">
        <v>0.012820874000000001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0.714142532</v>
      </c>
      <c r="AW30" s="45">
        <v>15.575865076</v>
      </c>
      <c r="AX30" s="45">
        <v>0</v>
      </c>
      <c r="AY30" s="45">
        <v>0</v>
      </c>
      <c r="AZ30" s="54">
        <v>29.230082132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0.17864344</v>
      </c>
      <c r="BG30" s="53">
        <v>25.809067566</v>
      </c>
      <c r="BH30" s="45">
        <v>0</v>
      </c>
      <c r="BI30" s="45">
        <v>0</v>
      </c>
      <c r="BJ30" s="56">
        <v>22.012509775999998</v>
      </c>
      <c r="BK30" s="61">
        <f t="shared" si="3"/>
        <v>143.70667811799999</v>
      </c>
    </row>
    <row r="31" spans="1:63" ht="12.75">
      <c r="A31" s="97"/>
      <c r="B31" s="3" t="s">
        <v>137</v>
      </c>
      <c r="C31" s="55">
        <v>0</v>
      </c>
      <c r="D31" s="53">
        <v>8.153256381</v>
      </c>
      <c r="E31" s="45">
        <v>0</v>
      </c>
      <c r="F31" s="45">
        <v>0</v>
      </c>
      <c r="G31" s="54">
        <v>0</v>
      </c>
      <c r="H31" s="73">
        <v>0.089545486</v>
      </c>
      <c r="I31" s="45">
        <v>1.165958035</v>
      </c>
      <c r="J31" s="45">
        <v>0</v>
      </c>
      <c r="K31" s="45">
        <v>0</v>
      </c>
      <c r="L31" s="54">
        <v>0.435557439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0.038431539</v>
      </c>
      <c r="S31" s="45">
        <v>0.128105129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0.446282415</v>
      </c>
      <c r="AW31" s="45">
        <v>17.47306015</v>
      </c>
      <c r="AX31" s="45">
        <v>0</v>
      </c>
      <c r="AY31" s="45">
        <v>0</v>
      </c>
      <c r="AZ31" s="54">
        <v>16.871347252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0.22822909</v>
      </c>
      <c r="BG31" s="53">
        <v>1.917307259</v>
      </c>
      <c r="BH31" s="45">
        <v>0</v>
      </c>
      <c r="BI31" s="45">
        <v>0</v>
      </c>
      <c r="BJ31" s="56">
        <v>6.314331904</v>
      </c>
      <c r="BK31" s="61">
        <f t="shared" si="3"/>
        <v>53.261412078999996</v>
      </c>
    </row>
    <row r="32" spans="1:63" ht="12.75">
      <c r="A32" s="97"/>
      <c r="B32" s="3" t="s">
        <v>138</v>
      </c>
      <c r="C32" s="55">
        <v>0</v>
      </c>
      <c r="D32" s="53">
        <v>11.630314894</v>
      </c>
      <c r="E32" s="45">
        <v>0</v>
      </c>
      <c r="F32" s="45">
        <v>0</v>
      </c>
      <c r="G32" s="54">
        <v>0</v>
      </c>
      <c r="H32" s="73">
        <v>0.193386898</v>
      </c>
      <c r="I32" s="45">
        <v>0.282336361</v>
      </c>
      <c r="J32" s="45">
        <v>0</v>
      </c>
      <c r="K32" s="45">
        <v>0</v>
      </c>
      <c r="L32" s="54">
        <v>0.346503716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0.06416735500000001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0.8852415929999999</v>
      </c>
      <c r="AW32" s="45">
        <v>23.992336304000002</v>
      </c>
      <c r="AX32" s="45">
        <v>0</v>
      </c>
      <c r="AY32" s="45">
        <v>0</v>
      </c>
      <c r="AZ32" s="54">
        <v>8.469827027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0.041183969</v>
      </c>
      <c r="BG32" s="53">
        <v>0.192079065</v>
      </c>
      <c r="BH32" s="45">
        <v>0</v>
      </c>
      <c r="BI32" s="45">
        <v>0</v>
      </c>
      <c r="BJ32" s="56">
        <v>14.681243166999998</v>
      </c>
      <c r="BK32" s="61">
        <f t="shared" si="3"/>
        <v>60.77862034900001</v>
      </c>
    </row>
    <row r="33" spans="1:63" ht="12.75">
      <c r="A33" s="97"/>
      <c r="B33" s="3" t="s">
        <v>139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0.102994079</v>
      </c>
      <c r="I33" s="45">
        <v>13.912917202000001</v>
      </c>
      <c r="J33" s="45">
        <v>0</v>
      </c>
      <c r="K33" s="45">
        <v>0</v>
      </c>
      <c r="L33" s="54">
        <v>1.536424777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0.06429093599999999</v>
      </c>
      <c r="T33" s="45">
        <v>0</v>
      </c>
      <c r="U33" s="45">
        <v>0</v>
      </c>
      <c r="V33" s="54">
        <v>0.836837665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1.912670989</v>
      </c>
      <c r="AW33" s="45">
        <v>4.741987191</v>
      </c>
      <c r="AX33" s="45">
        <v>0</v>
      </c>
      <c r="AY33" s="45">
        <v>0</v>
      </c>
      <c r="AZ33" s="54">
        <v>19.879264822000003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0.258984785</v>
      </c>
      <c r="BG33" s="53">
        <v>0.20483225800000002</v>
      </c>
      <c r="BH33" s="45">
        <v>0</v>
      </c>
      <c r="BI33" s="45">
        <v>0</v>
      </c>
      <c r="BJ33" s="56">
        <v>15.022707152</v>
      </c>
      <c r="BK33" s="61">
        <f t="shared" si="3"/>
        <v>58.47391185600001</v>
      </c>
    </row>
    <row r="34" spans="1:63" ht="12.75">
      <c r="A34" s="97"/>
      <c r="B34" s="3" t="s">
        <v>140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0.199897022</v>
      </c>
      <c r="I34" s="45">
        <v>1.191514097</v>
      </c>
      <c r="J34" s="45">
        <v>0</v>
      </c>
      <c r="K34" s="45">
        <v>0</v>
      </c>
      <c r="L34" s="54">
        <v>5.895976656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0.085216253</v>
      </c>
      <c r="S34" s="45">
        <v>0.128144742</v>
      </c>
      <c r="T34" s="45">
        <v>0</v>
      </c>
      <c r="U34" s="45">
        <v>0</v>
      </c>
      <c r="V34" s="54">
        <v>0.339583566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1.863394119</v>
      </c>
      <c r="AW34" s="45">
        <v>7.1886197030000005</v>
      </c>
      <c r="AX34" s="45">
        <v>0</v>
      </c>
      <c r="AY34" s="45">
        <v>0</v>
      </c>
      <c r="AZ34" s="54">
        <v>17.631410546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0.160467417</v>
      </c>
      <c r="BG34" s="53">
        <v>2.7695245149999996</v>
      </c>
      <c r="BH34" s="45">
        <v>0</v>
      </c>
      <c r="BI34" s="45">
        <v>0</v>
      </c>
      <c r="BJ34" s="56">
        <v>6.763854901999999</v>
      </c>
      <c r="BK34" s="61">
        <f t="shared" si="3"/>
        <v>44.217603538000006</v>
      </c>
    </row>
    <row r="35" spans="1:63" ht="12.75">
      <c r="A35" s="97"/>
      <c r="B35" s="3" t="s">
        <v>141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0.393430212</v>
      </c>
      <c r="I35" s="45">
        <v>13.184261019</v>
      </c>
      <c r="J35" s="45">
        <v>0</v>
      </c>
      <c r="K35" s="45">
        <v>0</v>
      </c>
      <c r="L35" s="54">
        <v>1.4106921609999998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0.135429939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0.894948537</v>
      </c>
      <c r="AW35" s="45">
        <v>29.747809068000002</v>
      </c>
      <c r="AX35" s="45">
        <v>0</v>
      </c>
      <c r="AY35" s="45">
        <v>0</v>
      </c>
      <c r="AZ35" s="54">
        <v>28.070207225999997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0.102501069</v>
      </c>
      <c r="BG35" s="53">
        <v>0.197055605</v>
      </c>
      <c r="BH35" s="45">
        <v>0</v>
      </c>
      <c r="BI35" s="45">
        <v>0</v>
      </c>
      <c r="BJ35" s="56">
        <v>6.8418139280000005</v>
      </c>
      <c r="BK35" s="61">
        <f t="shared" si="3"/>
        <v>80.978148764</v>
      </c>
    </row>
    <row r="36" spans="1:63" ht="12.75">
      <c r="A36" s="97"/>
      <c r="B36" s="3" t="s">
        <v>142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0.06670248000000001</v>
      </c>
      <c r="I36" s="45">
        <v>6.4137</v>
      </c>
      <c r="J36" s="45">
        <v>0</v>
      </c>
      <c r="K36" s="45">
        <v>0</v>
      </c>
      <c r="L36" s="54">
        <v>1.6932168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0.04746138</v>
      </c>
      <c r="S36" s="45">
        <v>0</v>
      </c>
      <c r="T36" s="45">
        <v>0</v>
      </c>
      <c r="U36" s="45">
        <v>0</v>
      </c>
      <c r="V36" s="54">
        <v>0.192411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2.1143947049999996</v>
      </c>
      <c r="AW36" s="45">
        <v>3.297776618</v>
      </c>
      <c r="AX36" s="45">
        <v>0</v>
      </c>
      <c r="AY36" s="45">
        <v>0</v>
      </c>
      <c r="AZ36" s="54">
        <v>18.925166847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0.143931078</v>
      </c>
      <c r="BG36" s="53">
        <v>0</v>
      </c>
      <c r="BH36" s="45">
        <v>0</v>
      </c>
      <c r="BI36" s="45">
        <v>0</v>
      </c>
      <c r="BJ36" s="56">
        <v>2.1904013190000002</v>
      </c>
      <c r="BK36" s="61">
        <f t="shared" si="3"/>
        <v>35.085162227000005</v>
      </c>
    </row>
    <row r="37" spans="1:63" ht="12.75">
      <c r="A37" s="97"/>
      <c r="B37" s="3" t="s">
        <v>143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0.15249378000000002</v>
      </c>
      <c r="I37" s="45">
        <v>0</v>
      </c>
      <c r="J37" s="45">
        <v>0</v>
      </c>
      <c r="K37" s="45">
        <v>0</v>
      </c>
      <c r="L37" s="54">
        <v>8.800117316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0.024181011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1.2549761579999998</v>
      </c>
      <c r="AW37" s="45">
        <v>0.355638748</v>
      </c>
      <c r="AX37" s="45">
        <v>0</v>
      </c>
      <c r="AY37" s="45">
        <v>0</v>
      </c>
      <c r="AZ37" s="54">
        <v>15.33028078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0.196110178</v>
      </c>
      <c r="BG37" s="53">
        <v>0</v>
      </c>
      <c r="BH37" s="45">
        <v>0</v>
      </c>
      <c r="BI37" s="45">
        <v>0</v>
      </c>
      <c r="BJ37" s="56">
        <v>0.815422717</v>
      </c>
      <c r="BK37" s="61">
        <f t="shared" si="3"/>
        <v>26.929220688</v>
      </c>
    </row>
    <row r="38" spans="1:63" ht="12.75">
      <c r="A38" s="97"/>
      <c r="B38" s="3" t="s">
        <v>144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0.16124803499999998</v>
      </c>
      <c r="I38" s="45">
        <v>0.317766936</v>
      </c>
      <c r="J38" s="45">
        <v>0</v>
      </c>
      <c r="K38" s="45">
        <v>0</v>
      </c>
      <c r="L38" s="54">
        <v>0.8978102299999999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0.059740183999999995</v>
      </c>
      <c r="S38" s="45">
        <v>0</v>
      </c>
      <c r="T38" s="45">
        <v>0</v>
      </c>
      <c r="U38" s="45">
        <v>0</v>
      </c>
      <c r="V38" s="54">
        <v>1.3042875839999999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0.6975319399999999</v>
      </c>
      <c r="AW38" s="45">
        <v>5.517506323</v>
      </c>
      <c r="AX38" s="45">
        <v>0</v>
      </c>
      <c r="AY38" s="45">
        <v>0</v>
      </c>
      <c r="AZ38" s="54">
        <v>21.472717648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0.007610354</v>
      </c>
      <c r="BG38" s="53">
        <v>0</v>
      </c>
      <c r="BH38" s="45">
        <v>0</v>
      </c>
      <c r="BI38" s="45">
        <v>0</v>
      </c>
      <c r="BJ38" s="56">
        <v>4.033474697</v>
      </c>
      <c r="BK38" s="61">
        <f t="shared" si="3"/>
        <v>34.469693931</v>
      </c>
    </row>
    <row r="39" spans="1:63" ht="12.75">
      <c r="A39" s="97"/>
      <c r="B39" s="3" t="s">
        <v>145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0.082198599</v>
      </c>
      <c r="I39" s="45">
        <v>0</v>
      </c>
      <c r="J39" s="45">
        <v>0</v>
      </c>
      <c r="K39" s="45">
        <v>0</v>
      </c>
      <c r="L39" s="54">
        <v>0.315662823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0.099905564</v>
      </c>
      <c r="S39" s="45">
        <v>0</v>
      </c>
      <c r="T39" s="45">
        <v>0</v>
      </c>
      <c r="U39" s="45">
        <v>0</v>
      </c>
      <c r="V39" s="54">
        <v>0.505060516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0.7881812610000001</v>
      </c>
      <c r="AW39" s="45">
        <v>5.660203064</v>
      </c>
      <c r="AX39" s="45">
        <v>0</v>
      </c>
      <c r="AY39" s="45">
        <v>0</v>
      </c>
      <c r="AZ39" s="54">
        <v>12.059605347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0.152196571</v>
      </c>
      <c r="BG39" s="53">
        <v>0</v>
      </c>
      <c r="BH39" s="45">
        <v>0</v>
      </c>
      <c r="BI39" s="45">
        <v>0</v>
      </c>
      <c r="BJ39" s="56">
        <v>1.382632283</v>
      </c>
      <c r="BK39" s="61">
        <f t="shared" si="3"/>
        <v>21.045646028</v>
      </c>
    </row>
    <row r="40" spans="1:63" ht="12.75">
      <c r="A40" s="97"/>
      <c r="B40" s="3" t="s">
        <v>146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0.184751435</v>
      </c>
      <c r="I40" s="45">
        <v>0</v>
      </c>
      <c r="J40" s="45">
        <v>0</v>
      </c>
      <c r="K40" s="45">
        <v>0</v>
      </c>
      <c r="L40" s="54">
        <v>0.085090304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0.015631404</v>
      </c>
      <c r="S40" s="45">
        <v>0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0.36415395</v>
      </c>
      <c r="AW40" s="45">
        <v>2.501972468</v>
      </c>
      <c r="AX40" s="45">
        <v>0</v>
      </c>
      <c r="AY40" s="45">
        <v>0</v>
      </c>
      <c r="AZ40" s="54">
        <v>4.090952202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0.126935871</v>
      </c>
      <c r="BG40" s="53">
        <v>0.324973959</v>
      </c>
      <c r="BH40" s="45">
        <v>0</v>
      </c>
      <c r="BI40" s="45">
        <v>0</v>
      </c>
      <c r="BJ40" s="56">
        <v>1.258502258</v>
      </c>
      <c r="BK40" s="61">
        <f t="shared" si="3"/>
        <v>8.952963851</v>
      </c>
    </row>
    <row r="41" spans="1:63" ht="12.75">
      <c r="A41" s="97"/>
      <c r="B41" s="3" t="s">
        <v>147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0.21244446</v>
      </c>
      <c r="I41" s="45">
        <v>0</v>
      </c>
      <c r="J41" s="45">
        <v>0</v>
      </c>
      <c r="K41" s="45">
        <v>0</v>
      </c>
      <c r="L41" s="54">
        <v>0.284973995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0.001718009</v>
      </c>
      <c r="S41" s="45">
        <v>0</v>
      </c>
      <c r="T41" s="45">
        <v>0</v>
      </c>
      <c r="U41" s="45">
        <v>0</v>
      </c>
      <c r="V41" s="54">
        <v>0.061357452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0.529144747</v>
      </c>
      <c r="AW41" s="45">
        <v>0.183716516</v>
      </c>
      <c r="AX41" s="45">
        <v>0</v>
      </c>
      <c r="AY41" s="45">
        <v>0</v>
      </c>
      <c r="AZ41" s="54">
        <v>8.590917981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0.081435408</v>
      </c>
      <c r="BG41" s="53">
        <v>0</v>
      </c>
      <c r="BH41" s="45">
        <v>0</v>
      </c>
      <c r="BI41" s="45">
        <v>0</v>
      </c>
      <c r="BJ41" s="56">
        <v>1.40849329</v>
      </c>
      <c r="BK41" s="61">
        <f t="shared" si="3"/>
        <v>11.354201858</v>
      </c>
    </row>
    <row r="42" spans="1:63" ht="12.75">
      <c r="A42" s="97"/>
      <c r="B42" s="3" t="s">
        <v>148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0.129629408</v>
      </c>
      <c r="I42" s="45">
        <v>2.798134304</v>
      </c>
      <c r="J42" s="45">
        <v>0</v>
      </c>
      <c r="K42" s="45">
        <v>0</v>
      </c>
      <c r="L42" s="54">
        <v>2.804245373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0.0031347650000000003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0.205883889</v>
      </c>
      <c r="AW42" s="45">
        <v>2.794554183</v>
      </c>
      <c r="AX42" s="45">
        <v>0</v>
      </c>
      <c r="AY42" s="45">
        <v>0</v>
      </c>
      <c r="AZ42" s="54">
        <v>3.174468198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11.91005012</v>
      </c>
    </row>
    <row r="43" spans="1:63" ht="12.75">
      <c r="A43" s="97"/>
      <c r="B43" s="3" t="s">
        <v>149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0.026092101</v>
      </c>
      <c r="I43" s="45">
        <v>10.052875195</v>
      </c>
      <c r="J43" s="45">
        <v>0</v>
      </c>
      <c r="K43" s="45">
        <v>0</v>
      </c>
      <c r="L43" s="54">
        <v>1.712379955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</v>
      </c>
      <c r="S43" s="45">
        <v>3.048142743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0.16288424299999998</v>
      </c>
      <c r="AW43" s="45">
        <v>12.298610979000001</v>
      </c>
      <c r="AX43" s="45">
        <v>0</v>
      </c>
      <c r="AY43" s="45">
        <v>0</v>
      </c>
      <c r="AZ43" s="54">
        <v>2.9637712460000003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0.024330919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30.289087381</v>
      </c>
    </row>
    <row r="44" spans="1:63" ht="12.75">
      <c r="A44" s="97"/>
      <c r="B44" s="3" t="s">
        <v>150</v>
      </c>
      <c r="C44" s="55">
        <v>0</v>
      </c>
      <c r="D44" s="53">
        <v>44.069031191</v>
      </c>
      <c r="E44" s="45">
        <v>0</v>
      </c>
      <c r="F44" s="45">
        <v>0</v>
      </c>
      <c r="G44" s="54">
        <v>0</v>
      </c>
      <c r="H44" s="73">
        <v>0.143076088</v>
      </c>
      <c r="I44" s="45">
        <v>108.374440428</v>
      </c>
      <c r="J44" s="45">
        <v>0</v>
      </c>
      <c r="K44" s="45">
        <v>0</v>
      </c>
      <c r="L44" s="54">
        <v>17.314201291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0.016140869</v>
      </c>
      <c r="S44" s="45">
        <v>67.14836973300001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12.175238709999999</v>
      </c>
      <c r="AS44" s="45">
        <v>0</v>
      </c>
      <c r="AT44" s="45">
        <v>0</v>
      </c>
      <c r="AU44" s="54">
        <v>0</v>
      </c>
      <c r="AV44" s="73">
        <v>0.472628972</v>
      </c>
      <c r="AW44" s="45">
        <v>26.910720608</v>
      </c>
      <c r="AX44" s="45">
        <v>0</v>
      </c>
      <c r="AY44" s="45">
        <v>0</v>
      </c>
      <c r="AZ44" s="54">
        <v>51.139731251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0.029804984000000003</v>
      </c>
      <c r="BG44" s="53">
        <v>0.30438096800000003</v>
      </c>
      <c r="BH44" s="45">
        <v>0</v>
      </c>
      <c r="BI44" s="45">
        <v>0</v>
      </c>
      <c r="BJ44" s="56">
        <v>0.20697905800000002</v>
      </c>
      <c r="BK44" s="61">
        <f t="shared" si="3"/>
        <v>328.30474415099997</v>
      </c>
    </row>
    <row r="45" spans="1:63" ht="12.75">
      <c r="A45" s="97"/>
      <c r="B45" s="3" t="s">
        <v>151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0.006817</v>
      </c>
      <c r="I45" s="45">
        <v>0</v>
      </c>
      <c r="J45" s="45">
        <v>0</v>
      </c>
      <c r="K45" s="45">
        <v>0</v>
      </c>
      <c r="L45" s="54">
        <v>1.0734955789999998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</v>
      </c>
      <c r="S45" s="45">
        <v>0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0.073834872</v>
      </c>
      <c r="AW45" s="45">
        <v>2.785123001</v>
      </c>
      <c r="AX45" s="45">
        <v>0</v>
      </c>
      <c r="AY45" s="45">
        <v>0</v>
      </c>
      <c r="AZ45" s="54">
        <v>3.2285697300000002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</v>
      </c>
      <c r="BG45" s="53">
        <v>0.387330478</v>
      </c>
      <c r="BH45" s="45">
        <v>0</v>
      </c>
      <c r="BI45" s="45">
        <v>0</v>
      </c>
      <c r="BJ45" s="56">
        <v>0.544683484</v>
      </c>
      <c r="BK45" s="61">
        <f t="shared" si="3"/>
        <v>8.099854144</v>
      </c>
    </row>
    <row r="46" spans="1:63" ht="12.75">
      <c r="A46" s="97"/>
      <c r="B46" s="3" t="s">
        <v>152</v>
      </c>
      <c r="C46" s="55">
        <v>0</v>
      </c>
      <c r="D46" s="53">
        <v>60.9376129</v>
      </c>
      <c r="E46" s="45">
        <v>0</v>
      </c>
      <c r="F46" s="45">
        <v>0</v>
      </c>
      <c r="G46" s="54">
        <v>0</v>
      </c>
      <c r="H46" s="73">
        <v>0.125144801</v>
      </c>
      <c r="I46" s="45">
        <v>71.332672206</v>
      </c>
      <c r="J46" s="45">
        <v>0</v>
      </c>
      <c r="K46" s="45">
        <v>0</v>
      </c>
      <c r="L46" s="54">
        <v>62.035927451999996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0.02346536</v>
      </c>
      <c r="S46" s="45">
        <v>6.09376129</v>
      </c>
      <c r="T46" s="45">
        <v>0</v>
      </c>
      <c r="U46" s="45">
        <v>0</v>
      </c>
      <c r="V46" s="54">
        <v>0.036562568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0.11632783799999999</v>
      </c>
      <c r="AW46" s="45">
        <v>55.502363324</v>
      </c>
      <c r="AX46" s="45">
        <v>0</v>
      </c>
      <c r="AY46" s="45">
        <v>0</v>
      </c>
      <c r="AZ46" s="54">
        <v>22.696668459999998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0.020077503</v>
      </c>
      <c r="BG46" s="53">
        <v>0</v>
      </c>
      <c r="BH46" s="45">
        <v>0</v>
      </c>
      <c r="BI46" s="45">
        <v>0</v>
      </c>
      <c r="BJ46" s="56">
        <v>0.369873923</v>
      </c>
      <c r="BK46" s="61">
        <f t="shared" si="3"/>
        <v>279.290457625</v>
      </c>
    </row>
    <row r="47" spans="1:63" ht="12.75">
      <c r="A47" s="97"/>
      <c r="B47" s="3" t="s">
        <v>153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0.35090536899999997</v>
      </c>
      <c r="I47" s="45">
        <v>10.298583037</v>
      </c>
      <c r="J47" s="45">
        <v>0</v>
      </c>
      <c r="K47" s="45">
        <v>0</v>
      </c>
      <c r="L47" s="54">
        <v>6.020211888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0.20295215900000002</v>
      </c>
      <c r="S47" s="45">
        <v>6.043840325</v>
      </c>
      <c r="T47" s="45">
        <v>0</v>
      </c>
      <c r="U47" s="45">
        <v>0</v>
      </c>
      <c r="V47" s="54">
        <v>0.8461376460000001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0.569047141</v>
      </c>
      <c r="AW47" s="45">
        <v>10.917254454</v>
      </c>
      <c r="AX47" s="45">
        <v>0</v>
      </c>
      <c r="AY47" s="45">
        <v>0</v>
      </c>
      <c r="AZ47" s="54">
        <v>38.066312484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0.144139149</v>
      </c>
      <c r="BG47" s="53">
        <v>2.073393212</v>
      </c>
      <c r="BH47" s="45">
        <v>0</v>
      </c>
      <c r="BI47" s="45">
        <v>0</v>
      </c>
      <c r="BJ47" s="56">
        <v>7.670796066</v>
      </c>
      <c r="BK47" s="61">
        <f t="shared" si="3"/>
        <v>83.20357292999999</v>
      </c>
    </row>
    <row r="48" spans="1:63" ht="12.75">
      <c r="A48" s="97"/>
      <c r="B48" s="3" t="s">
        <v>154</v>
      </c>
      <c r="C48" s="55">
        <v>0</v>
      </c>
      <c r="D48" s="53">
        <v>165.40660398699998</v>
      </c>
      <c r="E48" s="45">
        <v>0</v>
      </c>
      <c r="F48" s="45">
        <v>0</v>
      </c>
      <c r="G48" s="54">
        <v>0</v>
      </c>
      <c r="H48" s="73">
        <v>0.13536026599999998</v>
      </c>
      <c r="I48" s="45">
        <v>122.661675841</v>
      </c>
      <c r="J48" s="45">
        <v>0</v>
      </c>
      <c r="K48" s="45">
        <v>0</v>
      </c>
      <c r="L48" s="54">
        <v>68.296253394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0.023646839000000003</v>
      </c>
      <c r="S48" s="45">
        <v>0</v>
      </c>
      <c r="T48" s="45">
        <v>0</v>
      </c>
      <c r="U48" s="45">
        <v>0</v>
      </c>
      <c r="V48" s="54">
        <v>0.398358909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0.193003016</v>
      </c>
      <c r="AW48" s="45">
        <v>20.788087609</v>
      </c>
      <c r="AX48" s="45">
        <v>0</v>
      </c>
      <c r="AY48" s="45">
        <v>0</v>
      </c>
      <c r="AZ48" s="54">
        <v>84.179868633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0.016013334</v>
      </c>
      <c r="BG48" s="53">
        <v>0</v>
      </c>
      <c r="BH48" s="45">
        <v>0</v>
      </c>
      <c r="BI48" s="45">
        <v>0</v>
      </c>
      <c r="BJ48" s="56">
        <v>0.043762889</v>
      </c>
      <c r="BK48" s="61">
        <f t="shared" si="3"/>
        <v>462.14263471699996</v>
      </c>
    </row>
    <row r="49" spans="1:63" ht="12.75">
      <c r="A49" s="97"/>
      <c r="B49" s="3" t="s">
        <v>155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0.246746463</v>
      </c>
      <c r="I49" s="45">
        <v>48.1691484</v>
      </c>
      <c r="J49" s="45">
        <v>0</v>
      </c>
      <c r="K49" s="45">
        <v>0</v>
      </c>
      <c r="L49" s="54">
        <v>3.052719781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0.009031715</v>
      </c>
      <c r="S49" s="45">
        <v>63.450239452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0.663247672</v>
      </c>
      <c r="AW49" s="45">
        <v>0.251376707</v>
      </c>
      <c r="AX49" s="45">
        <v>0</v>
      </c>
      <c r="AY49" s="45">
        <v>0</v>
      </c>
      <c r="AZ49" s="54">
        <v>9.836256935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0.114865305</v>
      </c>
      <c r="BG49" s="53">
        <v>0</v>
      </c>
      <c r="BH49" s="45">
        <v>0</v>
      </c>
      <c r="BI49" s="45">
        <v>0</v>
      </c>
      <c r="BJ49" s="56">
        <v>0.695957547</v>
      </c>
      <c r="BK49" s="61">
        <f t="shared" si="3"/>
        <v>126.489589977</v>
      </c>
    </row>
    <row r="50" spans="1:63" ht="12.75">
      <c r="A50" s="97"/>
      <c r="B50" s="3" t="s">
        <v>156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0.026890469</v>
      </c>
      <c r="I50" s="45">
        <v>4.9565464310000005</v>
      </c>
      <c r="J50" s="45">
        <v>0</v>
      </c>
      <c r="K50" s="45">
        <v>0</v>
      </c>
      <c r="L50" s="54">
        <v>5.29006678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</v>
      </c>
      <c r="S50" s="45">
        <v>0</v>
      </c>
      <c r="T50" s="45">
        <v>0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0.33945001799999996</v>
      </c>
      <c r="AW50" s="45">
        <v>0.661929791</v>
      </c>
      <c r="AX50" s="45">
        <v>0</v>
      </c>
      <c r="AY50" s="45">
        <v>0</v>
      </c>
      <c r="AZ50" s="54">
        <v>5.361654165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0.02070331</v>
      </c>
      <c r="BG50" s="53">
        <v>4.9514881509999995</v>
      </c>
      <c r="BH50" s="45">
        <v>0</v>
      </c>
      <c r="BI50" s="45">
        <v>0</v>
      </c>
      <c r="BJ50" s="56">
        <v>0</v>
      </c>
      <c r="BK50" s="61">
        <f t="shared" si="3"/>
        <v>21.608729115</v>
      </c>
    </row>
    <row r="51" spans="1:63" ht="12.75">
      <c r="A51" s="97"/>
      <c r="B51" s="3" t="s">
        <v>157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0.41718855</v>
      </c>
      <c r="I51" s="45">
        <v>13.184259352</v>
      </c>
      <c r="J51" s="45">
        <v>0</v>
      </c>
      <c r="K51" s="45">
        <v>0</v>
      </c>
      <c r="L51" s="54">
        <v>15.406085862000001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0.003595707</v>
      </c>
      <c r="S51" s="45">
        <v>0</v>
      </c>
      <c r="T51" s="45">
        <v>0</v>
      </c>
      <c r="U51" s="45">
        <v>0</v>
      </c>
      <c r="V51" s="54">
        <v>0.698624268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0.023921876999999998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0.7526355889999999</v>
      </c>
      <c r="AW51" s="45">
        <v>0</v>
      </c>
      <c r="AX51" s="45">
        <v>0</v>
      </c>
      <c r="AY51" s="45">
        <v>0</v>
      </c>
      <c r="AZ51" s="54">
        <v>18.383088892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0.050235943</v>
      </c>
      <c r="BG51" s="53">
        <v>1.1960938710000002</v>
      </c>
      <c r="BH51" s="45">
        <v>0</v>
      </c>
      <c r="BI51" s="45">
        <v>0</v>
      </c>
      <c r="BJ51" s="56">
        <v>1.4592345230000001</v>
      </c>
      <c r="BK51" s="61">
        <f t="shared" si="3"/>
        <v>51.574964433999995</v>
      </c>
    </row>
    <row r="52" spans="1:63" ht="12.75">
      <c r="A52" s="97"/>
      <c r="B52" s="3" t="s">
        <v>158</v>
      </c>
      <c r="C52" s="55">
        <v>0</v>
      </c>
      <c r="D52" s="53">
        <v>24.02720646</v>
      </c>
      <c r="E52" s="45">
        <v>0</v>
      </c>
      <c r="F52" s="45">
        <v>0</v>
      </c>
      <c r="G52" s="54">
        <v>0</v>
      </c>
      <c r="H52" s="73">
        <v>0.106921068</v>
      </c>
      <c r="I52" s="45">
        <v>3.714302885</v>
      </c>
      <c r="J52" s="45">
        <v>0</v>
      </c>
      <c r="K52" s="45">
        <v>0</v>
      </c>
      <c r="L52" s="54">
        <v>13.2986896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</v>
      </c>
      <c r="S52" s="45">
        <v>0</v>
      </c>
      <c r="T52" s="45">
        <v>0</v>
      </c>
      <c r="U52" s="45">
        <v>0</v>
      </c>
      <c r="V52" s="54">
        <v>0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0.216955583</v>
      </c>
      <c r="AW52" s="45">
        <v>6.953537675</v>
      </c>
      <c r="AX52" s="45">
        <v>0</v>
      </c>
      <c r="AY52" s="45">
        <v>0</v>
      </c>
      <c r="AZ52" s="54">
        <v>7.367153278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0.011002655</v>
      </c>
      <c r="BG52" s="53">
        <v>17.98328709</v>
      </c>
      <c r="BH52" s="45">
        <v>0</v>
      </c>
      <c r="BI52" s="45">
        <v>0</v>
      </c>
      <c r="BJ52" s="56">
        <v>0</v>
      </c>
      <c r="BK52" s="61">
        <f t="shared" si="3"/>
        <v>73.67905629399999</v>
      </c>
    </row>
    <row r="53" spans="1:63" ht="12.75">
      <c r="A53" s="97"/>
      <c r="B53" s="3" t="s">
        <v>159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0.25391101099999996</v>
      </c>
      <c r="I53" s="45">
        <v>8.139935647</v>
      </c>
      <c r="J53" s="45">
        <v>0</v>
      </c>
      <c r="K53" s="45">
        <v>0</v>
      </c>
      <c r="L53" s="54">
        <v>14.246474716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0.002983891</v>
      </c>
      <c r="S53" s="45">
        <v>19.633374277</v>
      </c>
      <c r="T53" s="45">
        <v>0</v>
      </c>
      <c r="U53" s="45">
        <v>0</v>
      </c>
      <c r="V53" s="54">
        <v>0.14913846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0.6372005629999999</v>
      </c>
      <c r="AW53" s="45">
        <v>12.619103949</v>
      </c>
      <c r="AX53" s="45">
        <v>0</v>
      </c>
      <c r="AY53" s="45">
        <v>0</v>
      </c>
      <c r="AZ53" s="54">
        <v>28.81125484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0.400181128</v>
      </c>
      <c r="BG53" s="53">
        <v>6.074902837</v>
      </c>
      <c r="BH53" s="45">
        <v>0</v>
      </c>
      <c r="BI53" s="45">
        <v>0</v>
      </c>
      <c r="BJ53" s="56">
        <v>1.596782889</v>
      </c>
      <c r="BK53" s="61">
        <f t="shared" si="3"/>
        <v>92.565244208</v>
      </c>
    </row>
    <row r="54" spans="1:63" ht="12.75">
      <c r="A54" s="97"/>
      <c r="B54" s="3" t="s">
        <v>160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0.053444652</v>
      </c>
      <c r="I54" s="45">
        <v>0</v>
      </c>
      <c r="J54" s="45">
        <v>0</v>
      </c>
      <c r="K54" s="45">
        <v>0</v>
      </c>
      <c r="L54" s="54">
        <v>8.287864294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0.178944145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0.247911222</v>
      </c>
      <c r="AW54" s="45">
        <v>7.381509908</v>
      </c>
      <c r="AX54" s="45">
        <v>0</v>
      </c>
      <c r="AY54" s="45">
        <v>0</v>
      </c>
      <c r="AZ54" s="54">
        <v>10.290999472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0.023096945</v>
      </c>
      <c r="BG54" s="53">
        <v>0.8929231460000001</v>
      </c>
      <c r="BH54" s="45">
        <v>0</v>
      </c>
      <c r="BI54" s="45">
        <v>0</v>
      </c>
      <c r="BJ54" s="56">
        <v>0</v>
      </c>
      <c r="BK54" s="61">
        <f t="shared" si="3"/>
        <v>27.356693784</v>
      </c>
    </row>
    <row r="55" spans="1:63" ht="12.75">
      <c r="A55" s="97"/>
      <c r="B55" s="3" t="s">
        <v>161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0.069852596</v>
      </c>
      <c r="I55" s="45">
        <v>1.7897603219999998</v>
      </c>
      <c r="J55" s="45">
        <v>0</v>
      </c>
      <c r="K55" s="45">
        <v>0</v>
      </c>
      <c r="L55" s="54">
        <v>5.399110305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</v>
      </c>
      <c r="S55" s="45">
        <v>0</v>
      </c>
      <c r="T55" s="45">
        <v>0</v>
      </c>
      <c r="U55" s="45">
        <v>0</v>
      </c>
      <c r="V55" s="54">
        <v>0.257616817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0.6197825400000001</v>
      </c>
      <c r="AW55" s="45">
        <v>1.7956629929999999</v>
      </c>
      <c r="AX55" s="45">
        <v>0</v>
      </c>
      <c r="AY55" s="45">
        <v>0</v>
      </c>
      <c r="AZ55" s="54">
        <v>4.921213107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0.097959056</v>
      </c>
      <c r="BG55" s="53">
        <v>0</v>
      </c>
      <c r="BH55" s="45">
        <v>0</v>
      </c>
      <c r="BI55" s="45">
        <v>0</v>
      </c>
      <c r="BJ55" s="56">
        <v>0.028753459999999998</v>
      </c>
      <c r="BK55" s="61">
        <f t="shared" si="3"/>
        <v>14.979711196</v>
      </c>
    </row>
    <row r="56" spans="1:63" ht="12.75">
      <c r="A56" s="97"/>
      <c r="B56" s="3" t="s">
        <v>169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0.202971104</v>
      </c>
      <c r="I56" s="45">
        <v>1.186926452</v>
      </c>
      <c r="J56" s="45">
        <v>0</v>
      </c>
      <c r="K56" s="45">
        <v>0</v>
      </c>
      <c r="L56" s="54">
        <v>8.539342357999999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0.053411690000000005</v>
      </c>
      <c r="S56" s="45">
        <v>0</v>
      </c>
      <c r="T56" s="45">
        <v>0</v>
      </c>
      <c r="U56" s="45">
        <v>0</v>
      </c>
      <c r="V56" s="54">
        <v>0.931984397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0.305443004</v>
      </c>
      <c r="AW56" s="45">
        <v>5.8876608</v>
      </c>
      <c r="AX56" s="45">
        <v>0</v>
      </c>
      <c r="AY56" s="45">
        <v>0</v>
      </c>
      <c r="AZ56" s="54">
        <v>2.967769615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0.028844161</v>
      </c>
      <c r="BG56" s="53">
        <v>13.4812032</v>
      </c>
      <c r="BH56" s="45">
        <v>0</v>
      </c>
      <c r="BI56" s="45">
        <v>0</v>
      </c>
      <c r="BJ56" s="56">
        <v>7.344768</v>
      </c>
      <c r="BK56" s="61">
        <f t="shared" si="3"/>
        <v>40.930324781</v>
      </c>
    </row>
    <row r="57" spans="1:63" ht="12.75">
      <c r="A57" s="97"/>
      <c r="B57" s="3" t="s">
        <v>162</v>
      </c>
      <c r="C57" s="55">
        <v>0</v>
      </c>
      <c r="D57" s="53">
        <v>6.513664514999999</v>
      </c>
      <c r="E57" s="45">
        <v>0</v>
      </c>
      <c r="F57" s="45">
        <v>0</v>
      </c>
      <c r="G57" s="54">
        <v>0</v>
      </c>
      <c r="H57" s="73">
        <v>0.190769731</v>
      </c>
      <c r="I57" s="45">
        <v>0</v>
      </c>
      <c r="J57" s="45">
        <v>0</v>
      </c>
      <c r="K57" s="45">
        <v>0</v>
      </c>
      <c r="L57" s="54">
        <v>14.017406036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0.094883248</v>
      </c>
      <c r="S57" s="45">
        <v>0</v>
      </c>
      <c r="T57" s="45">
        <v>0</v>
      </c>
      <c r="U57" s="45">
        <v>0</v>
      </c>
      <c r="V57" s="54">
        <v>0.052109315999999996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4.458229858999999</v>
      </c>
      <c r="AW57" s="45">
        <v>7.453410533</v>
      </c>
      <c r="AX57" s="45">
        <v>0</v>
      </c>
      <c r="AY57" s="45">
        <v>0</v>
      </c>
      <c r="AZ57" s="54">
        <v>36.013071994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0.34422053799999996</v>
      </c>
      <c r="BG57" s="53">
        <v>0</v>
      </c>
      <c r="BH57" s="45">
        <v>0</v>
      </c>
      <c r="BI57" s="45">
        <v>0</v>
      </c>
      <c r="BJ57" s="56">
        <v>1.34175419</v>
      </c>
      <c r="BK57" s="61">
        <f t="shared" si="3"/>
        <v>70.47951996</v>
      </c>
    </row>
    <row r="58" spans="1:63" ht="12.75">
      <c r="A58" s="97"/>
      <c r="B58" s="3" t="s">
        <v>163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3">
        <v>0.12580055099999998</v>
      </c>
      <c r="I58" s="45">
        <v>0</v>
      </c>
      <c r="J58" s="45">
        <v>0</v>
      </c>
      <c r="K58" s="45">
        <v>0</v>
      </c>
      <c r="L58" s="54">
        <v>1.505003226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</v>
      </c>
      <c r="S58" s="45">
        <v>0</v>
      </c>
      <c r="T58" s="45">
        <v>0</v>
      </c>
      <c r="U58" s="45">
        <v>0</v>
      </c>
      <c r="V58" s="54">
        <v>0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0.989906139</v>
      </c>
      <c r="AW58" s="45">
        <v>3.931067911</v>
      </c>
      <c r="AX58" s="45">
        <v>0</v>
      </c>
      <c r="AY58" s="45">
        <v>0</v>
      </c>
      <c r="AZ58" s="54">
        <v>14.5731304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0.102105324</v>
      </c>
      <c r="BG58" s="53">
        <v>0</v>
      </c>
      <c r="BH58" s="45">
        <v>0</v>
      </c>
      <c r="BI58" s="45">
        <v>0</v>
      </c>
      <c r="BJ58" s="56">
        <v>2.7231569600000003</v>
      </c>
      <c r="BK58" s="61">
        <f t="shared" si="3"/>
        <v>23.950170511</v>
      </c>
    </row>
    <row r="59" spans="1:63" ht="12.75">
      <c r="A59" s="97"/>
      <c r="B59" s="3" t="s">
        <v>164</v>
      </c>
      <c r="C59" s="55">
        <v>0</v>
      </c>
      <c r="D59" s="53">
        <v>6.1615983850000005</v>
      </c>
      <c r="E59" s="45">
        <v>0</v>
      </c>
      <c r="F59" s="45">
        <v>0</v>
      </c>
      <c r="G59" s="54">
        <v>0</v>
      </c>
      <c r="H59" s="73">
        <v>0.153011641</v>
      </c>
      <c r="I59" s="45">
        <v>3.6969590310000005</v>
      </c>
      <c r="J59" s="45">
        <v>0</v>
      </c>
      <c r="K59" s="45">
        <v>0</v>
      </c>
      <c r="L59" s="54">
        <v>1.700703432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0.131051823</v>
      </c>
      <c r="S59" s="45">
        <v>16.018378277</v>
      </c>
      <c r="T59" s="45">
        <v>0</v>
      </c>
      <c r="U59" s="45">
        <v>0</v>
      </c>
      <c r="V59" s="54">
        <v>1.608969549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1.547492846</v>
      </c>
      <c r="AW59" s="45">
        <v>5.21529559</v>
      </c>
      <c r="AX59" s="45">
        <v>0</v>
      </c>
      <c r="AY59" s="45">
        <v>0</v>
      </c>
      <c r="AZ59" s="54">
        <v>34.999037866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0.518441977</v>
      </c>
      <c r="BG59" s="53">
        <v>0.28017591000000003</v>
      </c>
      <c r="BH59" s="45">
        <v>0</v>
      </c>
      <c r="BI59" s="45">
        <v>0</v>
      </c>
      <c r="BJ59" s="56">
        <v>2.1453076269999998</v>
      </c>
      <c r="BK59" s="61">
        <f t="shared" si="3"/>
        <v>74.17642395399999</v>
      </c>
    </row>
    <row r="60" spans="1:63" ht="12.75">
      <c r="A60" s="97"/>
      <c r="B60" s="3" t="s">
        <v>165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0.098298964</v>
      </c>
      <c r="I60" s="45">
        <v>12.737381404999999</v>
      </c>
      <c r="J60" s="45">
        <v>0</v>
      </c>
      <c r="K60" s="45">
        <v>0</v>
      </c>
      <c r="L60" s="54">
        <v>13.076427765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0.0060915050000000005</v>
      </c>
      <c r="S60" s="45">
        <v>0</v>
      </c>
      <c r="T60" s="45">
        <v>0.30457524199999997</v>
      </c>
      <c r="U60" s="45">
        <v>0</v>
      </c>
      <c r="V60" s="54">
        <v>0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0.491197375</v>
      </c>
      <c r="AW60" s="45">
        <v>4.2619835340000005</v>
      </c>
      <c r="AX60" s="45">
        <v>0</v>
      </c>
      <c r="AY60" s="45">
        <v>0</v>
      </c>
      <c r="AZ60" s="54">
        <v>3.0295296059999997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0.078925622</v>
      </c>
      <c r="BG60" s="53">
        <v>1.214240323</v>
      </c>
      <c r="BH60" s="45">
        <v>0</v>
      </c>
      <c r="BI60" s="45">
        <v>0</v>
      </c>
      <c r="BJ60" s="56">
        <v>17.246972883</v>
      </c>
      <c r="BK60" s="100">
        <f t="shared" si="3"/>
        <v>52.545624223999994</v>
      </c>
    </row>
    <row r="61" spans="1:63" ht="12.75">
      <c r="A61" s="97"/>
      <c r="B61" s="3" t="s">
        <v>166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0.405578494</v>
      </c>
      <c r="I61" s="45">
        <v>11.160964108</v>
      </c>
      <c r="J61" s="45">
        <v>0</v>
      </c>
      <c r="K61" s="45">
        <v>0</v>
      </c>
      <c r="L61" s="54">
        <v>3.033700515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0.018241911</v>
      </c>
      <c r="S61" s="45">
        <v>0</v>
      </c>
      <c r="T61" s="45">
        <v>0</v>
      </c>
      <c r="U61" s="45">
        <v>0</v>
      </c>
      <c r="V61" s="54">
        <v>0.457937655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6.06105</v>
      </c>
      <c r="AS61" s="45">
        <v>0</v>
      </c>
      <c r="AT61" s="45">
        <v>0</v>
      </c>
      <c r="AU61" s="54">
        <v>0</v>
      </c>
      <c r="AV61" s="73">
        <v>0.649010287</v>
      </c>
      <c r="AW61" s="45">
        <v>8.9218656</v>
      </c>
      <c r="AX61" s="45">
        <v>0</v>
      </c>
      <c r="AY61" s="45">
        <v>0</v>
      </c>
      <c r="AZ61" s="54">
        <v>7.922374211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0.22291382599999998</v>
      </c>
      <c r="BG61" s="53">
        <v>2.5545510129999998</v>
      </c>
      <c r="BH61" s="45">
        <v>0</v>
      </c>
      <c r="BI61" s="45">
        <v>0</v>
      </c>
      <c r="BJ61" s="56">
        <v>0.2060757</v>
      </c>
      <c r="BK61" s="100">
        <f t="shared" si="3"/>
        <v>41.61426332</v>
      </c>
    </row>
    <row r="62" spans="1:63" ht="12.75">
      <c r="A62" s="97"/>
      <c r="B62" s="3" t="s">
        <v>167</v>
      </c>
      <c r="C62" s="55">
        <v>0</v>
      </c>
      <c r="D62" s="99">
        <v>0</v>
      </c>
      <c r="E62" s="55">
        <v>0</v>
      </c>
      <c r="F62" s="55">
        <v>0</v>
      </c>
      <c r="G62" s="43">
        <v>0</v>
      </c>
      <c r="H62" s="73">
        <v>0.37206031700000003</v>
      </c>
      <c r="I62" s="55">
        <v>0</v>
      </c>
      <c r="J62" s="55">
        <v>0</v>
      </c>
      <c r="K62" s="55">
        <v>0</v>
      </c>
      <c r="L62" s="43">
        <v>42.079399688</v>
      </c>
      <c r="M62" s="73">
        <v>0</v>
      </c>
      <c r="N62" s="99">
        <v>0</v>
      </c>
      <c r="O62" s="55">
        <v>0</v>
      </c>
      <c r="P62" s="55">
        <v>0</v>
      </c>
      <c r="Q62" s="43">
        <v>0</v>
      </c>
      <c r="R62" s="73">
        <v>0.065068415</v>
      </c>
      <c r="S62" s="55">
        <v>7.322907096</v>
      </c>
      <c r="T62" s="55">
        <v>0</v>
      </c>
      <c r="U62" s="55">
        <v>0</v>
      </c>
      <c r="V62" s="43">
        <v>0</v>
      </c>
      <c r="W62" s="73">
        <v>0</v>
      </c>
      <c r="X62" s="55">
        <v>0</v>
      </c>
      <c r="Y62" s="55">
        <v>0</v>
      </c>
      <c r="Z62" s="55">
        <v>0</v>
      </c>
      <c r="AA62" s="43">
        <v>0</v>
      </c>
      <c r="AB62" s="73">
        <v>0</v>
      </c>
      <c r="AC62" s="55">
        <v>0</v>
      </c>
      <c r="AD62" s="55">
        <v>0</v>
      </c>
      <c r="AE62" s="55">
        <v>0</v>
      </c>
      <c r="AF62" s="43">
        <v>0</v>
      </c>
      <c r="AG62" s="73">
        <v>0</v>
      </c>
      <c r="AH62" s="55">
        <v>0</v>
      </c>
      <c r="AI62" s="55">
        <v>0</v>
      </c>
      <c r="AJ62" s="55">
        <v>0</v>
      </c>
      <c r="AK62" s="43">
        <v>0</v>
      </c>
      <c r="AL62" s="73">
        <v>0</v>
      </c>
      <c r="AM62" s="55">
        <v>0</v>
      </c>
      <c r="AN62" s="55">
        <v>0</v>
      </c>
      <c r="AO62" s="55">
        <v>0</v>
      </c>
      <c r="AP62" s="43">
        <v>0</v>
      </c>
      <c r="AQ62" s="73">
        <v>0</v>
      </c>
      <c r="AR62" s="99">
        <v>0</v>
      </c>
      <c r="AS62" s="55">
        <v>0</v>
      </c>
      <c r="AT62" s="55">
        <v>0</v>
      </c>
      <c r="AU62" s="43">
        <v>0</v>
      </c>
      <c r="AV62" s="73">
        <v>2.396849435</v>
      </c>
      <c r="AW62" s="55">
        <v>15.871740261000001</v>
      </c>
      <c r="AX62" s="55">
        <v>0</v>
      </c>
      <c r="AY62" s="55">
        <v>0</v>
      </c>
      <c r="AZ62" s="43">
        <v>26.433126047000002</v>
      </c>
      <c r="BA62" s="73">
        <v>0</v>
      </c>
      <c r="BB62" s="99">
        <v>0</v>
      </c>
      <c r="BC62" s="55">
        <v>0</v>
      </c>
      <c r="BD62" s="55">
        <v>0</v>
      </c>
      <c r="BE62" s="43">
        <v>0</v>
      </c>
      <c r="BF62" s="73">
        <v>0.377785939</v>
      </c>
      <c r="BG62" s="99">
        <v>0.024231665</v>
      </c>
      <c r="BH62" s="55">
        <v>0</v>
      </c>
      <c r="BI62" s="55">
        <v>0</v>
      </c>
      <c r="BJ62" s="43">
        <v>2.664694033</v>
      </c>
      <c r="BK62" s="100">
        <f t="shared" si="3"/>
        <v>97.60786289600001</v>
      </c>
    </row>
    <row r="63" spans="1:63" ht="12.75">
      <c r="A63" s="97"/>
      <c r="B63" s="2" t="s">
        <v>173</v>
      </c>
      <c r="C63" s="55">
        <v>0</v>
      </c>
      <c r="D63" s="99">
        <v>0</v>
      </c>
      <c r="E63" s="55">
        <v>0</v>
      </c>
      <c r="F63" s="55">
        <v>0</v>
      </c>
      <c r="G63" s="43">
        <v>0</v>
      </c>
      <c r="H63" s="73">
        <v>0.099887141</v>
      </c>
      <c r="I63" s="55">
        <v>1.9953952899999998</v>
      </c>
      <c r="J63" s="55">
        <v>0</v>
      </c>
      <c r="K63" s="55">
        <v>0</v>
      </c>
      <c r="L63" s="43">
        <v>3.403909611</v>
      </c>
      <c r="M63" s="73">
        <v>0</v>
      </c>
      <c r="N63" s="99">
        <v>0</v>
      </c>
      <c r="O63" s="55">
        <v>0</v>
      </c>
      <c r="P63" s="55">
        <v>0</v>
      </c>
      <c r="Q63" s="43">
        <v>0</v>
      </c>
      <c r="R63" s="73">
        <v>0.076294525</v>
      </c>
      <c r="S63" s="55">
        <v>11.73761935</v>
      </c>
      <c r="T63" s="55">
        <v>0</v>
      </c>
      <c r="U63" s="55">
        <v>0</v>
      </c>
      <c r="V63" s="43">
        <v>0.164326671</v>
      </c>
      <c r="W63" s="73">
        <v>0</v>
      </c>
      <c r="X63" s="55">
        <v>0</v>
      </c>
      <c r="Y63" s="55">
        <v>0</v>
      </c>
      <c r="Z63" s="55">
        <v>0</v>
      </c>
      <c r="AA63" s="43">
        <v>0</v>
      </c>
      <c r="AB63" s="73">
        <v>0</v>
      </c>
      <c r="AC63" s="55">
        <v>0</v>
      </c>
      <c r="AD63" s="55">
        <v>0</v>
      </c>
      <c r="AE63" s="55">
        <v>0</v>
      </c>
      <c r="AF63" s="43">
        <v>0</v>
      </c>
      <c r="AG63" s="73">
        <v>0</v>
      </c>
      <c r="AH63" s="55">
        <v>0</v>
      </c>
      <c r="AI63" s="55">
        <v>0</v>
      </c>
      <c r="AJ63" s="55">
        <v>0</v>
      </c>
      <c r="AK63" s="43">
        <v>0</v>
      </c>
      <c r="AL63" s="73">
        <v>0</v>
      </c>
      <c r="AM63" s="55">
        <v>0</v>
      </c>
      <c r="AN63" s="55">
        <v>0</v>
      </c>
      <c r="AO63" s="55">
        <v>0</v>
      </c>
      <c r="AP63" s="43">
        <v>0</v>
      </c>
      <c r="AQ63" s="73">
        <v>0</v>
      </c>
      <c r="AR63" s="99">
        <v>0</v>
      </c>
      <c r="AS63" s="55">
        <v>0</v>
      </c>
      <c r="AT63" s="55">
        <v>0</v>
      </c>
      <c r="AU63" s="43">
        <v>0</v>
      </c>
      <c r="AV63" s="73">
        <v>1.907517086</v>
      </c>
      <c r="AW63" s="55">
        <v>9.302017278000001</v>
      </c>
      <c r="AX63" s="55">
        <v>0</v>
      </c>
      <c r="AY63" s="55">
        <v>0</v>
      </c>
      <c r="AZ63" s="43">
        <v>27.492698927</v>
      </c>
      <c r="BA63" s="73">
        <v>0</v>
      </c>
      <c r="BB63" s="99">
        <v>0</v>
      </c>
      <c r="BC63" s="55">
        <v>0</v>
      </c>
      <c r="BD63" s="55">
        <v>0</v>
      </c>
      <c r="BE63" s="43">
        <v>0</v>
      </c>
      <c r="BF63" s="73">
        <v>0.185833159</v>
      </c>
      <c r="BG63" s="99">
        <v>0.023167728</v>
      </c>
      <c r="BH63" s="55">
        <v>0</v>
      </c>
      <c r="BI63" s="55">
        <v>0</v>
      </c>
      <c r="BJ63" s="43">
        <v>0.640314081</v>
      </c>
      <c r="BK63" s="100">
        <f t="shared" si="3"/>
        <v>57.02898084699999</v>
      </c>
    </row>
    <row r="64" spans="1:63" ht="12.75">
      <c r="A64" s="97"/>
      <c r="B64" s="110" t="s">
        <v>184</v>
      </c>
      <c r="C64" s="55">
        <v>0</v>
      </c>
      <c r="D64" s="99">
        <v>0</v>
      </c>
      <c r="E64" s="55">
        <v>0</v>
      </c>
      <c r="F64" s="55">
        <v>0</v>
      </c>
      <c r="G64" s="43">
        <v>0</v>
      </c>
      <c r="H64" s="73">
        <v>0.30910298399999997</v>
      </c>
      <c r="I64" s="55">
        <v>4.912879367</v>
      </c>
      <c r="J64" s="55">
        <v>0</v>
      </c>
      <c r="K64" s="55">
        <v>0</v>
      </c>
      <c r="L64" s="43">
        <v>5.582567286</v>
      </c>
      <c r="M64" s="73">
        <v>0</v>
      </c>
      <c r="N64" s="99">
        <v>0</v>
      </c>
      <c r="O64" s="55">
        <v>0</v>
      </c>
      <c r="P64" s="55">
        <v>0</v>
      </c>
      <c r="Q64" s="43">
        <v>0</v>
      </c>
      <c r="R64" s="73">
        <v>0.10389071</v>
      </c>
      <c r="S64" s="55">
        <v>0.10389071</v>
      </c>
      <c r="T64" s="55">
        <v>0.207781419</v>
      </c>
      <c r="U64" s="55">
        <v>0</v>
      </c>
      <c r="V64" s="43">
        <v>0.696067755</v>
      </c>
      <c r="W64" s="73">
        <v>0</v>
      </c>
      <c r="X64" s="55">
        <v>0</v>
      </c>
      <c r="Y64" s="55">
        <v>0</v>
      </c>
      <c r="Z64" s="55">
        <v>0</v>
      </c>
      <c r="AA64" s="43">
        <v>0</v>
      </c>
      <c r="AB64" s="73">
        <v>0</v>
      </c>
      <c r="AC64" s="55">
        <v>0</v>
      </c>
      <c r="AD64" s="55">
        <v>0</v>
      </c>
      <c r="AE64" s="55">
        <v>0</v>
      </c>
      <c r="AF64" s="43">
        <v>0</v>
      </c>
      <c r="AG64" s="73">
        <v>0</v>
      </c>
      <c r="AH64" s="55">
        <v>0</v>
      </c>
      <c r="AI64" s="55">
        <v>0</v>
      </c>
      <c r="AJ64" s="55">
        <v>0</v>
      </c>
      <c r="AK64" s="43">
        <v>0</v>
      </c>
      <c r="AL64" s="73">
        <v>0</v>
      </c>
      <c r="AM64" s="55">
        <v>0</v>
      </c>
      <c r="AN64" s="55">
        <v>0</v>
      </c>
      <c r="AO64" s="55">
        <v>0</v>
      </c>
      <c r="AP64" s="43">
        <v>0</v>
      </c>
      <c r="AQ64" s="73">
        <v>0</v>
      </c>
      <c r="AR64" s="99">
        <v>0</v>
      </c>
      <c r="AS64" s="55">
        <v>0</v>
      </c>
      <c r="AT64" s="55">
        <v>0</v>
      </c>
      <c r="AU64" s="43">
        <v>0</v>
      </c>
      <c r="AV64" s="73">
        <v>3.5674187679999996</v>
      </c>
      <c r="AW64" s="55">
        <v>22.029692593</v>
      </c>
      <c r="AX64" s="55">
        <v>0</v>
      </c>
      <c r="AY64" s="55">
        <v>0</v>
      </c>
      <c r="AZ64" s="43">
        <v>38.610331804</v>
      </c>
      <c r="BA64" s="73">
        <v>0</v>
      </c>
      <c r="BB64" s="99">
        <v>0</v>
      </c>
      <c r="BC64" s="55">
        <v>0</v>
      </c>
      <c r="BD64" s="55">
        <v>0</v>
      </c>
      <c r="BE64" s="43">
        <v>0</v>
      </c>
      <c r="BF64" s="73">
        <v>0.8003901640000002</v>
      </c>
      <c r="BG64" s="99">
        <v>0.6329787</v>
      </c>
      <c r="BH64" s="55">
        <v>0</v>
      </c>
      <c r="BI64" s="55">
        <v>0</v>
      </c>
      <c r="BJ64" s="43">
        <v>5.139919455</v>
      </c>
      <c r="BK64" s="100">
        <f t="shared" si="3"/>
        <v>82.696911715</v>
      </c>
    </row>
    <row r="65" spans="1:63" ht="12.75">
      <c r="A65" s="97"/>
      <c r="B65" s="98" t="s">
        <v>185</v>
      </c>
      <c r="C65" s="55">
        <v>0</v>
      </c>
      <c r="D65" s="99">
        <v>0</v>
      </c>
      <c r="E65" s="55">
        <v>0</v>
      </c>
      <c r="F65" s="55">
        <v>0</v>
      </c>
      <c r="G65" s="43">
        <v>0</v>
      </c>
      <c r="H65" s="73">
        <v>0.071678566</v>
      </c>
      <c r="I65" s="55">
        <v>1.098797496</v>
      </c>
      <c r="J65" s="55">
        <v>0</v>
      </c>
      <c r="K65" s="55">
        <v>0</v>
      </c>
      <c r="L65" s="43">
        <v>4.8289421820000005</v>
      </c>
      <c r="M65" s="73">
        <v>0</v>
      </c>
      <c r="N65" s="99">
        <v>0</v>
      </c>
      <c r="O65" s="55">
        <v>0</v>
      </c>
      <c r="P65" s="55">
        <v>0</v>
      </c>
      <c r="Q65" s="43">
        <v>0</v>
      </c>
      <c r="R65" s="73">
        <v>0.067673604</v>
      </c>
      <c r="S65" s="55">
        <v>0</v>
      </c>
      <c r="T65" s="55">
        <v>0</v>
      </c>
      <c r="U65" s="55">
        <v>0</v>
      </c>
      <c r="V65" s="43">
        <v>0.010269135</v>
      </c>
      <c r="W65" s="73">
        <v>0</v>
      </c>
      <c r="X65" s="55">
        <v>0</v>
      </c>
      <c r="Y65" s="55">
        <v>0</v>
      </c>
      <c r="Z65" s="55">
        <v>0</v>
      </c>
      <c r="AA65" s="43">
        <v>0</v>
      </c>
      <c r="AB65" s="73">
        <v>0</v>
      </c>
      <c r="AC65" s="55">
        <v>0</v>
      </c>
      <c r="AD65" s="55">
        <v>0</v>
      </c>
      <c r="AE65" s="55">
        <v>0</v>
      </c>
      <c r="AF65" s="43">
        <v>0</v>
      </c>
      <c r="AG65" s="73">
        <v>0</v>
      </c>
      <c r="AH65" s="55">
        <v>0</v>
      </c>
      <c r="AI65" s="55">
        <v>0</v>
      </c>
      <c r="AJ65" s="55">
        <v>0</v>
      </c>
      <c r="AK65" s="43">
        <v>0</v>
      </c>
      <c r="AL65" s="73">
        <v>0</v>
      </c>
      <c r="AM65" s="55">
        <v>0</v>
      </c>
      <c r="AN65" s="55">
        <v>0</v>
      </c>
      <c r="AO65" s="55">
        <v>0</v>
      </c>
      <c r="AP65" s="43">
        <v>0</v>
      </c>
      <c r="AQ65" s="73">
        <v>0</v>
      </c>
      <c r="AR65" s="99">
        <v>0</v>
      </c>
      <c r="AS65" s="55">
        <v>0</v>
      </c>
      <c r="AT65" s="55">
        <v>0</v>
      </c>
      <c r="AU65" s="43">
        <v>0</v>
      </c>
      <c r="AV65" s="73">
        <v>1.7032172489999997</v>
      </c>
      <c r="AW65" s="55">
        <v>8.106432095999999</v>
      </c>
      <c r="AX65" s="55">
        <v>0</v>
      </c>
      <c r="AY65" s="55">
        <v>0</v>
      </c>
      <c r="AZ65" s="43">
        <v>27.956860889</v>
      </c>
      <c r="BA65" s="73">
        <v>0</v>
      </c>
      <c r="BB65" s="99">
        <v>0</v>
      </c>
      <c r="BC65" s="55">
        <v>0</v>
      </c>
      <c r="BD65" s="55">
        <v>0</v>
      </c>
      <c r="BE65" s="43">
        <v>0</v>
      </c>
      <c r="BF65" s="73">
        <v>0.35800672</v>
      </c>
      <c r="BG65" s="99">
        <v>0.554110549</v>
      </c>
      <c r="BH65" s="55">
        <v>0</v>
      </c>
      <c r="BI65" s="55">
        <v>0</v>
      </c>
      <c r="BJ65" s="43">
        <v>2.352440803</v>
      </c>
      <c r="BK65" s="100">
        <f t="shared" si="3"/>
        <v>47.108429289</v>
      </c>
    </row>
    <row r="66" spans="1:63" ht="13.5" thickBot="1">
      <c r="A66" s="36"/>
      <c r="B66" s="37" t="s">
        <v>182</v>
      </c>
      <c r="C66" s="94">
        <f aca="true" t="shared" si="4" ref="C66:AH66">SUM(C16:C65)</f>
        <v>0</v>
      </c>
      <c r="D66" s="94">
        <f t="shared" si="4"/>
        <v>356.07500109299997</v>
      </c>
      <c r="E66" s="94">
        <f t="shared" si="4"/>
        <v>0</v>
      </c>
      <c r="F66" s="94">
        <f t="shared" si="4"/>
        <v>0</v>
      </c>
      <c r="G66" s="94">
        <f t="shared" si="4"/>
        <v>0</v>
      </c>
      <c r="H66" s="94">
        <f t="shared" si="4"/>
        <v>7.834939400999999</v>
      </c>
      <c r="I66" s="94">
        <f t="shared" si="4"/>
        <v>522.6382622780001</v>
      </c>
      <c r="J66" s="94">
        <f t="shared" si="4"/>
        <v>0</v>
      </c>
      <c r="K66" s="94">
        <f t="shared" si="4"/>
        <v>0</v>
      </c>
      <c r="L66" s="94">
        <f t="shared" si="4"/>
        <v>382.19961384700014</v>
      </c>
      <c r="M66" s="94">
        <f t="shared" si="4"/>
        <v>0</v>
      </c>
      <c r="N66" s="94">
        <f t="shared" si="4"/>
        <v>0</v>
      </c>
      <c r="O66" s="94">
        <f t="shared" si="4"/>
        <v>0</v>
      </c>
      <c r="P66" s="94">
        <f t="shared" si="4"/>
        <v>0</v>
      </c>
      <c r="Q66" s="94">
        <f t="shared" si="4"/>
        <v>0</v>
      </c>
      <c r="R66" s="94">
        <f t="shared" si="4"/>
        <v>2.01233939</v>
      </c>
      <c r="S66" s="94">
        <f t="shared" si="4"/>
        <v>203.87704948</v>
      </c>
      <c r="T66" s="94">
        <f t="shared" si="4"/>
        <v>8.368726985</v>
      </c>
      <c r="U66" s="94">
        <f t="shared" si="4"/>
        <v>0</v>
      </c>
      <c r="V66" s="94">
        <f t="shared" si="4"/>
        <v>10.105706017999998</v>
      </c>
      <c r="W66" s="94">
        <f t="shared" si="4"/>
        <v>0</v>
      </c>
      <c r="X66" s="94">
        <f t="shared" si="4"/>
        <v>0</v>
      </c>
      <c r="Y66" s="94">
        <f t="shared" si="4"/>
        <v>0</v>
      </c>
      <c r="Z66" s="94">
        <f t="shared" si="4"/>
        <v>0</v>
      </c>
      <c r="AA66" s="94">
        <f t="shared" si="4"/>
        <v>0</v>
      </c>
      <c r="AB66" s="94">
        <f t="shared" si="4"/>
        <v>0.027017654</v>
      </c>
      <c r="AC66" s="94">
        <f t="shared" si="4"/>
        <v>0</v>
      </c>
      <c r="AD66" s="94">
        <f t="shared" si="4"/>
        <v>0</v>
      </c>
      <c r="AE66" s="94">
        <f t="shared" si="4"/>
        <v>0</v>
      </c>
      <c r="AF66" s="94">
        <f t="shared" si="4"/>
        <v>0</v>
      </c>
      <c r="AG66" s="94">
        <f t="shared" si="4"/>
        <v>0</v>
      </c>
      <c r="AH66" s="94">
        <f t="shared" si="4"/>
        <v>0</v>
      </c>
      <c r="AI66" s="94">
        <f aca="true" t="shared" si="5" ref="AI66:BK66">SUM(AI16:AI65)</f>
        <v>0</v>
      </c>
      <c r="AJ66" s="94">
        <f t="shared" si="5"/>
        <v>0</v>
      </c>
      <c r="AK66" s="94">
        <f t="shared" si="5"/>
        <v>0</v>
      </c>
      <c r="AL66" s="94">
        <f t="shared" si="5"/>
        <v>0</v>
      </c>
      <c r="AM66" s="94">
        <f t="shared" si="5"/>
        <v>0</v>
      </c>
      <c r="AN66" s="94">
        <f t="shared" si="5"/>
        <v>0</v>
      </c>
      <c r="AO66" s="94">
        <f t="shared" si="5"/>
        <v>0</v>
      </c>
      <c r="AP66" s="94">
        <f t="shared" si="5"/>
        <v>0</v>
      </c>
      <c r="AQ66" s="94">
        <f t="shared" si="5"/>
        <v>0</v>
      </c>
      <c r="AR66" s="94">
        <f t="shared" si="5"/>
        <v>18.236288709999997</v>
      </c>
      <c r="AS66" s="94">
        <f t="shared" si="5"/>
        <v>0</v>
      </c>
      <c r="AT66" s="94">
        <f t="shared" si="5"/>
        <v>0</v>
      </c>
      <c r="AU66" s="94">
        <f t="shared" si="5"/>
        <v>0</v>
      </c>
      <c r="AV66" s="94">
        <f t="shared" si="5"/>
        <v>182.31799234000007</v>
      </c>
      <c r="AW66" s="94">
        <f t="shared" si="5"/>
        <v>493.23156437399996</v>
      </c>
      <c r="AX66" s="94">
        <f t="shared" si="5"/>
        <v>0</v>
      </c>
      <c r="AY66" s="94">
        <f t="shared" si="5"/>
        <v>0</v>
      </c>
      <c r="AZ66" s="94">
        <f t="shared" si="5"/>
        <v>1283.3685119500003</v>
      </c>
      <c r="BA66" s="94">
        <f t="shared" si="5"/>
        <v>0</v>
      </c>
      <c r="BB66" s="94">
        <f t="shared" si="5"/>
        <v>0</v>
      </c>
      <c r="BC66" s="94">
        <f t="shared" si="5"/>
        <v>0</v>
      </c>
      <c r="BD66" s="94">
        <f t="shared" si="5"/>
        <v>0</v>
      </c>
      <c r="BE66" s="94">
        <f t="shared" si="5"/>
        <v>0</v>
      </c>
      <c r="BF66" s="94">
        <f t="shared" si="5"/>
        <v>49.961710936</v>
      </c>
      <c r="BG66" s="94">
        <f t="shared" si="5"/>
        <v>146.93278301500004</v>
      </c>
      <c r="BH66" s="94">
        <f t="shared" si="5"/>
        <v>0.67350929</v>
      </c>
      <c r="BI66" s="94">
        <f t="shared" si="5"/>
        <v>0</v>
      </c>
      <c r="BJ66" s="94">
        <f t="shared" si="5"/>
        <v>224.13120270699994</v>
      </c>
      <c r="BK66" s="111">
        <f t="shared" si="5"/>
        <v>3891.992219468</v>
      </c>
    </row>
    <row r="67" spans="1:63" ht="12.75">
      <c r="A67" s="11" t="s">
        <v>75</v>
      </c>
      <c r="B67" s="18" t="s">
        <v>15</v>
      </c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36"/>
    </row>
    <row r="68" spans="1:63" ht="12.75">
      <c r="A68" s="11"/>
      <c r="B68" s="19" t="s">
        <v>33</v>
      </c>
      <c r="C68" s="57"/>
      <c r="D68" s="58"/>
      <c r="E68" s="59"/>
      <c r="F68" s="59"/>
      <c r="G68" s="60"/>
      <c r="H68" s="57"/>
      <c r="I68" s="59"/>
      <c r="J68" s="59"/>
      <c r="K68" s="59"/>
      <c r="L68" s="60"/>
      <c r="M68" s="57"/>
      <c r="N68" s="58"/>
      <c r="O68" s="59"/>
      <c r="P68" s="59"/>
      <c r="Q68" s="60"/>
      <c r="R68" s="57"/>
      <c r="S68" s="59"/>
      <c r="T68" s="59"/>
      <c r="U68" s="59"/>
      <c r="V68" s="60"/>
      <c r="W68" s="57"/>
      <c r="X68" s="59"/>
      <c r="Y68" s="59"/>
      <c r="Z68" s="59"/>
      <c r="AA68" s="60"/>
      <c r="AB68" s="57"/>
      <c r="AC68" s="59"/>
      <c r="AD68" s="59"/>
      <c r="AE68" s="59"/>
      <c r="AF68" s="60"/>
      <c r="AG68" s="57"/>
      <c r="AH68" s="59"/>
      <c r="AI68" s="59"/>
      <c r="AJ68" s="59"/>
      <c r="AK68" s="60"/>
      <c r="AL68" s="57"/>
      <c r="AM68" s="59"/>
      <c r="AN68" s="59"/>
      <c r="AO68" s="59"/>
      <c r="AP68" s="60"/>
      <c r="AQ68" s="57"/>
      <c r="AR68" s="58"/>
      <c r="AS68" s="59"/>
      <c r="AT68" s="59"/>
      <c r="AU68" s="60"/>
      <c r="AV68" s="57"/>
      <c r="AW68" s="59"/>
      <c r="AX68" s="59"/>
      <c r="AY68" s="59"/>
      <c r="AZ68" s="60"/>
      <c r="BA68" s="57"/>
      <c r="BB68" s="58"/>
      <c r="BC68" s="59"/>
      <c r="BD68" s="59"/>
      <c r="BE68" s="60"/>
      <c r="BF68" s="57"/>
      <c r="BG68" s="58"/>
      <c r="BH68" s="59"/>
      <c r="BI68" s="59"/>
      <c r="BJ68" s="60"/>
      <c r="BK68" s="61"/>
    </row>
    <row r="69" spans="1:63" ht="12.75">
      <c r="A69" s="36"/>
      <c r="B69" s="37" t="s">
        <v>88</v>
      </c>
      <c r="C69" s="62"/>
      <c r="D69" s="63"/>
      <c r="E69" s="63"/>
      <c r="F69" s="63"/>
      <c r="G69" s="64"/>
      <c r="H69" s="62"/>
      <c r="I69" s="63"/>
      <c r="J69" s="63"/>
      <c r="K69" s="63"/>
      <c r="L69" s="64"/>
      <c r="M69" s="62"/>
      <c r="N69" s="63"/>
      <c r="O69" s="63"/>
      <c r="P69" s="63"/>
      <c r="Q69" s="64"/>
      <c r="R69" s="62"/>
      <c r="S69" s="63"/>
      <c r="T69" s="63"/>
      <c r="U69" s="63"/>
      <c r="V69" s="64"/>
      <c r="W69" s="62"/>
      <c r="X69" s="63"/>
      <c r="Y69" s="63"/>
      <c r="Z69" s="63"/>
      <c r="AA69" s="64"/>
      <c r="AB69" s="62"/>
      <c r="AC69" s="63"/>
      <c r="AD69" s="63"/>
      <c r="AE69" s="63"/>
      <c r="AF69" s="64"/>
      <c r="AG69" s="62"/>
      <c r="AH69" s="63"/>
      <c r="AI69" s="63"/>
      <c r="AJ69" s="63"/>
      <c r="AK69" s="64"/>
      <c r="AL69" s="62"/>
      <c r="AM69" s="63"/>
      <c r="AN69" s="63"/>
      <c r="AO69" s="63"/>
      <c r="AP69" s="64"/>
      <c r="AQ69" s="62"/>
      <c r="AR69" s="63"/>
      <c r="AS69" s="63"/>
      <c r="AT69" s="63"/>
      <c r="AU69" s="64"/>
      <c r="AV69" s="62"/>
      <c r="AW69" s="63"/>
      <c r="AX69" s="63"/>
      <c r="AY69" s="63"/>
      <c r="AZ69" s="64"/>
      <c r="BA69" s="62"/>
      <c r="BB69" s="63"/>
      <c r="BC69" s="63"/>
      <c r="BD69" s="63"/>
      <c r="BE69" s="64"/>
      <c r="BF69" s="62"/>
      <c r="BG69" s="63"/>
      <c r="BH69" s="63"/>
      <c r="BI69" s="63"/>
      <c r="BJ69" s="64"/>
      <c r="BK69" s="65"/>
    </row>
    <row r="70" spans="1:63" ht="12.75">
      <c r="A70" s="11" t="s">
        <v>77</v>
      </c>
      <c r="B70" s="24" t="s">
        <v>92</v>
      </c>
      <c r="C70" s="113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5"/>
    </row>
    <row r="71" spans="1:63" ht="12.75">
      <c r="A71" s="11"/>
      <c r="B71" s="19" t="s">
        <v>33</v>
      </c>
      <c r="C71" s="57"/>
      <c r="D71" s="58"/>
      <c r="E71" s="59"/>
      <c r="F71" s="59"/>
      <c r="G71" s="60"/>
      <c r="H71" s="57"/>
      <c r="I71" s="59"/>
      <c r="J71" s="59"/>
      <c r="K71" s="59"/>
      <c r="L71" s="60"/>
      <c r="M71" s="57"/>
      <c r="N71" s="58"/>
      <c r="O71" s="59"/>
      <c r="P71" s="59"/>
      <c r="Q71" s="60"/>
      <c r="R71" s="57"/>
      <c r="S71" s="59"/>
      <c r="T71" s="59"/>
      <c r="U71" s="59"/>
      <c r="V71" s="60"/>
      <c r="W71" s="57"/>
      <c r="X71" s="59"/>
      <c r="Y71" s="59"/>
      <c r="Z71" s="59"/>
      <c r="AA71" s="60"/>
      <c r="AB71" s="57"/>
      <c r="AC71" s="59"/>
      <c r="AD71" s="59"/>
      <c r="AE71" s="59"/>
      <c r="AF71" s="60"/>
      <c r="AG71" s="57"/>
      <c r="AH71" s="59"/>
      <c r="AI71" s="59"/>
      <c r="AJ71" s="59"/>
      <c r="AK71" s="60"/>
      <c r="AL71" s="57"/>
      <c r="AM71" s="59"/>
      <c r="AN71" s="59"/>
      <c r="AO71" s="59"/>
      <c r="AP71" s="60"/>
      <c r="AQ71" s="57"/>
      <c r="AR71" s="58"/>
      <c r="AS71" s="59"/>
      <c r="AT71" s="59"/>
      <c r="AU71" s="60"/>
      <c r="AV71" s="57"/>
      <c r="AW71" s="59"/>
      <c r="AX71" s="59"/>
      <c r="AY71" s="59"/>
      <c r="AZ71" s="60"/>
      <c r="BA71" s="57"/>
      <c r="BB71" s="58"/>
      <c r="BC71" s="59"/>
      <c r="BD71" s="59"/>
      <c r="BE71" s="60"/>
      <c r="BF71" s="57"/>
      <c r="BG71" s="58"/>
      <c r="BH71" s="59"/>
      <c r="BI71" s="59"/>
      <c r="BJ71" s="60"/>
      <c r="BK71" s="61"/>
    </row>
    <row r="72" spans="1:63" ht="12.75">
      <c r="A72" s="36"/>
      <c r="B72" s="37" t="s">
        <v>87</v>
      </c>
      <c r="C72" s="62"/>
      <c r="D72" s="63"/>
      <c r="E72" s="63"/>
      <c r="F72" s="63"/>
      <c r="G72" s="64"/>
      <c r="H72" s="62"/>
      <c r="I72" s="63"/>
      <c r="J72" s="63"/>
      <c r="K72" s="63"/>
      <c r="L72" s="64"/>
      <c r="M72" s="62"/>
      <c r="N72" s="63"/>
      <c r="O72" s="63"/>
      <c r="P72" s="63"/>
      <c r="Q72" s="64"/>
      <c r="R72" s="62"/>
      <c r="S72" s="63"/>
      <c r="T72" s="63"/>
      <c r="U72" s="63"/>
      <c r="V72" s="64"/>
      <c r="W72" s="62"/>
      <c r="X72" s="63"/>
      <c r="Y72" s="63"/>
      <c r="Z72" s="63"/>
      <c r="AA72" s="64"/>
      <c r="AB72" s="62"/>
      <c r="AC72" s="63"/>
      <c r="AD72" s="63"/>
      <c r="AE72" s="63"/>
      <c r="AF72" s="64"/>
      <c r="AG72" s="62"/>
      <c r="AH72" s="63"/>
      <c r="AI72" s="63"/>
      <c r="AJ72" s="63"/>
      <c r="AK72" s="64"/>
      <c r="AL72" s="62"/>
      <c r="AM72" s="63"/>
      <c r="AN72" s="63"/>
      <c r="AO72" s="63"/>
      <c r="AP72" s="64"/>
      <c r="AQ72" s="62"/>
      <c r="AR72" s="63"/>
      <c r="AS72" s="63"/>
      <c r="AT72" s="63"/>
      <c r="AU72" s="64"/>
      <c r="AV72" s="62"/>
      <c r="AW72" s="63"/>
      <c r="AX72" s="63"/>
      <c r="AY72" s="63"/>
      <c r="AZ72" s="64"/>
      <c r="BA72" s="62"/>
      <c r="BB72" s="63"/>
      <c r="BC72" s="63"/>
      <c r="BD72" s="63"/>
      <c r="BE72" s="64"/>
      <c r="BF72" s="62"/>
      <c r="BG72" s="63"/>
      <c r="BH72" s="63"/>
      <c r="BI72" s="63"/>
      <c r="BJ72" s="64"/>
      <c r="BK72" s="65"/>
    </row>
    <row r="73" spans="1:63" ht="12.75">
      <c r="A73" s="11" t="s">
        <v>78</v>
      </c>
      <c r="B73" s="18" t="s">
        <v>16</v>
      </c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5"/>
    </row>
    <row r="74" spans="1:63" ht="12.75">
      <c r="A74" s="11"/>
      <c r="B74" s="24" t="s">
        <v>97</v>
      </c>
      <c r="C74" s="73">
        <v>0</v>
      </c>
      <c r="D74" s="53">
        <v>19.941605724000002</v>
      </c>
      <c r="E74" s="45">
        <v>0</v>
      </c>
      <c r="F74" s="45">
        <v>0</v>
      </c>
      <c r="G74" s="54">
        <v>0</v>
      </c>
      <c r="H74" s="73">
        <v>1.007060164</v>
      </c>
      <c r="I74" s="45">
        <v>120.999133752</v>
      </c>
      <c r="J74" s="45">
        <v>0.007704456</v>
      </c>
      <c r="K74" s="45">
        <v>0</v>
      </c>
      <c r="L74" s="54">
        <v>68.858096042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0.771885191</v>
      </c>
      <c r="S74" s="45">
        <v>0.21680114500000003</v>
      </c>
      <c r="T74" s="45">
        <v>0</v>
      </c>
      <c r="U74" s="45">
        <v>0</v>
      </c>
      <c r="V74" s="54">
        <v>11.261984489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1.2906E-05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0.000116155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3.92542053</v>
      </c>
      <c r="AW74" s="45">
        <v>403.21994106399995</v>
      </c>
      <c r="AX74" s="45">
        <v>2.252504846</v>
      </c>
      <c r="AY74" s="45">
        <v>0</v>
      </c>
      <c r="AZ74" s="54">
        <v>80.66798743000001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1.848611073</v>
      </c>
      <c r="BG74" s="53">
        <v>5.305514061</v>
      </c>
      <c r="BH74" s="45">
        <v>0</v>
      </c>
      <c r="BI74" s="45">
        <v>0</v>
      </c>
      <c r="BJ74" s="54">
        <v>10.680529205</v>
      </c>
      <c r="BK74" s="49">
        <f aca="true" t="shared" si="6" ref="BK74:BK81">SUM(C74:BJ74)</f>
        <v>730.964908233</v>
      </c>
    </row>
    <row r="75" spans="1:63" ht="12.75">
      <c r="A75" s="11"/>
      <c r="B75" s="24" t="s">
        <v>98</v>
      </c>
      <c r="C75" s="73">
        <v>0</v>
      </c>
      <c r="D75" s="53">
        <v>0.5748000990000001</v>
      </c>
      <c r="E75" s="45">
        <v>0</v>
      </c>
      <c r="F75" s="45">
        <v>0</v>
      </c>
      <c r="G75" s="54">
        <v>0</v>
      </c>
      <c r="H75" s="73">
        <v>0.459777582</v>
      </c>
      <c r="I75" s="45">
        <v>5.074622938</v>
      </c>
      <c r="J75" s="45">
        <v>0</v>
      </c>
      <c r="K75" s="45">
        <v>0</v>
      </c>
      <c r="L75" s="54">
        <v>1.146452027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0.29277443400000003</v>
      </c>
      <c r="S75" s="45">
        <v>0</v>
      </c>
      <c r="T75" s="45">
        <v>0</v>
      </c>
      <c r="U75" s="45">
        <v>0</v>
      </c>
      <c r="V75" s="54">
        <v>0.11198871699999999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15.962319132999998</v>
      </c>
      <c r="AW75" s="45">
        <v>125.376166429</v>
      </c>
      <c r="AX75" s="45">
        <v>0</v>
      </c>
      <c r="AY75" s="45">
        <v>0</v>
      </c>
      <c r="AZ75" s="54">
        <v>93.555880821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4.639670154</v>
      </c>
      <c r="BG75" s="53">
        <v>13.730012833000002</v>
      </c>
      <c r="BH75" s="45">
        <v>1.318312385</v>
      </c>
      <c r="BI75" s="45">
        <v>0</v>
      </c>
      <c r="BJ75" s="54">
        <v>23.060082756</v>
      </c>
      <c r="BK75" s="49">
        <f t="shared" si="6"/>
        <v>285.302860308</v>
      </c>
    </row>
    <row r="76" spans="1:63" ht="12.75">
      <c r="A76" s="11"/>
      <c r="B76" s="24" t="s">
        <v>103</v>
      </c>
      <c r="C76" s="73">
        <v>0</v>
      </c>
      <c r="D76" s="53">
        <v>0.582320797</v>
      </c>
      <c r="E76" s="45">
        <v>0</v>
      </c>
      <c r="F76" s="45">
        <v>0</v>
      </c>
      <c r="G76" s="54">
        <v>0</v>
      </c>
      <c r="H76" s="73">
        <v>5.864408006000001</v>
      </c>
      <c r="I76" s="45">
        <v>78.758917221</v>
      </c>
      <c r="J76" s="45">
        <v>0</v>
      </c>
      <c r="K76" s="45">
        <v>0</v>
      </c>
      <c r="L76" s="54">
        <v>127.22411246400002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1.843326793</v>
      </c>
      <c r="S76" s="45">
        <v>5.122813186999999</v>
      </c>
      <c r="T76" s="45">
        <v>3.180371155</v>
      </c>
      <c r="U76" s="45">
        <v>0</v>
      </c>
      <c r="V76" s="54">
        <v>3.52250979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0.0014623239999999999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0.000122921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108.11268793299999</v>
      </c>
      <c r="AW76" s="45">
        <v>811.0411137130001</v>
      </c>
      <c r="AX76" s="45">
        <v>8.954959016</v>
      </c>
      <c r="AY76" s="45">
        <v>0</v>
      </c>
      <c r="AZ76" s="54">
        <v>1373.183168471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56.193246981</v>
      </c>
      <c r="BG76" s="53">
        <v>130.85559062</v>
      </c>
      <c r="BH76" s="45">
        <v>19.373650935</v>
      </c>
      <c r="BI76" s="45">
        <v>0</v>
      </c>
      <c r="BJ76" s="54">
        <v>250.69195295299997</v>
      </c>
      <c r="BK76" s="49">
        <f t="shared" si="6"/>
        <v>2984.50673528</v>
      </c>
    </row>
    <row r="77" spans="1:63" ht="12.75">
      <c r="A77" s="11"/>
      <c r="B77" s="24" t="s">
        <v>102</v>
      </c>
      <c r="C77" s="73">
        <v>0</v>
      </c>
      <c r="D77" s="53">
        <v>0.548834895</v>
      </c>
      <c r="E77" s="45">
        <v>0</v>
      </c>
      <c r="F77" s="45">
        <v>0</v>
      </c>
      <c r="G77" s="54">
        <v>0</v>
      </c>
      <c r="H77" s="73">
        <v>1.645651542</v>
      </c>
      <c r="I77" s="45">
        <v>0</v>
      </c>
      <c r="J77" s="45">
        <v>0</v>
      </c>
      <c r="K77" s="45">
        <v>0</v>
      </c>
      <c r="L77" s="54">
        <v>1.315648901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0.7820493690000001</v>
      </c>
      <c r="S77" s="45">
        <v>0</v>
      </c>
      <c r="T77" s="45">
        <v>0</v>
      </c>
      <c r="U77" s="45">
        <v>0</v>
      </c>
      <c r="V77" s="54">
        <v>0.198894958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68.845830541</v>
      </c>
      <c r="AW77" s="45">
        <v>49.549827279</v>
      </c>
      <c r="AX77" s="45">
        <v>0</v>
      </c>
      <c r="AY77" s="45">
        <v>0</v>
      </c>
      <c r="AZ77" s="54">
        <v>189.325225477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24.116030769000005</v>
      </c>
      <c r="BG77" s="53">
        <v>9.173200099</v>
      </c>
      <c r="BH77" s="45">
        <v>0</v>
      </c>
      <c r="BI77" s="45">
        <v>0</v>
      </c>
      <c r="BJ77" s="54">
        <v>48.072019876</v>
      </c>
      <c r="BK77" s="49">
        <f t="shared" si="6"/>
        <v>393.57321370600005</v>
      </c>
    </row>
    <row r="78" spans="1:63" ht="12.75">
      <c r="A78" s="11"/>
      <c r="B78" s="24" t="s">
        <v>101</v>
      </c>
      <c r="C78" s="73">
        <v>0</v>
      </c>
      <c r="D78" s="53">
        <v>9.806841393000001</v>
      </c>
      <c r="E78" s="45">
        <v>0</v>
      </c>
      <c r="F78" s="45">
        <v>0</v>
      </c>
      <c r="G78" s="54">
        <v>0</v>
      </c>
      <c r="H78" s="73">
        <v>6.443740451999999</v>
      </c>
      <c r="I78" s="45">
        <v>349.422865005</v>
      </c>
      <c r="J78" s="45">
        <v>0</v>
      </c>
      <c r="K78" s="45">
        <v>0</v>
      </c>
      <c r="L78" s="54">
        <v>61.848810817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4.814859327</v>
      </c>
      <c r="S78" s="45">
        <v>1.0725474490000002</v>
      </c>
      <c r="T78" s="45">
        <v>0.9569083409999999</v>
      </c>
      <c r="U78" s="45">
        <v>0</v>
      </c>
      <c r="V78" s="54">
        <v>7.128998344000001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0.034355587</v>
      </c>
      <c r="AC78" s="45">
        <v>5.766209867000001</v>
      </c>
      <c r="AD78" s="45">
        <v>0</v>
      </c>
      <c r="AE78" s="45">
        <v>0</v>
      </c>
      <c r="AF78" s="54">
        <v>0.34735496800000004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0.009056676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163.376778191</v>
      </c>
      <c r="AW78" s="45">
        <v>580.313280498</v>
      </c>
      <c r="AX78" s="45">
        <v>0</v>
      </c>
      <c r="AY78" s="45">
        <v>0</v>
      </c>
      <c r="AZ78" s="54">
        <v>730.102010713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81.964669884</v>
      </c>
      <c r="BG78" s="53">
        <v>27.821296875</v>
      </c>
      <c r="BH78" s="45">
        <v>24.822701182</v>
      </c>
      <c r="BI78" s="45">
        <v>0</v>
      </c>
      <c r="BJ78" s="54">
        <v>71.682338457</v>
      </c>
      <c r="BK78" s="49">
        <f t="shared" si="6"/>
        <v>2127.7356240259996</v>
      </c>
    </row>
    <row r="79" spans="1:63" ht="12.75">
      <c r="A79" s="11"/>
      <c r="B79" s="24" t="s">
        <v>99</v>
      </c>
      <c r="C79" s="73">
        <v>0</v>
      </c>
      <c r="D79" s="53">
        <v>135.47099099000002</v>
      </c>
      <c r="E79" s="45">
        <v>0</v>
      </c>
      <c r="F79" s="45">
        <v>0</v>
      </c>
      <c r="G79" s="54">
        <v>0</v>
      </c>
      <c r="H79" s="73">
        <v>1.6659937210000002</v>
      </c>
      <c r="I79" s="45">
        <v>329.337421995</v>
      </c>
      <c r="J79" s="45">
        <v>2.584043756</v>
      </c>
      <c r="K79" s="45">
        <v>0</v>
      </c>
      <c r="L79" s="54">
        <v>68.76695768299999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0.901819236</v>
      </c>
      <c r="S79" s="45">
        <v>3.129870135</v>
      </c>
      <c r="T79" s="45">
        <v>0</v>
      </c>
      <c r="U79" s="45">
        <v>0</v>
      </c>
      <c r="V79" s="54">
        <v>1.7934424329999998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0.000117307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25.734158456</v>
      </c>
      <c r="AW79" s="45">
        <v>257.908948253</v>
      </c>
      <c r="AX79" s="45">
        <v>4.0416940079999994</v>
      </c>
      <c r="AY79" s="45">
        <v>0</v>
      </c>
      <c r="AZ79" s="54">
        <v>417.42382666900005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7.748530614</v>
      </c>
      <c r="BG79" s="53">
        <v>13.79745126</v>
      </c>
      <c r="BH79" s="45">
        <v>1.075209831</v>
      </c>
      <c r="BI79" s="45">
        <v>0</v>
      </c>
      <c r="BJ79" s="54">
        <v>36.137670969</v>
      </c>
      <c r="BK79" s="49">
        <f t="shared" si="6"/>
        <v>1307.518147316</v>
      </c>
    </row>
    <row r="80" spans="1:63" ht="12.75">
      <c r="A80" s="11"/>
      <c r="B80" s="24" t="s">
        <v>100</v>
      </c>
      <c r="C80" s="73">
        <v>0</v>
      </c>
      <c r="D80" s="53">
        <v>423.596343128</v>
      </c>
      <c r="E80" s="45">
        <v>0</v>
      </c>
      <c r="F80" s="45">
        <v>0</v>
      </c>
      <c r="G80" s="54">
        <v>0</v>
      </c>
      <c r="H80" s="73">
        <v>3.0962937869999996</v>
      </c>
      <c r="I80" s="45">
        <v>913.2322654650001</v>
      </c>
      <c r="J80" s="45">
        <v>0</v>
      </c>
      <c r="K80" s="45">
        <v>0</v>
      </c>
      <c r="L80" s="54">
        <v>127.568897883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0.994383338</v>
      </c>
      <c r="S80" s="45">
        <v>2.264603732</v>
      </c>
      <c r="T80" s="45">
        <v>0</v>
      </c>
      <c r="U80" s="45">
        <v>0</v>
      </c>
      <c r="V80" s="54">
        <v>443.27899536800004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0.08841615900000001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1.9348E-05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4.948191447</v>
      </c>
      <c r="AS80" s="45">
        <v>0</v>
      </c>
      <c r="AT80" s="45">
        <v>0</v>
      </c>
      <c r="AU80" s="54">
        <v>0</v>
      </c>
      <c r="AV80" s="73">
        <v>10.580330504</v>
      </c>
      <c r="AW80" s="45">
        <v>641.287049646</v>
      </c>
      <c r="AX80" s="45">
        <v>0</v>
      </c>
      <c r="AY80" s="45">
        <v>0</v>
      </c>
      <c r="AZ80" s="54">
        <v>414.316200668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3.2410152210000005</v>
      </c>
      <c r="BG80" s="53">
        <v>21.374781818</v>
      </c>
      <c r="BH80" s="45">
        <v>1.072958898</v>
      </c>
      <c r="BI80" s="45">
        <v>0</v>
      </c>
      <c r="BJ80" s="54">
        <v>58.374163573</v>
      </c>
      <c r="BK80" s="49">
        <f t="shared" si="6"/>
        <v>3069.314909983</v>
      </c>
    </row>
    <row r="81" spans="1:63" ht="12.75">
      <c r="A81" s="11"/>
      <c r="B81" s="24" t="s">
        <v>181</v>
      </c>
      <c r="C81" s="73">
        <v>0</v>
      </c>
      <c r="D81" s="53">
        <v>183.874248227</v>
      </c>
      <c r="E81" s="45">
        <v>0</v>
      </c>
      <c r="F81" s="45">
        <v>0</v>
      </c>
      <c r="G81" s="54">
        <v>0</v>
      </c>
      <c r="H81" s="73">
        <v>2.402099381</v>
      </c>
      <c r="I81" s="45">
        <v>639.994964394</v>
      </c>
      <c r="J81" s="45">
        <v>0</v>
      </c>
      <c r="K81" s="45">
        <v>0</v>
      </c>
      <c r="L81" s="54">
        <v>86.76864834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1.35645488</v>
      </c>
      <c r="S81" s="45">
        <v>28.24245407</v>
      </c>
      <c r="T81" s="45">
        <v>0.13203816399999999</v>
      </c>
      <c r="U81" s="45">
        <v>0</v>
      </c>
      <c r="V81" s="54">
        <v>6.000891997999999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0.062821131</v>
      </c>
      <c r="AM81" s="45">
        <v>0</v>
      </c>
      <c r="AN81" s="45">
        <v>0</v>
      </c>
      <c r="AO81" s="45">
        <v>0</v>
      </c>
      <c r="AP81" s="54">
        <v>0.107882203</v>
      </c>
      <c r="AQ81" s="73">
        <v>0</v>
      </c>
      <c r="AR81" s="53">
        <v>0</v>
      </c>
      <c r="AS81" s="45">
        <v>0</v>
      </c>
      <c r="AT81" s="45">
        <v>0</v>
      </c>
      <c r="AU81" s="54">
        <v>0</v>
      </c>
      <c r="AV81" s="73">
        <v>4.703479043</v>
      </c>
      <c r="AW81" s="45">
        <v>662.815694219</v>
      </c>
      <c r="AX81" s="45">
        <v>15.138771800999999</v>
      </c>
      <c r="AY81" s="45">
        <v>0</v>
      </c>
      <c r="AZ81" s="54">
        <v>196.97058571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2.7874519760000003</v>
      </c>
      <c r="BG81" s="53">
        <v>14.003087136</v>
      </c>
      <c r="BH81" s="45">
        <v>1.037595091</v>
      </c>
      <c r="BI81" s="45">
        <v>0</v>
      </c>
      <c r="BJ81" s="54">
        <v>7.486695693</v>
      </c>
      <c r="BK81" s="49">
        <f t="shared" si="6"/>
        <v>1853.8858634570004</v>
      </c>
    </row>
    <row r="82" spans="1:63" ht="12.75">
      <c r="A82" s="36"/>
      <c r="B82" s="37" t="s">
        <v>86</v>
      </c>
      <c r="C82" s="82">
        <f>SUM(C74:C81)</f>
        <v>0</v>
      </c>
      <c r="D82" s="82">
        <f>SUM(D74:D81)</f>
        <v>774.3959852529999</v>
      </c>
      <c r="E82" s="82">
        <f aca="true" t="shared" si="7" ref="E82:BJ82">SUM(E74:E81)</f>
        <v>0</v>
      </c>
      <c r="F82" s="82">
        <f t="shared" si="7"/>
        <v>0</v>
      </c>
      <c r="G82" s="82">
        <f t="shared" si="7"/>
        <v>0</v>
      </c>
      <c r="H82" s="82">
        <f t="shared" si="7"/>
        <v>22.585024635</v>
      </c>
      <c r="I82" s="82">
        <f t="shared" si="7"/>
        <v>2436.82019077</v>
      </c>
      <c r="J82" s="82">
        <f t="shared" si="7"/>
        <v>2.5917482119999997</v>
      </c>
      <c r="K82" s="82">
        <f t="shared" si="7"/>
        <v>0</v>
      </c>
      <c r="L82" s="82">
        <f t="shared" si="7"/>
        <v>543.497624157</v>
      </c>
      <c r="M82" s="82">
        <f t="shared" si="7"/>
        <v>0</v>
      </c>
      <c r="N82" s="82">
        <f t="shared" si="7"/>
        <v>0</v>
      </c>
      <c r="O82" s="82">
        <f t="shared" si="7"/>
        <v>0</v>
      </c>
      <c r="P82" s="82">
        <f t="shared" si="7"/>
        <v>0</v>
      </c>
      <c r="Q82" s="82">
        <f t="shared" si="7"/>
        <v>0</v>
      </c>
      <c r="R82" s="82">
        <f t="shared" si="7"/>
        <v>11.757552568</v>
      </c>
      <c r="S82" s="82">
        <f t="shared" si="7"/>
        <v>40.049089718</v>
      </c>
      <c r="T82" s="82">
        <f t="shared" si="7"/>
        <v>4.26931766</v>
      </c>
      <c r="U82" s="82">
        <f t="shared" si="7"/>
        <v>0</v>
      </c>
      <c r="V82" s="82">
        <f t="shared" si="7"/>
        <v>473.297706097</v>
      </c>
      <c r="W82" s="82">
        <f t="shared" si="7"/>
        <v>0</v>
      </c>
      <c r="X82" s="82">
        <f t="shared" si="7"/>
        <v>0</v>
      </c>
      <c r="Y82" s="82">
        <f t="shared" si="7"/>
        <v>0</v>
      </c>
      <c r="Z82" s="82">
        <f t="shared" si="7"/>
        <v>0</v>
      </c>
      <c r="AA82" s="82">
        <f t="shared" si="7"/>
        <v>0</v>
      </c>
      <c r="AB82" s="82">
        <f t="shared" si="7"/>
        <v>0.124364283</v>
      </c>
      <c r="AC82" s="82">
        <f t="shared" si="7"/>
        <v>5.766209867000001</v>
      </c>
      <c r="AD82" s="82">
        <f t="shared" si="7"/>
        <v>0</v>
      </c>
      <c r="AE82" s="82">
        <f t="shared" si="7"/>
        <v>0</v>
      </c>
      <c r="AF82" s="82">
        <f t="shared" si="7"/>
        <v>0.34735496800000004</v>
      </c>
      <c r="AG82" s="82">
        <f t="shared" si="7"/>
        <v>0</v>
      </c>
      <c r="AH82" s="82">
        <f t="shared" si="7"/>
        <v>0</v>
      </c>
      <c r="AI82" s="82">
        <f t="shared" si="7"/>
        <v>0</v>
      </c>
      <c r="AJ82" s="82">
        <f t="shared" si="7"/>
        <v>0</v>
      </c>
      <c r="AK82" s="82">
        <f t="shared" si="7"/>
        <v>0</v>
      </c>
      <c r="AL82" s="82">
        <f t="shared" si="7"/>
        <v>0.072136231</v>
      </c>
      <c r="AM82" s="82">
        <f t="shared" si="7"/>
        <v>0</v>
      </c>
      <c r="AN82" s="82">
        <f t="shared" si="7"/>
        <v>0</v>
      </c>
      <c r="AO82" s="82">
        <f t="shared" si="7"/>
        <v>0</v>
      </c>
      <c r="AP82" s="82">
        <f t="shared" si="7"/>
        <v>0.107882203</v>
      </c>
      <c r="AQ82" s="82">
        <f t="shared" si="7"/>
        <v>0</v>
      </c>
      <c r="AR82" s="82">
        <f t="shared" si="7"/>
        <v>4.948191447</v>
      </c>
      <c r="AS82" s="82">
        <f t="shared" si="7"/>
        <v>0</v>
      </c>
      <c r="AT82" s="82">
        <f t="shared" si="7"/>
        <v>0</v>
      </c>
      <c r="AU82" s="82">
        <f t="shared" si="7"/>
        <v>0</v>
      </c>
      <c r="AV82" s="82">
        <f t="shared" si="7"/>
        <v>401.241004331</v>
      </c>
      <c r="AW82" s="82">
        <f t="shared" si="7"/>
        <v>3531.512021101</v>
      </c>
      <c r="AX82" s="82">
        <f t="shared" si="7"/>
        <v>30.387929671000002</v>
      </c>
      <c r="AY82" s="82">
        <f t="shared" si="7"/>
        <v>0</v>
      </c>
      <c r="AZ82" s="82">
        <f t="shared" si="7"/>
        <v>3495.544885959</v>
      </c>
      <c r="BA82" s="82">
        <f t="shared" si="7"/>
        <v>0</v>
      </c>
      <c r="BB82" s="82">
        <f t="shared" si="7"/>
        <v>0</v>
      </c>
      <c r="BC82" s="82">
        <f t="shared" si="7"/>
        <v>0</v>
      </c>
      <c r="BD82" s="82">
        <f t="shared" si="7"/>
        <v>0</v>
      </c>
      <c r="BE82" s="82">
        <f t="shared" si="7"/>
        <v>0</v>
      </c>
      <c r="BF82" s="82">
        <f t="shared" si="7"/>
        <v>182.539226672</v>
      </c>
      <c r="BG82" s="82">
        <f t="shared" si="7"/>
        <v>236.060934702</v>
      </c>
      <c r="BH82" s="82">
        <f t="shared" si="7"/>
        <v>48.70042832200001</v>
      </c>
      <c r="BI82" s="82">
        <f t="shared" si="7"/>
        <v>0</v>
      </c>
      <c r="BJ82" s="82">
        <f t="shared" si="7"/>
        <v>506.18545348199996</v>
      </c>
      <c r="BK82" s="66">
        <f>SUM(BK74:BK81)</f>
        <v>12752.802262309</v>
      </c>
    </row>
    <row r="83" spans="1:63" ht="12.75">
      <c r="A83" s="36"/>
      <c r="B83" s="38" t="s">
        <v>76</v>
      </c>
      <c r="C83" s="66">
        <f aca="true" t="shared" si="8" ref="C83:AH83">+C82+C66+C14+C10</f>
        <v>0</v>
      </c>
      <c r="D83" s="74">
        <f t="shared" si="8"/>
        <v>2001.4003161399996</v>
      </c>
      <c r="E83" s="74">
        <f t="shared" si="8"/>
        <v>0</v>
      </c>
      <c r="F83" s="74">
        <f t="shared" si="8"/>
        <v>0</v>
      </c>
      <c r="G83" s="75">
        <f t="shared" si="8"/>
        <v>0</v>
      </c>
      <c r="H83" s="66">
        <f t="shared" si="8"/>
        <v>47.527666137</v>
      </c>
      <c r="I83" s="74">
        <f t="shared" si="8"/>
        <v>5289.8611869470005</v>
      </c>
      <c r="J83" s="74">
        <f t="shared" si="8"/>
        <v>648.908394696</v>
      </c>
      <c r="K83" s="74">
        <f t="shared" si="8"/>
        <v>51.982808547000005</v>
      </c>
      <c r="L83" s="75">
        <f t="shared" si="8"/>
        <v>1264.3132159910003</v>
      </c>
      <c r="M83" s="66">
        <f t="shared" si="8"/>
        <v>0</v>
      </c>
      <c r="N83" s="74">
        <f t="shared" si="8"/>
        <v>0</v>
      </c>
      <c r="O83" s="74">
        <f t="shared" si="8"/>
        <v>0</v>
      </c>
      <c r="P83" s="74">
        <f t="shared" si="8"/>
        <v>0</v>
      </c>
      <c r="Q83" s="75">
        <f t="shared" si="8"/>
        <v>0</v>
      </c>
      <c r="R83" s="66">
        <f t="shared" si="8"/>
        <v>20.495519516999998</v>
      </c>
      <c r="S83" s="74">
        <f t="shared" si="8"/>
        <v>270.391483128</v>
      </c>
      <c r="T83" s="74">
        <f t="shared" si="8"/>
        <v>43.333418953</v>
      </c>
      <c r="U83" s="74">
        <f t="shared" si="8"/>
        <v>0</v>
      </c>
      <c r="V83" s="75">
        <f t="shared" si="8"/>
        <v>497.26580306799997</v>
      </c>
      <c r="W83" s="66">
        <f t="shared" si="8"/>
        <v>0</v>
      </c>
      <c r="X83" s="66">
        <f t="shared" si="8"/>
        <v>0</v>
      </c>
      <c r="Y83" s="66">
        <f t="shared" si="8"/>
        <v>0</v>
      </c>
      <c r="Z83" s="66">
        <f t="shared" si="8"/>
        <v>0</v>
      </c>
      <c r="AA83" s="66">
        <f t="shared" si="8"/>
        <v>0</v>
      </c>
      <c r="AB83" s="66">
        <f t="shared" si="8"/>
        <v>0.154128558</v>
      </c>
      <c r="AC83" s="74">
        <f t="shared" si="8"/>
        <v>5.766209867000001</v>
      </c>
      <c r="AD83" s="74">
        <f t="shared" si="8"/>
        <v>0</v>
      </c>
      <c r="AE83" s="74">
        <f t="shared" si="8"/>
        <v>0</v>
      </c>
      <c r="AF83" s="75">
        <f t="shared" si="8"/>
        <v>0.36378410400000005</v>
      </c>
      <c r="AG83" s="66">
        <f t="shared" si="8"/>
        <v>0</v>
      </c>
      <c r="AH83" s="74">
        <f t="shared" si="8"/>
        <v>0</v>
      </c>
      <c r="AI83" s="74">
        <f aca="true" t="shared" si="9" ref="AI83:BK83">+AI82+AI66+AI14+AI10</f>
        <v>0</v>
      </c>
      <c r="AJ83" s="74">
        <f t="shared" si="9"/>
        <v>0</v>
      </c>
      <c r="AK83" s="75">
        <f t="shared" si="9"/>
        <v>0</v>
      </c>
      <c r="AL83" s="66">
        <f t="shared" si="9"/>
        <v>0.072136231</v>
      </c>
      <c r="AM83" s="74">
        <f t="shared" si="9"/>
        <v>0</v>
      </c>
      <c r="AN83" s="74">
        <f t="shared" si="9"/>
        <v>0</v>
      </c>
      <c r="AO83" s="74">
        <f t="shared" si="9"/>
        <v>0</v>
      </c>
      <c r="AP83" s="75">
        <f t="shared" si="9"/>
        <v>0.107882203</v>
      </c>
      <c r="AQ83" s="66">
        <f t="shared" si="9"/>
        <v>0</v>
      </c>
      <c r="AR83" s="74">
        <f t="shared" si="9"/>
        <v>49.067438886999994</v>
      </c>
      <c r="AS83" s="74">
        <f t="shared" si="9"/>
        <v>0</v>
      </c>
      <c r="AT83" s="74">
        <f t="shared" si="9"/>
        <v>0</v>
      </c>
      <c r="AU83" s="75">
        <f t="shared" si="9"/>
        <v>0</v>
      </c>
      <c r="AV83" s="66">
        <f t="shared" si="9"/>
        <v>616.455733245</v>
      </c>
      <c r="AW83" s="74">
        <f t="shared" si="9"/>
        <v>5989.413915694</v>
      </c>
      <c r="AX83" s="74">
        <f t="shared" si="9"/>
        <v>209.47051215199997</v>
      </c>
      <c r="AY83" s="74">
        <f t="shared" si="9"/>
        <v>0</v>
      </c>
      <c r="AZ83" s="75">
        <f t="shared" si="9"/>
        <v>5164.399570789999</v>
      </c>
      <c r="BA83" s="66">
        <f t="shared" si="9"/>
        <v>0</v>
      </c>
      <c r="BB83" s="74">
        <f t="shared" si="9"/>
        <v>0</v>
      </c>
      <c r="BC83" s="74">
        <f t="shared" si="9"/>
        <v>0</v>
      </c>
      <c r="BD83" s="74">
        <f t="shared" si="9"/>
        <v>0</v>
      </c>
      <c r="BE83" s="75">
        <f t="shared" si="9"/>
        <v>0</v>
      </c>
      <c r="BF83" s="66">
        <f t="shared" si="9"/>
        <v>243.935369326</v>
      </c>
      <c r="BG83" s="74">
        <f t="shared" si="9"/>
        <v>449.35969230800004</v>
      </c>
      <c r="BH83" s="74">
        <f t="shared" si="9"/>
        <v>55.90092269600001</v>
      </c>
      <c r="BI83" s="74">
        <f t="shared" si="9"/>
        <v>0</v>
      </c>
      <c r="BJ83" s="75">
        <f t="shared" si="9"/>
        <v>767.8277623149999</v>
      </c>
      <c r="BK83" s="66">
        <f t="shared" si="9"/>
        <v>23687.774871499998</v>
      </c>
    </row>
    <row r="84" spans="1:63" ht="3.75" customHeight="1">
      <c r="A84" s="11"/>
      <c r="B84" s="20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5"/>
    </row>
    <row r="85" spans="1:63" ht="3.75" customHeight="1">
      <c r="A85" s="11"/>
      <c r="B85" s="20"/>
      <c r="C85" s="25"/>
      <c r="D85" s="33"/>
      <c r="E85" s="26"/>
      <c r="F85" s="26"/>
      <c r="G85" s="26"/>
      <c r="H85" s="26"/>
      <c r="I85" s="26"/>
      <c r="J85" s="26"/>
      <c r="K85" s="26"/>
      <c r="L85" s="26"/>
      <c r="M85" s="26"/>
      <c r="N85" s="3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33"/>
      <c r="AS85" s="26"/>
      <c r="AT85" s="26"/>
      <c r="AU85" s="26"/>
      <c r="AV85" s="26"/>
      <c r="AW85" s="26"/>
      <c r="AX85" s="26"/>
      <c r="AY85" s="26"/>
      <c r="AZ85" s="26"/>
      <c r="BA85" s="26"/>
      <c r="BB85" s="33"/>
      <c r="BC85" s="26"/>
      <c r="BD85" s="26"/>
      <c r="BE85" s="26"/>
      <c r="BF85" s="26"/>
      <c r="BG85" s="33"/>
      <c r="BH85" s="26"/>
      <c r="BI85" s="26"/>
      <c r="BJ85" s="26"/>
      <c r="BK85" s="29"/>
    </row>
    <row r="86" spans="1:63" ht="12.75">
      <c r="A86" s="11" t="s">
        <v>1</v>
      </c>
      <c r="B86" s="17" t="s">
        <v>7</v>
      </c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5"/>
    </row>
    <row r="87" spans="1:256" s="4" customFormat="1" ht="12.75">
      <c r="A87" s="11" t="s">
        <v>72</v>
      </c>
      <c r="B87" s="24" t="s">
        <v>2</v>
      </c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4" customFormat="1" ht="12.75">
      <c r="A88" s="11"/>
      <c r="B88" s="24" t="s">
        <v>104</v>
      </c>
      <c r="C88" s="77">
        <v>0</v>
      </c>
      <c r="D88" s="53">
        <v>0.5465266990000001</v>
      </c>
      <c r="E88" s="78">
        <v>0</v>
      </c>
      <c r="F88" s="78">
        <v>0</v>
      </c>
      <c r="G88" s="79">
        <v>0</v>
      </c>
      <c r="H88" s="77">
        <v>14.455604325</v>
      </c>
      <c r="I88" s="78">
        <v>5.7750999999999996E-05</v>
      </c>
      <c r="J88" s="78">
        <v>0</v>
      </c>
      <c r="K88" s="78">
        <v>0</v>
      </c>
      <c r="L88" s="79">
        <v>1.103831215</v>
      </c>
      <c r="M88" s="67">
        <v>0</v>
      </c>
      <c r="N88" s="68">
        <v>0</v>
      </c>
      <c r="O88" s="67">
        <v>0</v>
      </c>
      <c r="P88" s="67">
        <v>0</v>
      </c>
      <c r="Q88" s="67">
        <v>0</v>
      </c>
      <c r="R88" s="77">
        <v>7.387724025999999</v>
      </c>
      <c r="S88" s="78">
        <v>0</v>
      </c>
      <c r="T88" s="78">
        <v>0</v>
      </c>
      <c r="U88" s="78">
        <v>0</v>
      </c>
      <c r="V88" s="79">
        <v>0.286187823</v>
      </c>
      <c r="W88" s="77">
        <v>0</v>
      </c>
      <c r="X88" s="78">
        <v>0</v>
      </c>
      <c r="Y88" s="78">
        <v>0</v>
      </c>
      <c r="Z88" s="78">
        <v>0</v>
      </c>
      <c r="AA88" s="79">
        <v>0</v>
      </c>
      <c r="AB88" s="77">
        <v>0.701235009</v>
      </c>
      <c r="AC88" s="78">
        <v>0</v>
      </c>
      <c r="AD88" s="78">
        <v>0</v>
      </c>
      <c r="AE88" s="78">
        <v>0</v>
      </c>
      <c r="AF88" s="79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77">
        <v>0.41592176000000003</v>
      </c>
      <c r="AM88" s="78">
        <v>0</v>
      </c>
      <c r="AN88" s="78">
        <v>0</v>
      </c>
      <c r="AO88" s="78">
        <v>0</v>
      </c>
      <c r="AP88" s="79">
        <v>0</v>
      </c>
      <c r="AQ88" s="77">
        <v>0</v>
      </c>
      <c r="AR88" s="80">
        <v>0</v>
      </c>
      <c r="AS88" s="78">
        <v>0</v>
      </c>
      <c r="AT88" s="78">
        <v>0</v>
      </c>
      <c r="AU88" s="79">
        <v>0</v>
      </c>
      <c r="AV88" s="77">
        <v>645.7647182600001</v>
      </c>
      <c r="AW88" s="78">
        <v>7.649530901</v>
      </c>
      <c r="AX88" s="78">
        <v>0</v>
      </c>
      <c r="AY88" s="78">
        <v>0</v>
      </c>
      <c r="AZ88" s="79">
        <v>89.185901059</v>
      </c>
      <c r="BA88" s="77">
        <v>0</v>
      </c>
      <c r="BB88" s="80">
        <v>0</v>
      </c>
      <c r="BC88" s="78">
        <v>0</v>
      </c>
      <c r="BD88" s="78">
        <v>0</v>
      </c>
      <c r="BE88" s="79">
        <v>0</v>
      </c>
      <c r="BF88" s="77">
        <v>369.587793586</v>
      </c>
      <c r="BG88" s="80">
        <v>12.005446916</v>
      </c>
      <c r="BH88" s="78">
        <v>0.965445099</v>
      </c>
      <c r="BI88" s="78">
        <v>0</v>
      </c>
      <c r="BJ88" s="79">
        <v>33.068347937</v>
      </c>
      <c r="BK88" s="104">
        <f>SUM(C88:BJ88)</f>
        <v>1183.124272366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36"/>
      <c r="B89" s="37" t="s">
        <v>81</v>
      </c>
      <c r="C89" s="50">
        <f>SUM(C88)</f>
        <v>0</v>
      </c>
      <c r="D89" s="71">
        <f>SUM(D88)</f>
        <v>0.5465266990000001</v>
      </c>
      <c r="E89" s="71">
        <f aca="true" t="shared" si="10" ref="E89:BJ89">SUM(E88)</f>
        <v>0</v>
      </c>
      <c r="F89" s="71">
        <f t="shared" si="10"/>
        <v>0</v>
      </c>
      <c r="G89" s="69">
        <f t="shared" si="10"/>
        <v>0</v>
      </c>
      <c r="H89" s="50">
        <f t="shared" si="10"/>
        <v>14.455604325</v>
      </c>
      <c r="I89" s="71">
        <f t="shared" si="10"/>
        <v>5.7750999999999996E-05</v>
      </c>
      <c r="J89" s="71">
        <f t="shared" si="10"/>
        <v>0</v>
      </c>
      <c r="K89" s="71">
        <f t="shared" si="10"/>
        <v>0</v>
      </c>
      <c r="L89" s="69">
        <f t="shared" si="10"/>
        <v>1.103831215</v>
      </c>
      <c r="M89" s="51">
        <f t="shared" si="10"/>
        <v>0</v>
      </c>
      <c r="N89" s="51">
        <f t="shared" si="10"/>
        <v>0</v>
      </c>
      <c r="O89" s="51">
        <f t="shared" si="10"/>
        <v>0</v>
      </c>
      <c r="P89" s="51">
        <f t="shared" si="10"/>
        <v>0</v>
      </c>
      <c r="Q89" s="76">
        <f t="shared" si="10"/>
        <v>0</v>
      </c>
      <c r="R89" s="50">
        <f t="shared" si="10"/>
        <v>7.387724025999999</v>
      </c>
      <c r="S89" s="71">
        <f t="shared" si="10"/>
        <v>0</v>
      </c>
      <c r="T89" s="71">
        <f t="shared" si="10"/>
        <v>0</v>
      </c>
      <c r="U89" s="71">
        <f t="shared" si="10"/>
        <v>0</v>
      </c>
      <c r="V89" s="69">
        <f t="shared" si="10"/>
        <v>0.286187823</v>
      </c>
      <c r="W89" s="50">
        <f t="shared" si="10"/>
        <v>0</v>
      </c>
      <c r="X89" s="71">
        <f t="shared" si="10"/>
        <v>0</v>
      </c>
      <c r="Y89" s="71">
        <f t="shared" si="10"/>
        <v>0</v>
      </c>
      <c r="Z89" s="71">
        <f t="shared" si="10"/>
        <v>0</v>
      </c>
      <c r="AA89" s="69">
        <f t="shared" si="10"/>
        <v>0</v>
      </c>
      <c r="AB89" s="50">
        <f t="shared" si="10"/>
        <v>0.701235009</v>
      </c>
      <c r="AC89" s="71">
        <f t="shared" si="10"/>
        <v>0</v>
      </c>
      <c r="AD89" s="71">
        <f t="shared" si="10"/>
        <v>0</v>
      </c>
      <c r="AE89" s="71">
        <f t="shared" si="10"/>
        <v>0</v>
      </c>
      <c r="AF89" s="69">
        <f t="shared" si="10"/>
        <v>0</v>
      </c>
      <c r="AG89" s="51">
        <f t="shared" si="10"/>
        <v>0</v>
      </c>
      <c r="AH89" s="51">
        <f t="shared" si="10"/>
        <v>0</v>
      </c>
      <c r="AI89" s="51">
        <f t="shared" si="10"/>
        <v>0</v>
      </c>
      <c r="AJ89" s="51">
        <f t="shared" si="10"/>
        <v>0</v>
      </c>
      <c r="AK89" s="76">
        <f t="shared" si="10"/>
        <v>0</v>
      </c>
      <c r="AL89" s="50">
        <f t="shared" si="10"/>
        <v>0.41592176000000003</v>
      </c>
      <c r="AM89" s="71">
        <f t="shared" si="10"/>
        <v>0</v>
      </c>
      <c r="AN89" s="71">
        <f t="shared" si="10"/>
        <v>0</v>
      </c>
      <c r="AO89" s="71">
        <f t="shared" si="10"/>
        <v>0</v>
      </c>
      <c r="AP89" s="69">
        <f t="shared" si="10"/>
        <v>0</v>
      </c>
      <c r="AQ89" s="50">
        <f t="shared" si="10"/>
        <v>0</v>
      </c>
      <c r="AR89" s="71">
        <f t="shared" si="10"/>
        <v>0</v>
      </c>
      <c r="AS89" s="71">
        <f t="shared" si="10"/>
        <v>0</v>
      </c>
      <c r="AT89" s="71">
        <f t="shared" si="10"/>
        <v>0</v>
      </c>
      <c r="AU89" s="69">
        <f t="shared" si="10"/>
        <v>0</v>
      </c>
      <c r="AV89" s="50">
        <f t="shared" si="10"/>
        <v>645.7647182600001</v>
      </c>
      <c r="AW89" s="71">
        <f t="shared" si="10"/>
        <v>7.649530901</v>
      </c>
      <c r="AX89" s="71">
        <f t="shared" si="10"/>
        <v>0</v>
      </c>
      <c r="AY89" s="71">
        <f t="shared" si="10"/>
        <v>0</v>
      </c>
      <c r="AZ89" s="69">
        <f t="shared" si="10"/>
        <v>89.185901059</v>
      </c>
      <c r="BA89" s="50">
        <f t="shared" si="10"/>
        <v>0</v>
      </c>
      <c r="BB89" s="71">
        <f t="shared" si="10"/>
        <v>0</v>
      </c>
      <c r="BC89" s="71">
        <f t="shared" si="10"/>
        <v>0</v>
      </c>
      <c r="BD89" s="71">
        <f t="shared" si="10"/>
        <v>0</v>
      </c>
      <c r="BE89" s="69">
        <f t="shared" si="10"/>
        <v>0</v>
      </c>
      <c r="BF89" s="50">
        <f t="shared" si="10"/>
        <v>369.587793586</v>
      </c>
      <c r="BG89" s="71">
        <f t="shared" si="10"/>
        <v>12.005446916</v>
      </c>
      <c r="BH89" s="71">
        <f t="shared" si="10"/>
        <v>0.965445099</v>
      </c>
      <c r="BI89" s="71">
        <f t="shared" si="10"/>
        <v>0</v>
      </c>
      <c r="BJ89" s="69">
        <f t="shared" si="10"/>
        <v>33.068347937</v>
      </c>
      <c r="BK89" s="52">
        <f>SUM(BK88:BK88)</f>
        <v>1183.124272366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63" ht="12.75">
      <c r="A90" s="11" t="s">
        <v>73</v>
      </c>
      <c r="B90" s="18" t="s">
        <v>17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5"/>
    </row>
    <row r="91" spans="1:63" ht="12.75">
      <c r="A91" s="11"/>
      <c r="B91" s="24" t="s">
        <v>105</v>
      </c>
      <c r="C91" s="73">
        <v>0</v>
      </c>
      <c r="D91" s="53">
        <v>113.159312574</v>
      </c>
      <c r="E91" s="45">
        <v>0</v>
      </c>
      <c r="F91" s="45">
        <v>0</v>
      </c>
      <c r="G91" s="54">
        <v>0</v>
      </c>
      <c r="H91" s="73">
        <v>33.142323878</v>
      </c>
      <c r="I91" s="45">
        <v>200.868762401</v>
      </c>
      <c r="J91" s="45">
        <v>0</v>
      </c>
      <c r="K91" s="45">
        <v>0</v>
      </c>
      <c r="L91" s="54">
        <v>115.541663747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10.011819007000001</v>
      </c>
      <c r="S91" s="45">
        <v>11.313228962</v>
      </c>
      <c r="T91" s="45">
        <v>0</v>
      </c>
      <c r="U91" s="45">
        <v>0</v>
      </c>
      <c r="V91" s="54">
        <v>3.535279558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0.16614531700000001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0.10056127699999999</v>
      </c>
      <c r="AM91" s="45">
        <v>0</v>
      </c>
      <c r="AN91" s="45">
        <v>0</v>
      </c>
      <c r="AO91" s="45">
        <v>0</v>
      </c>
      <c r="AP91" s="54">
        <v>0.06296465799999999</v>
      </c>
      <c r="AQ91" s="73">
        <v>0</v>
      </c>
      <c r="AR91" s="53">
        <v>0.24310048399999998</v>
      </c>
      <c r="AS91" s="45">
        <v>0</v>
      </c>
      <c r="AT91" s="45">
        <v>0</v>
      </c>
      <c r="AU91" s="54">
        <v>0</v>
      </c>
      <c r="AV91" s="73">
        <v>865.6567266560002</v>
      </c>
      <c r="AW91" s="45">
        <v>106.48877467700002</v>
      </c>
      <c r="AX91" s="45">
        <v>0</v>
      </c>
      <c r="AY91" s="45">
        <v>0</v>
      </c>
      <c r="AZ91" s="54">
        <v>481.356547359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256.901183532</v>
      </c>
      <c r="BG91" s="53">
        <v>17.431844715</v>
      </c>
      <c r="BH91" s="45">
        <v>0</v>
      </c>
      <c r="BI91" s="45">
        <v>0</v>
      </c>
      <c r="BJ91" s="54">
        <v>58.428224383</v>
      </c>
      <c r="BK91" s="49">
        <f aca="true" t="shared" si="11" ref="BK91:BK102">SUM(C91:BJ91)</f>
        <v>2274.4084631849996</v>
      </c>
    </row>
    <row r="92" spans="1:63" ht="12.75">
      <c r="A92" s="11"/>
      <c r="B92" s="110" t="s">
        <v>186</v>
      </c>
      <c r="C92" s="73">
        <v>0</v>
      </c>
      <c r="D92" s="53">
        <v>0.509240323</v>
      </c>
      <c r="E92" s="45">
        <v>0</v>
      </c>
      <c r="F92" s="45">
        <v>0</v>
      </c>
      <c r="G92" s="54">
        <v>0</v>
      </c>
      <c r="H92" s="73">
        <v>0.457516308</v>
      </c>
      <c r="I92" s="45">
        <v>0.101848065</v>
      </c>
      <c r="J92" s="45">
        <v>0</v>
      </c>
      <c r="K92" s="45">
        <v>0</v>
      </c>
      <c r="L92" s="54">
        <v>0.663715115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0.30317277000000004</v>
      </c>
      <c r="S92" s="45">
        <v>0.9164034630000001</v>
      </c>
      <c r="T92" s="45">
        <v>0</v>
      </c>
      <c r="U92" s="45">
        <v>0</v>
      </c>
      <c r="V92" s="54">
        <v>0.8834857089999999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0.000500504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0</v>
      </c>
      <c r="AS92" s="45">
        <v>0</v>
      </c>
      <c r="AT92" s="45">
        <v>0</v>
      </c>
      <c r="AU92" s="54">
        <v>0</v>
      </c>
      <c r="AV92" s="73">
        <v>26.76377843</v>
      </c>
      <c r="AW92" s="45">
        <v>26.14130887</v>
      </c>
      <c r="AX92" s="45">
        <v>0</v>
      </c>
      <c r="AY92" s="45">
        <v>0</v>
      </c>
      <c r="AZ92" s="54">
        <v>94.997908323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17.745558436999996</v>
      </c>
      <c r="BG92" s="53">
        <v>2.9788329260000004</v>
      </c>
      <c r="BH92" s="45">
        <v>0.254280645</v>
      </c>
      <c r="BI92" s="45">
        <v>0</v>
      </c>
      <c r="BJ92" s="54">
        <v>19.803703121</v>
      </c>
      <c r="BK92" s="49">
        <f t="shared" si="11"/>
        <v>192.52125300900002</v>
      </c>
    </row>
    <row r="93" spans="1:63" ht="12.75">
      <c r="A93" s="11"/>
      <c r="B93" s="24" t="s">
        <v>106</v>
      </c>
      <c r="C93" s="73">
        <v>0</v>
      </c>
      <c r="D93" s="53">
        <v>115.233871804</v>
      </c>
      <c r="E93" s="45">
        <v>0</v>
      </c>
      <c r="F93" s="45">
        <v>0</v>
      </c>
      <c r="G93" s="54">
        <v>0</v>
      </c>
      <c r="H93" s="73">
        <v>5.358590432000001</v>
      </c>
      <c r="I93" s="45">
        <v>73.358631913</v>
      </c>
      <c r="J93" s="45">
        <v>0.720262347</v>
      </c>
      <c r="K93" s="45">
        <v>0</v>
      </c>
      <c r="L93" s="54">
        <v>49.492162848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2.004822539</v>
      </c>
      <c r="S93" s="45">
        <v>0.22623702999999998</v>
      </c>
      <c r="T93" s="45">
        <v>0</v>
      </c>
      <c r="U93" s="45">
        <v>0</v>
      </c>
      <c r="V93" s="54">
        <v>1.056691646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0.014684593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0.04984459299999999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25.414900508000002</v>
      </c>
      <c r="AS93" s="45">
        <v>0</v>
      </c>
      <c r="AT93" s="45">
        <v>0</v>
      </c>
      <c r="AU93" s="54">
        <v>0</v>
      </c>
      <c r="AV93" s="73">
        <v>215.362281355</v>
      </c>
      <c r="AW93" s="45">
        <v>193.93301880500002</v>
      </c>
      <c r="AX93" s="45">
        <v>0</v>
      </c>
      <c r="AY93" s="45">
        <v>5.097006467</v>
      </c>
      <c r="AZ93" s="54">
        <v>581.567367617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73.29354142099999</v>
      </c>
      <c r="BG93" s="53">
        <v>19.446762377000002</v>
      </c>
      <c r="BH93" s="45">
        <v>0</v>
      </c>
      <c r="BI93" s="45">
        <v>0</v>
      </c>
      <c r="BJ93" s="54">
        <v>57.84070176099999</v>
      </c>
      <c r="BK93" s="49">
        <f t="shared" si="11"/>
        <v>1419.4713800559998</v>
      </c>
    </row>
    <row r="94" spans="1:63" ht="12.75">
      <c r="A94" s="11"/>
      <c r="B94" s="24" t="s">
        <v>107</v>
      </c>
      <c r="C94" s="73">
        <v>0</v>
      </c>
      <c r="D94" s="53">
        <v>0.583202795</v>
      </c>
      <c r="E94" s="45">
        <v>0</v>
      </c>
      <c r="F94" s="45">
        <v>0</v>
      </c>
      <c r="G94" s="54">
        <v>0</v>
      </c>
      <c r="H94" s="73">
        <v>119.27938329399998</v>
      </c>
      <c r="I94" s="45">
        <v>16.009468691</v>
      </c>
      <c r="J94" s="45">
        <v>0</v>
      </c>
      <c r="K94" s="45">
        <v>0</v>
      </c>
      <c r="L94" s="54">
        <v>58.578017507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51.821208247</v>
      </c>
      <c r="S94" s="45">
        <v>0.252519564</v>
      </c>
      <c r="T94" s="45">
        <v>0</v>
      </c>
      <c r="U94" s="45">
        <v>0</v>
      </c>
      <c r="V94" s="54">
        <v>6.297856030999999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0.25550376100000005</v>
      </c>
      <c r="AC94" s="45">
        <v>0</v>
      </c>
      <c r="AD94" s="45">
        <v>0</v>
      </c>
      <c r="AE94" s="45">
        <v>0</v>
      </c>
      <c r="AF94" s="54">
        <v>0.0005713189999999999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0.388650036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4.369048386999999</v>
      </c>
      <c r="AS94" s="45">
        <v>0</v>
      </c>
      <c r="AT94" s="45">
        <v>0</v>
      </c>
      <c r="AU94" s="54">
        <v>0</v>
      </c>
      <c r="AV94" s="73">
        <v>1022.5996625869999</v>
      </c>
      <c r="AW94" s="45">
        <v>142.56490624</v>
      </c>
      <c r="AX94" s="45">
        <v>0</v>
      </c>
      <c r="AY94" s="45">
        <v>0</v>
      </c>
      <c r="AZ94" s="54">
        <v>712.831236146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427.438383723</v>
      </c>
      <c r="BG94" s="53">
        <v>22.696328883</v>
      </c>
      <c r="BH94" s="45">
        <v>0</v>
      </c>
      <c r="BI94" s="45">
        <v>0</v>
      </c>
      <c r="BJ94" s="54">
        <v>66.506584299</v>
      </c>
      <c r="BK94" s="49">
        <f t="shared" si="11"/>
        <v>2652.4725315099995</v>
      </c>
    </row>
    <row r="95" spans="1:63" ht="25.5">
      <c r="A95" s="11"/>
      <c r="B95" s="24" t="s">
        <v>108</v>
      </c>
      <c r="C95" s="73">
        <v>0</v>
      </c>
      <c r="D95" s="53">
        <v>0.5108853320000001</v>
      </c>
      <c r="E95" s="45">
        <v>0</v>
      </c>
      <c r="F95" s="45">
        <v>0</v>
      </c>
      <c r="G95" s="54">
        <v>0</v>
      </c>
      <c r="H95" s="73">
        <v>0.510033034</v>
      </c>
      <c r="I95" s="45">
        <v>0</v>
      </c>
      <c r="J95" s="45">
        <v>0</v>
      </c>
      <c r="K95" s="45">
        <v>0</v>
      </c>
      <c r="L95" s="54">
        <v>0.221615941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0.315192203</v>
      </c>
      <c r="S95" s="45">
        <v>0</v>
      </c>
      <c r="T95" s="45">
        <v>0</v>
      </c>
      <c r="U95" s="45">
        <v>0</v>
      </c>
      <c r="V95" s="54">
        <v>0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0.062649591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0.04250578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28.552442886999998</v>
      </c>
      <c r="AW95" s="45">
        <v>0.732989239</v>
      </c>
      <c r="AX95" s="45">
        <v>0</v>
      </c>
      <c r="AY95" s="45">
        <v>0</v>
      </c>
      <c r="AZ95" s="54">
        <v>4.523823427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16.218928416</v>
      </c>
      <c r="BG95" s="53">
        <v>0.021728457</v>
      </c>
      <c r="BH95" s="45">
        <v>0</v>
      </c>
      <c r="BI95" s="45">
        <v>0</v>
      </c>
      <c r="BJ95" s="54">
        <v>0.6693143589999999</v>
      </c>
      <c r="BK95" s="49">
        <f t="shared" si="11"/>
        <v>52.382108666</v>
      </c>
    </row>
    <row r="96" spans="1:63" ht="12.75">
      <c r="A96" s="11"/>
      <c r="B96" s="24" t="s">
        <v>109</v>
      </c>
      <c r="C96" s="73">
        <v>0</v>
      </c>
      <c r="D96" s="53">
        <v>72.90690057799999</v>
      </c>
      <c r="E96" s="45">
        <v>0</v>
      </c>
      <c r="F96" s="45">
        <v>0</v>
      </c>
      <c r="G96" s="54">
        <v>0</v>
      </c>
      <c r="H96" s="73">
        <v>7.9351572610000005</v>
      </c>
      <c r="I96" s="45">
        <v>2.6403683</v>
      </c>
      <c r="J96" s="45">
        <v>0</v>
      </c>
      <c r="K96" s="45">
        <v>0</v>
      </c>
      <c r="L96" s="54">
        <v>8.637967830000001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2.150709407</v>
      </c>
      <c r="S96" s="45">
        <v>0.210012327</v>
      </c>
      <c r="T96" s="45">
        <v>0</v>
      </c>
      <c r="U96" s="45">
        <v>0</v>
      </c>
      <c r="V96" s="54">
        <v>1.412622602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0.01763307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0.041567454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306.26640498399996</v>
      </c>
      <c r="AW96" s="45">
        <v>111.79647382899998</v>
      </c>
      <c r="AX96" s="45">
        <v>0</v>
      </c>
      <c r="AY96" s="45">
        <v>0</v>
      </c>
      <c r="AZ96" s="54">
        <v>215.50076444799998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83.87443289800001</v>
      </c>
      <c r="BG96" s="53">
        <v>10.037231893000001</v>
      </c>
      <c r="BH96" s="45">
        <v>0</v>
      </c>
      <c r="BI96" s="45">
        <v>0</v>
      </c>
      <c r="BJ96" s="54">
        <v>31.81261927</v>
      </c>
      <c r="BK96" s="49">
        <f t="shared" si="11"/>
        <v>855.240866151</v>
      </c>
    </row>
    <row r="97" spans="1:63" ht="12.75">
      <c r="A97" s="11"/>
      <c r="B97" s="24" t="s">
        <v>110</v>
      </c>
      <c r="C97" s="73">
        <v>0</v>
      </c>
      <c r="D97" s="53">
        <v>9.525314887999999</v>
      </c>
      <c r="E97" s="45">
        <v>0</v>
      </c>
      <c r="F97" s="45">
        <v>0</v>
      </c>
      <c r="G97" s="54">
        <v>0</v>
      </c>
      <c r="H97" s="73">
        <v>26.034527882999996</v>
      </c>
      <c r="I97" s="45">
        <v>4.488051305</v>
      </c>
      <c r="J97" s="45">
        <v>0</v>
      </c>
      <c r="K97" s="45">
        <v>0</v>
      </c>
      <c r="L97" s="54">
        <v>25.037880278000003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10.122464759</v>
      </c>
      <c r="S97" s="45">
        <v>6.1182311810000005</v>
      </c>
      <c r="T97" s="45">
        <v>0</v>
      </c>
      <c r="U97" s="45">
        <v>0</v>
      </c>
      <c r="V97" s="54">
        <v>3.242108252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0.269263003</v>
      </c>
      <c r="AC97" s="45">
        <v>0</v>
      </c>
      <c r="AD97" s="45">
        <v>0</v>
      </c>
      <c r="AE97" s="45">
        <v>0</v>
      </c>
      <c r="AF97" s="54">
        <v>0.037514905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0.12487285399999999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778.6234657379999</v>
      </c>
      <c r="AW97" s="45">
        <v>123.85158734600002</v>
      </c>
      <c r="AX97" s="45">
        <v>0</v>
      </c>
      <c r="AY97" s="45">
        <v>0</v>
      </c>
      <c r="AZ97" s="54">
        <v>469.057930876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327.96632698</v>
      </c>
      <c r="BG97" s="53">
        <v>32.047175029</v>
      </c>
      <c r="BH97" s="45">
        <v>0</v>
      </c>
      <c r="BI97" s="45">
        <v>0</v>
      </c>
      <c r="BJ97" s="54">
        <v>59.190055050000005</v>
      </c>
      <c r="BK97" s="49">
        <f t="shared" si="11"/>
        <v>1875.7367703270002</v>
      </c>
    </row>
    <row r="98" spans="1:63" ht="12.75">
      <c r="A98" s="11"/>
      <c r="B98" s="24" t="s">
        <v>111</v>
      </c>
      <c r="C98" s="73">
        <v>0</v>
      </c>
      <c r="D98" s="53">
        <v>47.093481008</v>
      </c>
      <c r="E98" s="45">
        <v>0</v>
      </c>
      <c r="F98" s="45">
        <v>0</v>
      </c>
      <c r="G98" s="54">
        <v>0</v>
      </c>
      <c r="H98" s="73">
        <v>12.528196515</v>
      </c>
      <c r="I98" s="45">
        <v>2.505621584</v>
      </c>
      <c r="J98" s="45">
        <v>3.024349903</v>
      </c>
      <c r="K98" s="45">
        <v>0</v>
      </c>
      <c r="L98" s="54">
        <v>51.363837952000004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3.5265812899999998</v>
      </c>
      <c r="S98" s="45">
        <v>0.029144912</v>
      </c>
      <c r="T98" s="45">
        <v>0</v>
      </c>
      <c r="U98" s="45">
        <v>0</v>
      </c>
      <c r="V98" s="54">
        <v>1.595137011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0.6441464179999999</v>
      </c>
      <c r="AC98" s="45">
        <v>0</v>
      </c>
      <c r="AD98" s="45">
        <v>0</v>
      </c>
      <c r="AE98" s="45">
        <v>0</v>
      </c>
      <c r="AF98" s="54">
        <v>0.018769884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0.36283554199999996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586.362933906</v>
      </c>
      <c r="AW98" s="45">
        <v>106.06731984999999</v>
      </c>
      <c r="AX98" s="45">
        <v>2.761931308</v>
      </c>
      <c r="AY98" s="45">
        <v>0</v>
      </c>
      <c r="AZ98" s="54">
        <v>268.613498489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173.78049769500004</v>
      </c>
      <c r="BG98" s="53">
        <v>8.233902913</v>
      </c>
      <c r="BH98" s="45">
        <v>0</v>
      </c>
      <c r="BI98" s="45">
        <v>0</v>
      </c>
      <c r="BJ98" s="54">
        <v>22.190629068</v>
      </c>
      <c r="BK98" s="49">
        <f t="shared" si="11"/>
        <v>1290.702815248</v>
      </c>
    </row>
    <row r="99" spans="1:63" ht="12.75">
      <c r="A99" s="11"/>
      <c r="B99" s="24" t="s">
        <v>112</v>
      </c>
      <c r="C99" s="73">
        <v>0</v>
      </c>
      <c r="D99" s="53">
        <v>21.015156122</v>
      </c>
      <c r="E99" s="45">
        <v>0</v>
      </c>
      <c r="F99" s="45">
        <v>0</v>
      </c>
      <c r="G99" s="54">
        <v>0</v>
      </c>
      <c r="H99" s="73">
        <v>1.662115479</v>
      </c>
      <c r="I99" s="45">
        <v>0</v>
      </c>
      <c r="J99" s="45">
        <v>0</v>
      </c>
      <c r="K99" s="45">
        <v>0.050433662</v>
      </c>
      <c r="L99" s="54">
        <v>7.3470328799999995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0.272116076</v>
      </c>
      <c r="S99" s="45">
        <v>0</v>
      </c>
      <c r="T99" s="45">
        <v>0</v>
      </c>
      <c r="U99" s="45">
        <v>0</v>
      </c>
      <c r="V99" s="54">
        <v>0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0.00350918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0.004128219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26.174058823</v>
      </c>
      <c r="AW99" s="45">
        <v>7.314567723</v>
      </c>
      <c r="AX99" s="45">
        <v>0</v>
      </c>
      <c r="AY99" s="45">
        <v>0</v>
      </c>
      <c r="AZ99" s="54">
        <v>15.110272390999999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7.219105323000001</v>
      </c>
      <c r="BG99" s="53">
        <v>0.21642757299999998</v>
      </c>
      <c r="BH99" s="45">
        <v>0</v>
      </c>
      <c r="BI99" s="45">
        <v>0</v>
      </c>
      <c r="BJ99" s="54">
        <v>1.3668236440000001</v>
      </c>
      <c r="BK99" s="49">
        <f t="shared" si="11"/>
        <v>87.755747095</v>
      </c>
    </row>
    <row r="100" spans="1:63" ht="12.75">
      <c r="A100" s="11"/>
      <c r="B100" s="24" t="s">
        <v>113</v>
      </c>
      <c r="C100" s="73">
        <v>0</v>
      </c>
      <c r="D100" s="53">
        <v>153.540336506</v>
      </c>
      <c r="E100" s="45">
        <v>0</v>
      </c>
      <c r="F100" s="45">
        <v>0</v>
      </c>
      <c r="G100" s="54">
        <v>0</v>
      </c>
      <c r="H100" s="73">
        <v>53.527635151</v>
      </c>
      <c r="I100" s="45">
        <v>406.876100179</v>
      </c>
      <c r="J100" s="45">
        <v>1.286423066</v>
      </c>
      <c r="K100" s="45">
        <v>0</v>
      </c>
      <c r="L100" s="54">
        <v>180.36564626199998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21.815249231</v>
      </c>
      <c r="S100" s="45">
        <v>0.02322428</v>
      </c>
      <c r="T100" s="45">
        <v>0</v>
      </c>
      <c r="U100" s="45">
        <v>0</v>
      </c>
      <c r="V100" s="54">
        <v>4.326520637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0.509873389</v>
      </c>
      <c r="AC100" s="45">
        <v>0</v>
      </c>
      <c r="AD100" s="45">
        <v>0</v>
      </c>
      <c r="AE100" s="45">
        <v>0</v>
      </c>
      <c r="AF100" s="54">
        <v>0.003939904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0.222652225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66.78414032399999</v>
      </c>
      <c r="AS100" s="45">
        <v>0</v>
      </c>
      <c r="AT100" s="45">
        <v>0</v>
      </c>
      <c r="AU100" s="54">
        <v>0</v>
      </c>
      <c r="AV100" s="73">
        <v>1292.083981715</v>
      </c>
      <c r="AW100" s="45">
        <v>131.10122363300002</v>
      </c>
      <c r="AX100" s="45">
        <v>0.09992748900000001</v>
      </c>
      <c r="AY100" s="45">
        <v>0</v>
      </c>
      <c r="AZ100" s="54">
        <v>499.083387421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401.746286205</v>
      </c>
      <c r="BG100" s="53">
        <v>23.335655819999996</v>
      </c>
      <c r="BH100" s="45">
        <v>0</v>
      </c>
      <c r="BI100" s="45">
        <v>0</v>
      </c>
      <c r="BJ100" s="54">
        <v>46.06072827599999</v>
      </c>
      <c r="BK100" s="49">
        <f t="shared" si="11"/>
        <v>3282.792931713</v>
      </c>
    </row>
    <row r="101" spans="1:63" ht="12.75">
      <c r="A101" s="11"/>
      <c r="B101" s="24" t="s">
        <v>174</v>
      </c>
      <c r="C101" s="73">
        <v>0</v>
      </c>
      <c r="D101" s="53">
        <v>0</v>
      </c>
      <c r="E101" s="45">
        <v>0</v>
      </c>
      <c r="F101" s="45">
        <v>0</v>
      </c>
      <c r="G101" s="54">
        <v>0</v>
      </c>
      <c r="H101" s="73">
        <v>2.3316964019999995</v>
      </c>
      <c r="I101" s="45">
        <v>0.17420976200000002</v>
      </c>
      <c r="J101" s="45">
        <v>0</v>
      </c>
      <c r="K101" s="45">
        <v>0</v>
      </c>
      <c r="L101" s="54">
        <v>4.904875381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0.542587091</v>
      </c>
      <c r="S101" s="45">
        <v>0</v>
      </c>
      <c r="T101" s="45">
        <v>0</v>
      </c>
      <c r="U101" s="45">
        <v>0</v>
      </c>
      <c r="V101" s="54">
        <v>0.574817333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144.454453625</v>
      </c>
      <c r="AW101" s="45">
        <v>68.169384578</v>
      </c>
      <c r="AX101" s="45">
        <v>0</v>
      </c>
      <c r="AY101" s="45">
        <v>0</v>
      </c>
      <c r="AZ101" s="54">
        <v>367.40953698600003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55.146815655</v>
      </c>
      <c r="BG101" s="53">
        <v>13.686622728</v>
      </c>
      <c r="BH101" s="45">
        <v>0</v>
      </c>
      <c r="BI101" s="45">
        <v>0</v>
      </c>
      <c r="BJ101" s="54">
        <v>39.584891264</v>
      </c>
      <c r="BK101" s="49">
        <f t="shared" si="11"/>
        <v>696.979890805</v>
      </c>
    </row>
    <row r="102" spans="1:63" ht="12.75">
      <c r="A102" s="36"/>
      <c r="B102" s="37" t="s">
        <v>82</v>
      </c>
      <c r="C102" s="81">
        <f aca="true" t="shared" si="12" ref="C102:AH102">SUM(C91:C101)</f>
        <v>0</v>
      </c>
      <c r="D102" s="81">
        <f t="shared" si="12"/>
        <v>534.07770193</v>
      </c>
      <c r="E102" s="81">
        <f t="shared" si="12"/>
        <v>0</v>
      </c>
      <c r="F102" s="81">
        <f t="shared" si="12"/>
        <v>0</v>
      </c>
      <c r="G102" s="81">
        <f t="shared" si="12"/>
        <v>0</v>
      </c>
      <c r="H102" s="81">
        <f t="shared" si="12"/>
        <v>262.7671756369999</v>
      </c>
      <c r="I102" s="81">
        <f t="shared" si="12"/>
        <v>707.0230622</v>
      </c>
      <c r="J102" s="81">
        <f t="shared" si="12"/>
        <v>5.0310353160000005</v>
      </c>
      <c r="K102" s="81">
        <f t="shared" si="12"/>
        <v>0.050433662</v>
      </c>
      <c r="L102" s="81">
        <f t="shared" si="12"/>
        <v>502.154415741</v>
      </c>
      <c r="M102" s="81">
        <f t="shared" si="12"/>
        <v>0</v>
      </c>
      <c r="N102" s="81">
        <f t="shared" si="12"/>
        <v>0</v>
      </c>
      <c r="O102" s="81">
        <f t="shared" si="12"/>
        <v>0</v>
      </c>
      <c r="P102" s="81">
        <f t="shared" si="12"/>
        <v>0</v>
      </c>
      <c r="Q102" s="81">
        <f t="shared" si="12"/>
        <v>0</v>
      </c>
      <c r="R102" s="81">
        <f t="shared" si="12"/>
        <v>102.88592261999999</v>
      </c>
      <c r="S102" s="81">
        <f t="shared" si="12"/>
        <v>19.089001719000002</v>
      </c>
      <c r="T102" s="81">
        <f t="shared" si="12"/>
        <v>0</v>
      </c>
      <c r="U102" s="81">
        <f t="shared" si="12"/>
        <v>0</v>
      </c>
      <c r="V102" s="81">
        <f t="shared" si="12"/>
        <v>22.924518778999996</v>
      </c>
      <c r="W102" s="81">
        <f t="shared" si="12"/>
        <v>0</v>
      </c>
      <c r="X102" s="81">
        <f t="shared" si="12"/>
        <v>0</v>
      </c>
      <c r="Y102" s="81">
        <f t="shared" si="12"/>
        <v>0</v>
      </c>
      <c r="Z102" s="81">
        <f t="shared" si="12"/>
        <v>0</v>
      </c>
      <c r="AA102" s="81">
        <f t="shared" si="12"/>
        <v>0</v>
      </c>
      <c r="AB102" s="81">
        <f t="shared" si="12"/>
        <v>1.943908826</v>
      </c>
      <c r="AC102" s="81">
        <f t="shared" si="12"/>
        <v>0</v>
      </c>
      <c r="AD102" s="81">
        <f t="shared" si="12"/>
        <v>0</v>
      </c>
      <c r="AE102" s="81">
        <f t="shared" si="12"/>
        <v>0</v>
      </c>
      <c r="AF102" s="81">
        <f t="shared" si="12"/>
        <v>0.060796012</v>
      </c>
      <c r="AG102" s="81">
        <f t="shared" si="12"/>
        <v>0</v>
      </c>
      <c r="AH102" s="81">
        <f t="shared" si="12"/>
        <v>0</v>
      </c>
      <c r="AI102" s="81">
        <f aca="true" t="shared" si="13" ref="AI102:BJ102">SUM(AI91:AI101)</f>
        <v>0</v>
      </c>
      <c r="AJ102" s="81">
        <f t="shared" si="13"/>
        <v>0</v>
      </c>
      <c r="AK102" s="81">
        <f t="shared" si="13"/>
        <v>0</v>
      </c>
      <c r="AL102" s="81">
        <f t="shared" si="13"/>
        <v>1.33761798</v>
      </c>
      <c r="AM102" s="81">
        <f t="shared" si="13"/>
        <v>0</v>
      </c>
      <c r="AN102" s="81">
        <f t="shared" si="13"/>
        <v>0</v>
      </c>
      <c r="AO102" s="81">
        <f t="shared" si="13"/>
        <v>0</v>
      </c>
      <c r="AP102" s="81">
        <f t="shared" si="13"/>
        <v>0.06296465799999999</v>
      </c>
      <c r="AQ102" s="81">
        <f t="shared" si="13"/>
        <v>0</v>
      </c>
      <c r="AR102" s="81">
        <f t="shared" si="13"/>
        <v>96.811189703</v>
      </c>
      <c r="AS102" s="81">
        <f t="shared" si="13"/>
        <v>0</v>
      </c>
      <c r="AT102" s="81">
        <f t="shared" si="13"/>
        <v>0</v>
      </c>
      <c r="AU102" s="81">
        <f t="shared" si="13"/>
        <v>0</v>
      </c>
      <c r="AV102" s="81">
        <f t="shared" si="13"/>
        <v>5292.900190705999</v>
      </c>
      <c r="AW102" s="81">
        <f t="shared" si="13"/>
        <v>1018.1615547900001</v>
      </c>
      <c r="AX102" s="81">
        <f t="shared" si="13"/>
        <v>2.861858797</v>
      </c>
      <c r="AY102" s="81">
        <f t="shared" si="13"/>
        <v>5.097006467</v>
      </c>
      <c r="AZ102" s="81">
        <f t="shared" si="13"/>
        <v>3710.0522734829997</v>
      </c>
      <c r="BA102" s="81">
        <f t="shared" si="13"/>
        <v>0</v>
      </c>
      <c r="BB102" s="81">
        <f t="shared" si="13"/>
        <v>0</v>
      </c>
      <c r="BC102" s="81">
        <f t="shared" si="13"/>
        <v>0</v>
      </c>
      <c r="BD102" s="81">
        <f t="shared" si="13"/>
        <v>0</v>
      </c>
      <c r="BE102" s="81">
        <f t="shared" si="13"/>
        <v>0</v>
      </c>
      <c r="BF102" s="81">
        <f t="shared" si="13"/>
        <v>1841.331060285</v>
      </c>
      <c r="BG102" s="81">
        <f t="shared" si="13"/>
        <v>150.132513314</v>
      </c>
      <c r="BH102" s="81">
        <f t="shared" si="13"/>
        <v>0.254280645</v>
      </c>
      <c r="BI102" s="81">
        <f t="shared" si="13"/>
        <v>0</v>
      </c>
      <c r="BJ102" s="81">
        <f t="shared" si="13"/>
        <v>403.45427449500005</v>
      </c>
      <c r="BK102" s="112">
        <f t="shared" si="11"/>
        <v>14680.464757764998</v>
      </c>
    </row>
    <row r="103" spans="1:63" ht="12.75">
      <c r="A103" s="36"/>
      <c r="B103" s="38" t="s">
        <v>80</v>
      </c>
      <c r="C103" s="50">
        <f aca="true" t="shared" si="14" ref="C103:AH103">+C102+C89</f>
        <v>0</v>
      </c>
      <c r="D103" s="71">
        <f t="shared" si="14"/>
        <v>534.624228629</v>
      </c>
      <c r="E103" s="71">
        <f t="shared" si="14"/>
        <v>0</v>
      </c>
      <c r="F103" s="71">
        <f t="shared" si="14"/>
        <v>0</v>
      </c>
      <c r="G103" s="69">
        <f t="shared" si="14"/>
        <v>0</v>
      </c>
      <c r="H103" s="50">
        <f t="shared" si="14"/>
        <v>277.22277996199995</v>
      </c>
      <c r="I103" s="71">
        <f t="shared" si="14"/>
        <v>707.023119951</v>
      </c>
      <c r="J103" s="71">
        <f t="shared" si="14"/>
        <v>5.0310353160000005</v>
      </c>
      <c r="K103" s="71">
        <f t="shared" si="14"/>
        <v>0.050433662</v>
      </c>
      <c r="L103" s="69">
        <f t="shared" si="14"/>
        <v>503.258246956</v>
      </c>
      <c r="M103" s="50">
        <f t="shared" si="14"/>
        <v>0</v>
      </c>
      <c r="N103" s="71">
        <f t="shared" si="14"/>
        <v>0</v>
      </c>
      <c r="O103" s="71">
        <f t="shared" si="14"/>
        <v>0</v>
      </c>
      <c r="P103" s="71">
        <f t="shared" si="14"/>
        <v>0</v>
      </c>
      <c r="Q103" s="69">
        <f t="shared" si="14"/>
        <v>0</v>
      </c>
      <c r="R103" s="50">
        <f t="shared" si="14"/>
        <v>110.27364664599999</v>
      </c>
      <c r="S103" s="71">
        <f t="shared" si="14"/>
        <v>19.089001719000002</v>
      </c>
      <c r="T103" s="71">
        <f t="shared" si="14"/>
        <v>0</v>
      </c>
      <c r="U103" s="71">
        <f t="shared" si="14"/>
        <v>0</v>
      </c>
      <c r="V103" s="69">
        <f t="shared" si="14"/>
        <v>23.210706601999995</v>
      </c>
      <c r="W103" s="50">
        <f t="shared" si="14"/>
        <v>0</v>
      </c>
      <c r="X103" s="71">
        <f t="shared" si="14"/>
        <v>0</v>
      </c>
      <c r="Y103" s="71">
        <f t="shared" si="14"/>
        <v>0</v>
      </c>
      <c r="Z103" s="71">
        <f t="shared" si="14"/>
        <v>0</v>
      </c>
      <c r="AA103" s="69">
        <f t="shared" si="14"/>
        <v>0</v>
      </c>
      <c r="AB103" s="50">
        <f t="shared" si="14"/>
        <v>2.645143835</v>
      </c>
      <c r="AC103" s="71">
        <f t="shared" si="14"/>
        <v>0</v>
      </c>
      <c r="AD103" s="71">
        <f t="shared" si="14"/>
        <v>0</v>
      </c>
      <c r="AE103" s="71">
        <f t="shared" si="14"/>
        <v>0</v>
      </c>
      <c r="AF103" s="69">
        <f t="shared" si="14"/>
        <v>0.060796012</v>
      </c>
      <c r="AG103" s="50">
        <f t="shared" si="14"/>
        <v>0</v>
      </c>
      <c r="AH103" s="71">
        <f t="shared" si="14"/>
        <v>0</v>
      </c>
      <c r="AI103" s="71">
        <f aca="true" t="shared" si="15" ref="AI103:BK103">+AI102+AI89</f>
        <v>0</v>
      </c>
      <c r="AJ103" s="71">
        <f t="shared" si="15"/>
        <v>0</v>
      </c>
      <c r="AK103" s="69">
        <f t="shared" si="15"/>
        <v>0</v>
      </c>
      <c r="AL103" s="50">
        <f t="shared" si="15"/>
        <v>1.7535397400000001</v>
      </c>
      <c r="AM103" s="71">
        <f t="shared" si="15"/>
        <v>0</v>
      </c>
      <c r="AN103" s="71">
        <f t="shared" si="15"/>
        <v>0</v>
      </c>
      <c r="AO103" s="71">
        <f t="shared" si="15"/>
        <v>0</v>
      </c>
      <c r="AP103" s="69">
        <f t="shared" si="15"/>
        <v>0.06296465799999999</v>
      </c>
      <c r="AQ103" s="50">
        <f t="shared" si="15"/>
        <v>0</v>
      </c>
      <c r="AR103" s="71">
        <f t="shared" si="15"/>
        <v>96.811189703</v>
      </c>
      <c r="AS103" s="71">
        <f t="shared" si="15"/>
        <v>0</v>
      </c>
      <c r="AT103" s="71">
        <f t="shared" si="15"/>
        <v>0</v>
      </c>
      <c r="AU103" s="69">
        <f t="shared" si="15"/>
        <v>0</v>
      </c>
      <c r="AV103" s="50">
        <f t="shared" si="15"/>
        <v>5938.6649089659995</v>
      </c>
      <c r="AW103" s="71">
        <f t="shared" si="15"/>
        <v>1025.811085691</v>
      </c>
      <c r="AX103" s="71">
        <f t="shared" si="15"/>
        <v>2.861858797</v>
      </c>
      <c r="AY103" s="71">
        <f t="shared" si="15"/>
        <v>5.097006467</v>
      </c>
      <c r="AZ103" s="69">
        <f t="shared" si="15"/>
        <v>3799.238174542</v>
      </c>
      <c r="BA103" s="50">
        <f t="shared" si="15"/>
        <v>0</v>
      </c>
      <c r="BB103" s="71">
        <f t="shared" si="15"/>
        <v>0</v>
      </c>
      <c r="BC103" s="71">
        <f t="shared" si="15"/>
        <v>0</v>
      </c>
      <c r="BD103" s="71">
        <f t="shared" si="15"/>
        <v>0</v>
      </c>
      <c r="BE103" s="69">
        <f t="shared" si="15"/>
        <v>0</v>
      </c>
      <c r="BF103" s="50">
        <f t="shared" si="15"/>
        <v>2210.918853871</v>
      </c>
      <c r="BG103" s="71">
        <f t="shared" si="15"/>
        <v>162.13796023</v>
      </c>
      <c r="BH103" s="71">
        <f t="shared" si="15"/>
        <v>1.219725744</v>
      </c>
      <c r="BI103" s="71">
        <f t="shared" si="15"/>
        <v>0</v>
      </c>
      <c r="BJ103" s="69">
        <f t="shared" si="15"/>
        <v>436.52262243200005</v>
      </c>
      <c r="BK103" s="52">
        <f t="shared" si="15"/>
        <v>15863.589030130997</v>
      </c>
    </row>
    <row r="104" spans="1:63" ht="3" customHeight="1">
      <c r="A104" s="11"/>
      <c r="B104" s="18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5"/>
    </row>
    <row r="105" spans="1:63" ht="12.75">
      <c r="A105" s="11" t="s">
        <v>18</v>
      </c>
      <c r="B105" s="17" t="s">
        <v>8</v>
      </c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5"/>
    </row>
    <row r="106" spans="1:63" ht="12.75">
      <c r="A106" s="11" t="s">
        <v>72</v>
      </c>
      <c r="B106" s="18" t="s">
        <v>19</v>
      </c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5"/>
    </row>
    <row r="107" spans="1:63" ht="12.75">
      <c r="A107" s="11"/>
      <c r="B107" s="24" t="s">
        <v>114</v>
      </c>
      <c r="C107" s="73">
        <v>0</v>
      </c>
      <c r="D107" s="53">
        <v>0.557370903</v>
      </c>
      <c r="E107" s="45">
        <v>0</v>
      </c>
      <c r="F107" s="45">
        <v>0</v>
      </c>
      <c r="G107" s="54">
        <v>0</v>
      </c>
      <c r="H107" s="73">
        <v>6.125722515</v>
      </c>
      <c r="I107" s="45">
        <v>10.224927060999999</v>
      </c>
      <c r="J107" s="45">
        <v>0.51167028</v>
      </c>
      <c r="K107" s="45">
        <v>0</v>
      </c>
      <c r="L107" s="54">
        <v>9.710523555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2.121685295</v>
      </c>
      <c r="S107" s="45">
        <v>0.708913112</v>
      </c>
      <c r="T107" s="45">
        <v>0</v>
      </c>
      <c r="U107" s="45">
        <v>0</v>
      </c>
      <c r="V107" s="54">
        <v>1.3477192590000002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0.028962809000000003</v>
      </c>
      <c r="AC107" s="45">
        <v>0</v>
      </c>
      <c r="AD107" s="45">
        <v>0</v>
      </c>
      <c r="AE107" s="45">
        <v>0</v>
      </c>
      <c r="AF107" s="54">
        <v>0.225192292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0.014949197999999999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216.86145419600004</v>
      </c>
      <c r="AW107" s="45">
        <v>151.88059603899998</v>
      </c>
      <c r="AX107" s="45">
        <v>0</v>
      </c>
      <c r="AY107" s="45">
        <v>0</v>
      </c>
      <c r="AZ107" s="54">
        <v>476.896545114</v>
      </c>
      <c r="BA107" s="73">
        <v>0</v>
      </c>
      <c r="BB107" s="53">
        <v>0</v>
      </c>
      <c r="BC107" s="45">
        <v>0</v>
      </c>
      <c r="BD107" s="45">
        <v>0</v>
      </c>
      <c r="BE107" s="54">
        <v>0</v>
      </c>
      <c r="BF107" s="73">
        <v>84.800521892</v>
      </c>
      <c r="BG107" s="53">
        <v>20.303337505</v>
      </c>
      <c r="BH107" s="45">
        <v>0</v>
      </c>
      <c r="BI107" s="45">
        <v>0</v>
      </c>
      <c r="BJ107" s="54">
        <v>112.255399629</v>
      </c>
      <c r="BK107" s="61">
        <f>SUM(C107:BJ107)</f>
        <v>1094.575490654</v>
      </c>
    </row>
    <row r="108" spans="1:63" ht="12.75">
      <c r="A108" s="36"/>
      <c r="B108" s="38" t="s">
        <v>79</v>
      </c>
      <c r="C108" s="50">
        <f aca="true" t="shared" si="16" ref="C108:AH108">SUM(C107:C107)</f>
        <v>0</v>
      </c>
      <c r="D108" s="71">
        <f t="shared" si="16"/>
        <v>0.557370903</v>
      </c>
      <c r="E108" s="71">
        <f t="shared" si="16"/>
        <v>0</v>
      </c>
      <c r="F108" s="71">
        <f t="shared" si="16"/>
        <v>0</v>
      </c>
      <c r="G108" s="69">
        <f t="shared" si="16"/>
        <v>0</v>
      </c>
      <c r="H108" s="50">
        <f t="shared" si="16"/>
        <v>6.125722515</v>
      </c>
      <c r="I108" s="71">
        <f t="shared" si="16"/>
        <v>10.224927060999999</v>
      </c>
      <c r="J108" s="71">
        <f t="shared" si="16"/>
        <v>0.51167028</v>
      </c>
      <c r="K108" s="71">
        <f t="shared" si="16"/>
        <v>0</v>
      </c>
      <c r="L108" s="69">
        <f t="shared" si="16"/>
        <v>9.710523555</v>
      </c>
      <c r="M108" s="50">
        <f t="shared" si="16"/>
        <v>0</v>
      </c>
      <c r="N108" s="71">
        <f t="shared" si="16"/>
        <v>0</v>
      </c>
      <c r="O108" s="71">
        <f t="shared" si="16"/>
        <v>0</v>
      </c>
      <c r="P108" s="71">
        <f t="shared" si="16"/>
        <v>0</v>
      </c>
      <c r="Q108" s="69">
        <f t="shared" si="16"/>
        <v>0</v>
      </c>
      <c r="R108" s="50">
        <f t="shared" si="16"/>
        <v>2.121685295</v>
      </c>
      <c r="S108" s="71">
        <f t="shared" si="16"/>
        <v>0.708913112</v>
      </c>
      <c r="T108" s="71">
        <f t="shared" si="16"/>
        <v>0</v>
      </c>
      <c r="U108" s="71">
        <f t="shared" si="16"/>
        <v>0</v>
      </c>
      <c r="V108" s="69">
        <f t="shared" si="16"/>
        <v>1.3477192590000002</v>
      </c>
      <c r="W108" s="50">
        <f t="shared" si="16"/>
        <v>0</v>
      </c>
      <c r="X108" s="71">
        <f t="shared" si="16"/>
        <v>0</v>
      </c>
      <c r="Y108" s="71">
        <f t="shared" si="16"/>
        <v>0</v>
      </c>
      <c r="Z108" s="71">
        <f t="shared" si="16"/>
        <v>0</v>
      </c>
      <c r="AA108" s="69">
        <f t="shared" si="16"/>
        <v>0</v>
      </c>
      <c r="AB108" s="50">
        <f t="shared" si="16"/>
        <v>0.028962809000000003</v>
      </c>
      <c r="AC108" s="71">
        <f t="shared" si="16"/>
        <v>0</v>
      </c>
      <c r="AD108" s="71">
        <f t="shared" si="16"/>
        <v>0</v>
      </c>
      <c r="AE108" s="71">
        <f t="shared" si="16"/>
        <v>0</v>
      </c>
      <c r="AF108" s="69">
        <f t="shared" si="16"/>
        <v>0.225192292</v>
      </c>
      <c r="AG108" s="50">
        <f t="shared" si="16"/>
        <v>0</v>
      </c>
      <c r="AH108" s="71">
        <f t="shared" si="16"/>
        <v>0</v>
      </c>
      <c r="AI108" s="71">
        <f aca="true" t="shared" si="17" ref="AI108:BJ108">SUM(AI107:AI107)</f>
        <v>0</v>
      </c>
      <c r="AJ108" s="71">
        <f t="shared" si="17"/>
        <v>0</v>
      </c>
      <c r="AK108" s="69">
        <f t="shared" si="17"/>
        <v>0</v>
      </c>
      <c r="AL108" s="50">
        <f t="shared" si="17"/>
        <v>0.014949197999999999</v>
      </c>
      <c r="AM108" s="71">
        <f t="shared" si="17"/>
        <v>0</v>
      </c>
      <c r="AN108" s="71">
        <f t="shared" si="17"/>
        <v>0</v>
      </c>
      <c r="AO108" s="71">
        <f t="shared" si="17"/>
        <v>0</v>
      </c>
      <c r="AP108" s="69">
        <f t="shared" si="17"/>
        <v>0</v>
      </c>
      <c r="AQ108" s="50">
        <f t="shared" si="17"/>
        <v>0</v>
      </c>
      <c r="AR108" s="71">
        <f>SUM(AR107:AR107)</f>
        <v>0</v>
      </c>
      <c r="AS108" s="71">
        <f t="shared" si="17"/>
        <v>0</v>
      </c>
      <c r="AT108" s="71">
        <f t="shared" si="17"/>
        <v>0</v>
      </c>
      <c r="AU108" s="69">
        <f t="shared" si="17"/>
        <v>0</v>
      </c>
      <c r="AV108" s="50">
        <f t="shared" si="17"/>
        <v>216.86145419600004</v>
      </c>
      <c r="AW108" s="71">
        <f t="shared" si="17"/>
        <v>151.88059603899998</v>
      </c>
      <c r="AX108" s="71">
        <f t="shared" si="17"/>
        <v>0</v>
      </c>
      <c r="AY108" s="71">
        <f t="shared" si="17"/>
        <v>0</v>
      </c>
      <c r="AZ108" s="69">
        <f t="shared" si="17"/>
        <v>476.896545114</v>
      </c>
      <c r="BA108" s="50">
        <f t="shared" si="17"/>
        <v>0</v>
      </c>
      <c r="BB108" s="71">
        <f t="shared" si="17"/>
        <v>0</v>
      </c>
      <c r="BC108" s="71">
        <f t="shared" si="17"/>
        <v>0</v>
      </c>
      <c r="BD108" s="71">
        <f t="shared" si="17"/>
        <v>0</v>
      </c>
      <c r="BE108" s="69">
        <f t="shared" si="17"/>
        <v>0</v>
      </c>
      <c r="BF108" s="50">
        <f t="shared" si="17"/>
        <v>84.800521892</v>
      </c>
      <c r="BG108" s="71">
        <f t="shared" si="17"/>
        <v>20.303337505</v>
      </c>
      <c r="BH108" s="71">
        <f t="shared" si="17"/>
        <v>0</v>
      </c>
      <c r="BI108" s="71">
        <f t="shared" si="17"/>
        <v>0</v>
      </c>
      <c r="BJ108" s="69">
        <f t="shared" si="17"/>
        <v>112.255399629</v>
      </c>
      <c r="BK108" s="108">
        <f>SUM(BK107:BK107)</f>
        <v>1094.575490654</v>
      </c>
    </row>
    <row r="109" spans="1:63" ht="2.25" customHeight="1">
      <c r="A109" s="11"/>
      <c r="B109" s="18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5"/>
    </row>
    <row r="110" spans="1:63" ht="12.75">
      <c r="A110" s="11" t="s">
        <v>4</v>
      </c>
      <c r="B110" s="17" t="s">
        <v>9</v>
      </c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5"/>
    </row>
    <row r="111" spans="1:63" ht="12.75">
      <c r="A111" s="11" t="s">
        <v>72</v>
      </c>
      <c r="B111" s="18" t="s">
        <v>20</v>
      </c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5"/>
    </row>
    <row r="112" spans="1:63" ht="12.75">
      <c r="A112" s="11"/>
      <c r="B112" s="19" t="s">
        <v>33</v>
      </c>
      <c r="C112" s="57"/>
      <c r="D112" s="58"/>
      <c r="E112" s="59"/>
      <c r="F112" s="59"/>
      <c r="G112" s="60"/>
      <c r="H112" s="57"/>
      <c r="I112" s="59"/>
      <c r="J112" s="59"/>
      <c r="K112" s="59"/>
      <c r="L112" s="60"/>
      <c r="M112" s="57"/>
      <c r="N112" s="58"/>
      <c r="O112" s="59"/>
      <c r="P112" s="59"/>
      <c r="Q112" s="60"/>
      <c r="R112" s="57"/>
      <c r="S112" s="59"/>
      <c r="T112" s="59"/>
      <c r="U112" s="59"/>
      <c r="V112" s="60"/>
      <c r="W112" s="57"/>
      <c r="X112" s="59"/>
      <c r="Y112" s="59"/>
      <c r="Z112" s="59"/>
      <c r="AA112" s="60"/>
      <c r="AB112" s="57"/>
      <c r="AC112" s="59"/>
      <c r="AD112" s="59"/>
      <c r="AE112" s="59"/>
      <c r="AF112" s="60"/>
      <c r="AG112" s="57"/>
      <c r="AH112" s="59"/>
      <c r="AI112" s="59"/>
      <c r="AJ112" s="59"/>
      <c r="AK112" s="60"/>
      <c r="AL112" s="57"/>
      <c r="AM112" s="59"/>
      <c r="AN112" s="59"/>
      <c r="AO112" s="59"/>
      <c r="AP112" s="60"/>
      <c r="AQ112" s="57"/>
      <c r="AR112" s="58"/>
      <c r="AS112" s="59"/>
      <c r="AT112" s="59"/>
      <c r="AU112" s="60"/>
      <c r="AV112" s="57"/>
      <c r="AW112" s="59"/>
      <c r="AX112" s="59"/>
      <c r="AY112" s="59"/>
      <c r="AZ112" s="60"/>
      <c r="BA112" s="57"/>
      <c r="BB112" s="58"/>
      <c r="BC112" s="59"/>
      <c r="BD112" s="59"/>
      <c r="BE112" s="60"/>
      <c r="BF112" s="57"/>
      <c r="BG112" s="58"/>
      <c r="BH112" s="59"/>
      <c r="BI112" s="59"/>
      <c r="BJ112" s="60"/>
      <c r="BK112" s="61"/>
    </row>
    <row r="113" spans="1:256" s="39" customFormat="1" ht="12.75">
      <c r="A113" s="36"/>
      <c r="B113" s="37" t="s">
        <v>81</v>
      </c>
      <c r="C113" s="62"/>
      <c r="D113" s="63"/>
      <c r="E113" s="63"/>
      <c r="F113" s="63"/>
      <c r="G113" s="64"/>
      <c r="H113" s="62"/>
      <c r="I113" s="63"/>
      <c r="J113" s="63"/>
      <c r="K113" s="63"/>
      <c r="L113" s="64"/>
      <c r="M113" s="62"/>
      <c r="N113" s="63"/>
      <c r="O113" s="63"/>
      <c r="P113" s="63"/>
      <c r="Q113" s="64"/>
      <c r="R113" s="62"/>
      <c r="S113" s="63"/>
      <c r="T113" s="63"/>
      <c r="U113" s="63"/>
      <c r="V113" s="64"/>
      <c r="W113" s="62"/>
      <c r="X113" s="63"/>
      <c r="Y113" s="63"/>
      <c r="Z113" s="63"/>
      <c r="AA113" s="64"/>
      <c r="AB113" s="62"/>
      <c r="AC113" s="63"/>
      <c r="AD113" s="63"/>
      <c r="AE113" s="63"/>
      <c r="AF113" s="64"/>
      <c r="AG113" s="62"/>
      <c r="AH113" s="63"/>
      <c r="AI113" s="63"/>
      <c r="AJ113" s="63"/>
      <c r="AK113" s="64"/>
      <c r="AL113" s="62"/>
      <c r="AM113" s="63"/>
      <c r="AN113" s="63"/>
      <c r="AO113" s="63"/>
      <c r="AP113" s="64"/>
      <c r="AQ113" s="62"/>
      <c r="AR113" s="63"/>
      <c r="AS113" s="63"/>
      <c r="AT113" s="63"/>
      <c r="AU113" s="64"/>
      <c r="AV113" s="62"/>
      <c r="AW113" s="63"/>
      <c r="AX113" s="63"/>
      <c r="AY113" s="63"/>
      <c r="AZ113" s="64"/>
      <c r="BA113" s="62"/>
      <c r="BB113" s="63"/>
      <c r="BC113" s="63"/>
      <c r="BD113" s="63"/>
      <c r="BE113" s="64"/>
      <c r="BF113" s="62"/>
      <c r="BG113" s="63"/>
      <c r="BH113" s="63"/>
      <c r="BI113" s="63"/>
      <c r="BJ113" s="64"/>
      <c r="BK113" s="65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63" ht="12.75">
      <c r="A114" s="11" t="s">
        <v>73</v>
      </c>
      <c r="B114" s="18" t="s">
        <v>21</v>
      </c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5"/>
    </row>
    <row r="115" spans="1:63" ht="12.75">
      <c r="A115" s="11"/>
      <c r="B115" s="19" t="s">
        <v>33</v>
      </c>
      <c r="C115" s="57"/>
      <c r="D115" s="58"/>
      <c r="E115" s="59"/>
      <c r="F115" s="59"/>
      <c r="G115" s="60"/>
      <c r="H115" s="57"/>
      <c r="I115" s="59"/>
      <c r="J115" s="59"/>
      <c r="K115" s="59"/>
      <c r="L115" s="60"/>
      <c r="M115" s="57"/>
      <c r="N115" s="58"/>
      <c r="O115" s="59"/>
      <c r="P115" s="59"/>
      <c r="Q115" s="60"/>
      <c r="R115" s="57"/>
      <c r="S115" s="59"/>
      <c r="T115" s="59"/>
      <c r="U115" s="59"/>
      <c r="V115" s="60"/>
      <c r="W115" s="57"/>
      <c r="X115" s="59"/>
      <c r="Y115" s="59"/>
      <c r="Z115" s="59"/>
      <c r="AA115" s="60"/>
      <c r="AB115" s="57"/>
      <c r="AC115" s="59"/>
      <c r="AD115" s="59"/>
      <c r="AE115" s="59"/>
      <c r="AF115" s="60"/>
      <c r="AG115" s="57"/>
      <c r="AH115" s="59"/>
      <c r="AI115" s="59"/>
      <c r="AJ115" s="59"/>
      <c r="AK115" s="60"/>
      <c r="AL115" s="57"/>
      <c r="AM115" s="59"/>
      <c r="AN115" s="59"/>
      <c r="AO115" s="59"/>
      <c r="AP115" s="60"/>
      <c r="AQ115" s="57"/>
      <c r="AR115" s="58"/>
      <c r="AS115" s="59"/>
      <c r="AT115" s="59"/>
      <c r="AU115" s="60"/>
      <c r="AV115" s="57"/>
      <c r="AW115" s="59"/>
      <c r="AX115" s="59"/>
      <c r="AY115" s="59"/>
      <c r="AZ115" s="60"/>
      <c r="BA115" s="57"/>
      <c r="BB115" s="58"/>
      <c r="BC115" s="59"/>
      <c r="BD115" s="59"/>
      <c r="BE115" s="60"/>
      <c r="BF115" s="57"/>
      <c r="BG115" s="58"/>
      <c r="BH115" s="59"/>
      <c r="BI115" s="59"/>
      <c r="BJ115" s="60"/>
      <c r="BK115" s="61"/>
    </row>
    <row r="116" spans="1:256" s="39" customFormat="1" ht="12.75">
      <c r="A116" s="36"/>
      <c r="B116" s="38" t="s">
        <v>82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39" customFormat="1" ht="12.75">
      <c r="A117" s="36"/>
      <c r="B117" s="38" t="s">
        <v>80</v>
      </c>
      <c r="C117" s="62"/>
      <c r="D117" s="63"/>
      <c r="E117" s="63"/>
      <c r="F117" s="63"/>
      <c r="G117" s="64"/>
      <c r="H117" s="62"/>
      <c r="I117" s="63"/>
      <c r="J117" s="63"/>
      <c r="K117" s="63"/>
      <c r="L117" s="64"/>
      <c r="M117" s="62"/>
      <c r="N117" s="63"/>
      <c r="O117" s="63"/>
      <c r="P117" s="63"/>
      <c r="Q117" s="64"/>
      <c r="R117" s="62"/>
      <c r="S117" s="63"/>
      <c r="T117" s="63"/>
      <c r="U117" s="63"/>
      <c r="V117" s="64"/>
      <c r="W117" s="62"/>
      <c r="X117" s="63"/>
      <c r="Y117" s="63"/>
      <c r="Z117" s="63"/>
      <c r="AA117" s="64"/>
      <c r="AB117" s="62"/>
      <c r="AC117" s="63"/>
      <c r="AD117" s="63"/>
      <c r="AE117" s="63"/>
      <c r="AF117" s="64"/>
      <c r="AG117" s="62"/>
      <c r="AH117" s="63"/>
      <c r="AI117" s="63"/>
      <c r="AJ117" s="63"/>
      <c r="AK117" s="64"/>
      <c r="AL117" s="62"/>
      <c r="AM117" s="63"/>
      <c r="AN117" s="63"/>
      <c r="AO117" s="63"/>
      <c r="AP117" s="64"/>
      <c r="AQ117" s="62"/>
      <c r="AR117" s="63"/>
      <c r="AS117" s="63"/>
      <c r="AT117" s="63"/>
      <c r="AU117" s="64"/>
      <c r="AV117" s="62"/>
      <c r="AW117" s="63"/>
      <c r="AX117" s="63"/>
      <c r="AY117" s="63"/>
      <c r="AZ117" s="64"/>
      <c r="BA117" s="62"/>
      <c r="BB117" s="63"/>
      <c r="BC117" s="63"/>
      <c r="BD117" s="63"/>
      <c r="BE117" s="64"/>
      <c r="BF117" s="62"/>
      <c r="BG117" s="63"/>
      <c r="BH117" s="63"/>
      <c r="BI117" s="63"/>
      <c r="BJ117" s="64"/>
      <c r="BK117" s="65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63" ht="4.5" customHeight="1">
      <c r="A118" s="11"/>
      <c r="B118" s="18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5"/>
    </row>
    <row r="119" spans="1:63" ht="12.75">
      <c r="A119" s="11" t="s">
        <v>22</v>
      </c>
      <c r="B119" s="17" t="s">
        <v>23</v>
      </c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5"/>
    </row>
    <row r="120" spans="1:63" ht="12.75">
      <c r="A120" s="11" t="s">
        <v>72</v>
      </c>
      <c r="B120" s="18" t="s">
        <v>24</v>
      </c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5"/>
    </row>
    <row r="121" spans="1:63" ht="12.75">
      <c r="A121" s="11"/>
      <c r="B121" s="24" t="s">
        <v>115</v>
      </c>
      <c r="C121" s="73">
        <v>0</v>
      </c>
      <c r="D121" s="53">
        <v>42.289609019</v>
      </c>
      <c r="E121" s="45">
        <v>0</v>
      </c>
      <c r="F121" s="45">
        <v>0</v>
      </c>
      <c r="G121" s="54">
        <v>0</v>
      </c>
      <c r="H121" s="73">
        <v>1.265388916</v>
      </c>
      <c r="I121" s="45">
        <v>0.861303975</v>
      </c>
      <c r="J121" s="45">
        <v>0</v>
      </c>
      <c r="K121" s="45">
        <v>0</v>
      </c>
      <c r="L121" s="54">
        <v>10.55664785</v>
      </c>
      <c r="M121" s="73">
        <v>0</v>
      </c>
      <c r="N121" s="53">
        <v>0</v>
      </c>
      <c r="O121" s="45">
        <v>0</v>
      </c>
      <c r="P121" s="45">
        <v>0</v>
      </c>
      <c r="Q121" s="54">
        <v>0</v>
      </c>
      <c r="R121" s="73">
        <v>0.32974732599999995</v>
      </c>
      <c r="S121" s="45">
        <v>0</v>
      </c>
      <c r="T121" s="45">
        <v>0</v>
      </c>
      <c r="U121" s="45">
        <v>0</v>
      </c>
      <c r="V121" s="54">
        <v>6.8864105680000005</v>
      </c>
      <c r="W121" s="73">
        <v>0</v>
      </c>
      <c r="X121" s="45">
        <v>0</v>
      </c>
      <c r="Y121" s="45">
        <v>0</v>
      </c>
      <c r="Z121" s="45">
        <v>0</v>
      </c>
      <c r="AA121" s="54">
        <v>0</v>
      </c>
      <c r="AB121" s="73">
        <v>0</v>
      </c>
      <c r="AC121" s="45">
        <v>0</v>
      </c>
      <c r="AD121" s="45">
        <v>0</v>
      </c>
      <c r="AE121" s="45">
        <v>0</v>
      </c>
      <c r="AF121" s="54">
        <v>0</v>
      </c>
      <c r="AG121" s="73">
        <v>0</v>
      </c>
      <c r="AH121" s="45">
        <v>0</v>
      </c>
      <c r="AI121" s="45">
        <v>0</v>
      </c>
      <c r="AJ121" s="45">
        <v>0</v>
      </c>
      <c r="AK121" s="54">
        <v>0</v>
      </c>
      <c r="AL121" s="73">
        <v>0</v>
      </c>
      <c r="AM121" s="45">
        <v>0</v>
      </c>
      <c r="AN121" s="45">
        <v>0</v>
      </c>
      <c r="AO121" s="45">
        <v>0</v>
      </c>
      <c r="AP121" s="54">
        <v>0</v>
      </c>
      <c r="AQ121" s="73">
        <v>0</v>
      </c>
      <c r="AR121" s="53">
        <v>0</v>
      </c>
      <c r="AS121" s="45">
        <v>0</v>
      </c>
      <c r="AT121" s="45">
        <v>0</v>
      </c>
      <c r="AU121" s="54">
        <v>0</v>
      </c>
      <c r="AV121" s="73">
        <v>6.6749721079999995</v>
      </c>
      <c r="AW121" s="45">
        <v>29.34814087</v>
      </c>
      <c r="AX121" s="45">
        <v>0</v>
      </c>
      <c r="AY121" s="45">
        <v>0</v>
      </c>
      <c r="AZ121" s="54">
        <v>21.616838592</v>
      </c>
      <c r="BA121" s="73">
        <v>0</v>
      </c>
      <c r="BB121" s="53">
        <v>0</v>
      </c>
      <c r="BC121" s="45">
        <v>0</v>
      </c>
      <c r="BD121" s="45">
        <v>0</v>
      </c>
      <c r="BE121" s="54">
        <v>0</v>
      </c>
      <c r="BF121" s="73">
        <v>1.6883927129999998</v>
      </c>
      <c r="BG121" s="53">
        <v>0.240034421</v>
      </c>
      <c r="BH121" s="45">
        <v>0</v>
      </c>
      <c r="BI121" s="45">
        <v>0</v>
      </c>
      <c r="BJ121" s="54">
        <v>1.52711025</v>
      </c>
      <c r="BK121" s="61">
        <f aca="true" t="shared" si="18" ref="BK121:BK126">SUM(C121:BJ121)</f>
        <v>123.284596608</v>
      </c>
    </row>
    <row r="122" spans="1:63" ht="12.75">
      <c r="A122" s="11"/>
      <c r="B122" s="24" t="s">
        <v>116</v>
      </c>
      <c r="C122" s="73">
        <v>0</v>
      </c>
      <c r="D122" s="53">
        <v>0.357656255</v>
      </c>
      <c r="E122" s="45">
        <v>0</v>
      </c>
      <c r="F122" s="45">
        <v>0</v>
      </c>
      <c r="G122" s="54">
        <v>0</v>
      </c>
      <c r="H122" s="73">
        <v>0.18037831699999998</v>
      </c>
      <c r="I122" s="45">
        <v>0</v>
      </c>
      <c r="J122" s="45">
        <v>0</v>
      </c>
      <c r="K122" s="45">
        <v>0</v>
      </c>
      <c r="L122" s="54">
        <v>0.089141362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0.075411075</v>
      </c>
      <c r="S122" s="45">
        <v>0</v>
      </c>
      <c r="T122" s="45">
        <v>0</v>
      </c>
      <c r="U122" s="45">
        <v>0</v>
      </c>
      <c r="V122" s="54">
        <v>0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10.38964113</v>
      </c>
      <c r="AS122" s="45">
        <v>0</v>
      </c>
      <c r="AT122" s="45">
        <v>0</v>
      </c>
      <c r="AU122" s="54">
        <v>0</v>
      </c>
      <c r="AV122" s="73">
        <v>3.452105893</v>
      </c>
      <c r="AW122" s="45">
        <v>0.007257724</v>
      </c>
      <c r="AX122" s="45">
        <v>0</v>
      </c>
      <c r="AY122" s="45">
        <v>0</v>
      </c>
      <c r="AZ122" s="54">
        <v>8.502492211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1.301142683</v>
      </c>
      <c r="BG122" s="53">
        <v>0.149673109</v>
      </c>
      <c r="BH122" s="45">
        <v>0</v>
      </c>
      <c r="BI122" s="45">
        <v>0</v>
      </c>
      <c r="BJ122" s="54">
        <v>0.33700681899999996</v>
      </c>
      <c r="BK122" s="61">
        <f t="shared" si="18"/>
        <v>24.841906577999996</v>
      </c>
    </row>
    <row r="123" spans="1:63" ht="12.75">
      <c r="A123" s="11"/>
      <c r="B123" s="24" t="s">
        <v>117</v>
      </c>
      <c r="C123" s="73">
        <v>0</v>
      </c>
      <c r="D123" s="53">
        <v>0.440543746</v>
      </c>
      <c r="E123" s="45">
        <v>0</v>
      </c>
      <c r="F123" s="45">
        <v>0</v>
      </c>
      <c r="G123" s="54">
        <v>0</v>
      </c>
      <c r="H123" s="73">
        <v>0.408504873</v>
      </c>
      <c r="I123" s="45">
        <v>0</v>
      </c>
      <c r="J123" s="45">
        <v>0</v>
      </c>
      <c r="K123" s="45">
        <v>0</v>
      </c>
      <c r="L123" s="54">
        <v>0.49994994699999995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0.145067891</v>
      </c>
      <c r="S123" s="45">
        <v>0.096566773</v>
      </c>
      <c r="T123" s="45">
        <v>0</v>
      </c>
      <c r="U123" s="45">
        <v>0</v>
      </c>
      <c r="V123" s="54">
        <v>0.291030572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0.000582065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0</v>
      </c>
      <c r="AS123" s="45">
        <v>0</v>
      </c>
      <c r="AT123" s="45">
        <v>0</v>
      </c>
      <c r="AU123" s="54">
        <v>0</v>
      </c>
      <c r="AV123" s="73">
        <v>9.257518677</v>
      </c>
      <c r="AW123" s="45">
        <v>0.695420378</v>
      </c>
      <c r="AX123" s="45">
        <v>0</v>
      </c>
      <c r="AY123" s="45">
        <v>0</v>
      </c>
      <c r="AZ123" s="54">
        <v>7.000760088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2.60930371</v>
      </c>
      <c r="BG123" s="53">
        <v>0.022167401</v>
      </c>
      <c r="BH123" s="45">
        <v>0</v>
      </c>
      <c r="BI123" s="45">
        <v>0</v>
      </c>
      <c r="BJ123" s="54">
        <v>0.47473759</v>
      </c>
      <c r="BK123" s="61">
        <f t="shared" si="18"/>
        <v>21.942153711</v>
      </c>
    </row>
    <row r="124" spans="1:63" ht="12.75">
      <c r="A124" s="11"/>
      <c r="B124" s="24" t="s">
        <v>118</v>
      </c>
      <c r="C124" s="73">
        <v>0</v>
      </c>
      <c r="D124" s="53">
        <v>0.719016063</v>
      </c>
      <c r="E124" s="45">
        <v>0</v>
      </c>
      <c r="F124" s="45">
        <v>0</v>
      </c>
      <c r="G124" s="54">
        <v>0</v>
      </c>
      <c r="H124" s="73">
        <v>3.275295418</v>
      </c>
      <c r="I124" s="45">
        <v>0.6242842009999999</v>
      </c>
      <c r="J124" s="45">
        <v>0</v>
      </c>
      <c r="K124" s="45">
        <v>0</v>
      </c>
      <c r="L124" s="54">
        <v>15.013356452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0.9102214369999999</v>
      </c>
      <c r="S124" s="45">
        <v>0</v>
      </c>
      <c r="T124" s="45">
        <v>0</v>
      </c>
      <c r="U124" s="45">
        <v>0</v>
      </c>
      <c r="V124" s="54">
        <v>0.318302202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0.053025908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0.057401625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18.17318763</v>
      </c>
      <c r="AS124" s="45">
        <v>0</v>
      </c>
      <c r="AT124" s="45">
        <v>0</v>
      </c>
      <c r="AU124" s="54">
        <v>0</v>
      </c>
      <c r="AV124" s="73">
        <v>87.057865894</v>
      </c>
      <c r="AW124" s="45">
        <v>16.313638342</v>
      </c>
      <c r="AX124" s="45">
        <v>0</v>
      </c>
      <c r="AY124" s="45">
        <v>0</v>
      </c>
      <c r="AZ124" s="54">
        <v>129.413795167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27.179943638</v>
      </c>
      <c r="BG124" s="53">
        <v>0.404323648</v>
      </c>
      <c r="BH124" s="45">
        <v>0</v>
      </c>
      <c r="BI124" s="45">
        <v>0</v>
      </c>
      <c r="BJ124" s="54">
        <v>4.911604746</v>
      </c>
      <c r="BK124" s="61">
        <f t="shared" si="18"/>
        <v>304.425262371</v>
      </c>
    </row>
    <row r="125" spans="1:63" ht="12.75">
      <c r="A125" s="11"/>
      <c r="B125" s="24" t="s">
        <v>119</v>
      </c>
      <c r="C125" s="73">
        <v>0</v>
      </c>
      <c r="D125" s="53">
        <v>0.163311825</v>
      </c>
      <c r="E125" s="45">
        <v>0</v>
      </c>
      <c r="F125" s="45">
        <v>0</v>
      </c>
      <c r="G125" s="54">
        <v>0</v>
      </c>
      <c r="H125" s="73">
        <v>0.34644890500000003</v>
      </c>
      <c r="I125" s="45">
        <v>0.00046075200000000004</v>
      </c>
      <c r="J125" s="45">
        <v>0</v>
      </c>
      <c r="K125" s="45">
        <v>0</v>
      </c>
      <c r="L125" s="54">
        <v>0.720284659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0.2225414</v>
      </c>
      <c r="S125" s="45">
        <v>0</v>
      </c>
      <c r="T125" s="45">
        <v>0</v>
      </c>
      <c r="U125" s="45">
        <v>0</v>
      </c>
      <c r="V125" s="54">
        <v>0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0</v>
      </c>
      <c r="AS125" s="45">
        <v>0</v>
      </c>
      <c r="AT125" s="45">
        <v>0</v>
      </c>
      <c r="AU125" s="54">
        <v>0</v>
      </c>
      <c r="AV125" s="73">
        <v>4.116978181</v>
      </c>
      <c r="AW125" s="45">
        <v>0.20189911200000002</v>
      </c>
      <c r="AX125" s="45">
        <v>0</v>
      </c>
      <c r="AY125" s="45">
        <v>0</v>
      </c>
      <c r="AZ125" s="54">
        <v>3.064802356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1.5616852410000002</v>
      </c>
      <c r="BG125" s="53">
        <v>0.056821499</v>
      </c>
      <c r="BH125" s="45">
        <v>0</v>
      </c>
      <c r="BI125" s="45">
        <v>0</v>
      </c>
      <c r="BJ125" s="54">
        <v>0.135996008</v>
      </c>
      <c r="BK125" s="61">
        <f t="shared" si="18"/>
        <v>10.591229938</v>
      </c>
    </row>
    <row r="126" spans="1:63" ht="12.75">
      <c r="A126" s="11"/>
      <c r="B126" s="24" t="s">
        <v>170</v>
      </c>
      <c r="C126" s="73">
        <v>0</v>
      </c>
      <c r="D126" s="53">
        <v>5.79587871</v>
      </c>
      <c r="E126" s="45">
        <v>0</v>
      </c>
      <c r="F126" s="45">
        <v>0</v>
      </c>
      <c r="G126" s="54">
        <v>0</v>
      </c>
      <c r="H126" s="73">
        <v>0.400481689</v>
      </c>
      <c r="I126" s="45">
        <v>0.522437349</v>
      </c>
      <c r="J126" s="45">
        <v>0</v>
      </c>
      <c r="K126" s="45">
        <v>0</v>
      </c>
      <c r="L126" s="54">
        <v>0.089575142</v>
      </c>
      <c r="M126" s="73">
        <v>0</v>
      </c>
      <c r="N126" s="53">
        <v>0</v>
      </c>
      <c r="O126" s="45">
        <v>0</v>
      </c>
      <c r="P126" s="45">
        <v>0</v>
      </c>
      <c r="Q126" s="54">
        <v>0</v>
      </c>
      <c r="R126" s="73">
        <v>0.072582778</v>
      </c>
      <c r="S126" s="45">
        <v>0</v>
      </c>
      <c r="T126" s="45">
        <v>0</v>
      </c>
      <c r="U126" s="45">
        <v>0</v>
      </c>
      <c r="V126" s="54">
        <v>0.073765729</v>
      </c>
      <c r="W126" s="73">
        <v>0</v>
      </c>
      <c r="X126" s="45">
        <v>0</v>
      </c>
      <c r="Y126" s="45">
        <v>0</v>
      </c>
      <c r="Z126" s="45">
        <v>0</v>
      </c>
      <c r="AA126" s="54">
        <v>0</v>
      </c>
      <c r="AB126" s="73">
        <v>0</v>
      </c>
      <c r="AC126" s="45">
        <v>0</v>
      </c>
      <c r="AD126" s="45">
        <v>0</v>
      </c>
      <c r="AE126" s="45">
        <v>0</v>
      </c>
      <c r="AF126" s="54">
        <v>0</v>
      </c>
      <c r="AG126" s="73">
        <v>0</v>
      </c>
      <c r="AH126" s="45">
        <v>0</v>
      </c>
      <c r="AI126" s="45">
        <v>0</v>
      </c>
      <c r="AJ126" s="45">
        <v>0</v>
      </c>
      <c r="AK126" s="54">
        <v>0</v>
      </c>
      <c r="AL126" s="73">
        <v>0</v>
      </c>
      <c r="AM126" s="45">
        <v>0</v>
      </c>
      <c r="AN126" s="45">
        <v>0</v>
      </c>
      <c r="AO126" s="45">
        <v>0</v>
      </c>
      <c r="AP126" s="54">
        <v>0</v>
      </c>
      <c r="AQ126" s="73">
        <v>0</v>
      </c>
      <c r="AR126" s="53">
        <v>0</v>
      </c>
      <c r="AS126" s="45">
        <v>0</v>
      </c>
      <c r="AT126" s="45">
        <v>0</v>
      </c>
      <c r="AU126" s="54">
        <v>0</v>
      </c>
      <c r="AV126" s="73">
        <v>5.762596206</v>
      </c>
      <c r="AW126" s="45">
        <v>1.986645447</v>
      </c>
      <c r="AX126" s="45">
        <v>0</v>
      </c>
      <c r="AY126" s="45">
        <v>0</v>
      </c>
      <c r="AZ126" s="54">
        <v>26.139652365</v>
      </c>
      <c r="BA126" s="73">
        <v>0</v>
      </c>
      <c r="BB126" s="53">
        <v>0</v>
      </c>
      <c r="BC126" s="45">
        <v>0</v>
      </c>
      <c r="BD126" s="45">
        <v>0</v>
      </c>
      <c r="BE126" s="54">
        <v>0</v>
      </c>
      <c r="BF126" s="73">
        <v>0.782247335</v>
      </c>
      <c r="BG126" s="53">
        <v>0.002090439</v>
      </c>
      <c r="BH126" s="45">
        <v>0</v>
      </c>
      <c r="BI126" s="45">
        <v>0</v>
      </c>
      <c r="BJ126" s="54">
        <v>1.4954146720000001</v>
      </c>
      <c r="BK126" s="61">
        <f t="shared" si="18"/>
        <v>43.123367861000006</v>
      </c>
    </row>
    <row r="127" spans="1:63" ht="12.75">
      <c r="A127" s="36"/>
      <c r="B127" s="38" t="s">
        <v>79</v>
      </c>
      <c r="C127" s="81">
        <f>SUM(C121:C126)</f>
        <v>0</v>
      </c>
      <c r="D127" s="81">
        <f>SUM(D121:D126)</f>
        <v>49.766015618</v>
      </c>
      <c r="E127" s="81">
        <f aca="true" t="shared" si="19" ref="E127:BI127">SUM(E121:E126)</f>
        <v>0</v>
      </c>
      <c r="F127" s="81">
        <f t="shared" si="19"/>
        <v>0</v>
      </c>
      <c r="G127" s="81">
        <f t="shared" si="19"/>
        <v>0</v>
      </c>
      <c r="H127" s="81">
        <f t="shared" si="19"/>
        <v>5.876498118</v>
      </c>
      <c r="I127" s="81">
        <f t="shared" si="19"/>
        <v>2.008486277</v>
      </c>
      <c r="J127" s="81">
        <f t="shared" si="19"/>
        <v>0</v>
      </c>
      <c r="K127" s="81">
        <f t="shared" si="19"/>
        <v>0</v>
      </c>
      <c r="L127" s="81">
        <f t="shared" si="19"/>
        <v>26.968955412</v>
      </c>
      <c r="M127" s="81">
        <f t="shared" si="19"/>
        <v>0</v>
      </c>
      <c r="N127" s="81">
        <f t="shared" si="19"/>
        <v>0</v>
      </c>
      <c r="O127" s="81">
        <f t="shared" si="19"/>
        <v>0</v>
      </c>
      <c r="P127" s="81">
        <f t="shared" si="19"/>
        <v>0</v>
      </c>
      <c r="Q127" s="81">
        <f t="shared" si="19"/>
        <v>0</v>
      </c>
      <c r="R127" s="81">
        <f t="shared" si="19"/>
        <v>1.7555719069999995</v>
      </c>
      <c r="S127" s="81">
        <f t="shared" si="19"/>
        <v>0.096566773</v>
      </c>
      <c r="T127" s="81">
        <f t="shared" si="19"/>
        <v>0</v>
      </c>
      <c r="U127" s="81">
        <f t="shared" si="19"/>
        <v>0</v>
      </c>
      <c r="V127" s="81">
        <f t="shared" si="19"/>
        <v>7.569509071000001</v>
      </c>
      <c r="W127" s="81">
        <f t="shared" si="19"/>
        <v>0</v>
      </c>
      <c r="X127" s="81">
        <f t="shared" si="19"/>
        <v>0</v>
      </c>
      <c r="Y127" s="81">
        <f t="shared" si="19"/>
        <v>0</v>
      </c>
      <c r="Z127" s="81">
        <f t="shared" si="19"/>
        <v>0</v>
      </c>
      <c r="AA127" s="81">
        <f t="shared" si="19"/>
        <v>0</v>
      </c>
      <c r="AB127" s="81">
        <f t="shared" si="19"/>
        <v>0.053025908</v>
      </c>
      <c r="AC127" s="81">
        <f t="shared" si="19"/>
        <v>0</v>
      </c>
      <c r="AD127" s="81">
        <f t="shared" si="19"/>
        <v>0</v>
      </c>
      <c r="AE127" s="81">
        <f t="shared" si="19"/>
        <v>0</v>
      </c>
      <c r="AF127" s="81">
        <f t="shared" si="19"/>
        <v>0</v>
      </c>
      <c r="AG127" s="81">
        <f t="shared" si="19"/>
        <v>0</v>
      </c>
      <c r="AH127" s="81">
        <f t="shared" si="19"/>
        <v>0</v>
      </c>
      <c r="AI127" s="81">
        <f t="shared" si="19"/>
        <v>0</v>
      </c>
      <c r="AJ127" s="81">
        <f t="shared" si="19"/>
        <v>0</v>
      </c>
      <c r="AK127" s="81">
        <f t="shared" si="19"/>
        <v>0</v>
      </c>
      <c r="AL127" s="81">
        <f t="shared" si="19"/>
        <v>0.05798369</v>
      </c>
      <c r="AM127" s="81">
        <f t="shared" si="19"/>
        <v>0</v>
      </c>
      <c r="AN127" s="81">
        <f t="shared" si="19"/>
        <v>0</v>
      </c>
      <c r="AO127" s="81">
        <f t="shared" si="19"/>
        <v>0</v>
      </c>
      <c r="AP127" s="81">
        <f t="shared" si="19"/>
        <v>0</v>
      </c>
      <c r="AQ127" s="81">
        <f t="shared" si="19"/>
        <v>0</v>
      </c>
      <c r="AR127" s="81">
        <f t="shared" si="19"/>
        <v>28.562828760000002</v>
      </c>
      <c r="AS127" s="81">
        <f t="shared" si="19"/>
        <v>0</v>
      </c>
      <c r="AT127" s="81">
        <f t="shared" si="19"/>
        <v>0</v>
      </c>
      <c r="AU127" s="81">
        <f t="shared" si="19"/>
        <v>0</v>
      </c>
      <c r="AV127" s="81">
        <f t="shared" si="19"/>
        <v>116.32203695900002</v>
      </c>
      <c r="AW127" s="81">
        <f t="shared" si="19"/>
        <v>48.55300187300001</v>
      </c>
      <c r="AX127" s="81">
        <f t="shared" si="19"/>
        <v>0</v>
      </c>
      <c r="AY127" s="81">
        <f t="shared" si="19"/>
        <v>0</v>
      </c>
      <c r="AZ127" s="81">
        <f t="shared" si="19"/>
        <v>195.738340779</v>
      </c>
      <c r="BA127" s="81">
        <f t="shared" si="19"/>
        <v>0</v>
      </c>
      <c r="BB127" s="81">
        <f t="shared" si="19"/>
        <v>0</v>
      </c>
      <c r="BC127" s="81">
        <f t="shared" si="19"/>
        <v>0</v>
      </c>
      <c r="BD127" s="81">
        <f t="shared" si="19"/>
        <v>0</v>
      </c>
      <c r="BE127" s="81">
        <f t="shared" si="19"/>
        <v>0</v>
      </c>
      <c r="BF127" s="81">
        <f t="shared" si="19"/>
        <v>35.12271532</v>
      </c>
      <c r="BG127" s="81">
        <f t="shared" si="19"/>
        <v>0.875110517</v>
      </c>
      <c r="BH127" s="81">
        <f t="shared" si="19"/>
        <v>0</v>
      </c>
      <c r="BI127" s="81">
        <f t="shared" si="19"/>
        <v>0</v>
      </c>
      <c r="BJ127" s="81">
        <f>SUM(BJ121:BJ126)</f>
        <v>8.881870085000001</v>
      </c>
      <c r="BK127" s="105">
        <f>SUM(BK121:BK126)</f>
        <v>528.208517067</v>
      </c>
    </row>
    <row r="128" spans="1:63" ht="4.5" customHeight="1">
      <c r="A128" s="11"/>
      <c r="B128" s="21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5"/>
    </row>
    <row r="129" spans="1:63" ht="12.75">
      <c r="A129" s="36"/>
      <c r="B129" s="83" t="s">
        <v>93</v>
      </c>
      <c r="C129" s="84">
        <f aca="true" t="shared" si="20" ref="C129:AH129">+C127++C108+C103+C83</f>
        <v>0</v>
      </c>
      <c r="D129" s="70">
        <f t="shared" si="20"/>
        <v>2586.3479312899995</v>
      </c>
      <c r="E129" s="70">
        <f t="shared" si="20"/>
        <v>0</v>
      </c>
      <c r="F129" s="70">
        <f t="shared" si="20"/>
        <v>0</v>
      </c>
      <c r="G129" s="85">
        <f t="shared" si="20"/>
        <v>0</v>
      </c>
      <c r="H129" s="84">
        <f t="shared" si="20"/>
        <v>336.7526667319999</v>
      </c>
      <c r="I129" s="70">
        <f t="shared" si="20"/>
        <v>6009.117720236</v>
      </c>
      <c r="J129" s="70">
        <f t="shared" si="20"/>
        <v>654.451100292</v>
      </c>
      <c r="K129" s="70">
        <f t="shared" si="20"/>
        <v>52.03324220900001</v>
      </c>
      <c r="L129" s="85">
        <f t="shared" si="20"/>
        <v>1804.2509419140004</v>
      </c>
      <c r="M129" s="84">
        <f t="shared" si="20"/>
        <v>0</v>
      </c>
      <c r="N129" s="70">
        <f t="shared" si="20"/>
        <v>0</v>
      </c>
      <c r="O129" s="70">
        <f t="shared" si="20"/>
        <v>0</v>
      </c>
      <c r="P129" s="70">
        <f t="shared" si="20"/>
        <v>0</v>
      </c>
      <c r="Q129" s="85">
        <f t="shared" si="20"/>
        <v>0</v>
      </c>
      <c r="R129" s="84">
        <f t="shared" si="20"/>
        <v>134.64642336499998</v>
      </c>
      <c r="S129" s="70">
        <f t="shared" si="20"/>
        <v>290.285964732</v>
      </c>
      <c r="T129" s="70">
        <f t="shared" si="20"/>
        <v>43.333418953</v>
      </c>
      <c r="U129" s="70">
        <f t="shared" si="20"/>
        <v>0</v>
      </c>
      <c r="V129" s="85">
        <f t="shared" si="20"/>
        <v>529.393738</v>
      </c>
      <c r="W129" s="84">
        <f t="shared" si="20"/>
        <v>0</v>
      </c>
      <c r="X129" s="70">
        <f t="shared" si="20"/>
        <v>0</v>
      </c>
      <c r="Y129" s="70">
        <f t="shared" si="20"/>
        <v>0</v>
      </c>
      <c r="Z129" s="70">
        <f t="shared" si="20"/>
        <v>0</v>
      </c>
      <c r="AA129" s="85">
        <f t="shared" si="20"/>
        <v>0</v>
      </c>
      <c r="AB129" s="84">
        <f t="shared" si="20"/>
        <v>2.88126111</v>
      </c>
      <c r="AC129" s="70">
        <f t="shared" si="20"/>
        <v>5.766209867000001</v>
      </c>
      <c r="AD129" s="70">
        <f t="shared" si="20"/>
        <v>0</v>
      </c>
      <c r="AE129" s="70">
        <f t="shared" si="20"/>
        <v>0</v>
      </c>
      <c r="AF129" s="85">
        <f t="shared" si="20"/>
        <v>0.649772408</v>
      </c>
      <c r="AG129" s="84">
        <f t="shared" si="20"/>
        <v>0</v>
      </c>
      <c r="AH129" s="70">
        <f t="shared" si="20"/>
        <v>0</v>
      </c>
      <c r="AI129" s="70">
        <f aca="true" t="shared" si="21" ref="AI129:BJ129">+AI127++AI108+AI103+AI83</f>
        <v>0</v>
      </c>
      <c r="AJ129" s="70">
        <f t="shared" si="21"/>
        <v>0</v>
      </c>
      <c r="AK129" s="85">
        <f t="shared" si="21"/>
        <v>0</v>
      </c>
      <c r="AL129" s="84">
        <f t="shared" si="21"/>
        <v>1.898608859</v>
      </c>
      <c r="AM129" s="70">
        <f t="shared" si="21"/>
        <v>0</v>
      </c>
      <c r="AN129" s="70">
        <f t="shared" si="21"/>
        <v>0</v>
      </c>
      <c r="AO129" s="70">
        <f t="shared" si="21"/>
        <v>0</v>
      </c>
      <c r="AP129" s="85">
        <f t="shared" si="21"/>
        <v>0.170846861</v>
      </c>
      <c r="AQ129" s="84">
        <f t="shared" si="21"/>
        <v>0</v>
      </c>
      <c r="AR129" s="70">
        <f t="shared" si="21"/>
        <v>174.44145735</v>
      </c>
      <c r="AS129" s="70">
        <f t="shared" si="21"/>
        <v>0</v>
      </c>
      <c r="AT129" s="70">
        <f t="shared" si="21"/>
        <v>0</v>
      </c>
      <c r="AU129" s="85">
        <f t="shared" si="21"/>
        <v>0</v>
      </c>
      <c r="AV129" s="52">
        <f t="shared" si="21"/>
        <v>6888.304133366</v>
      </c>
      <c r="AW129" s="70">
        <f t="shared" si="21"/>
        <v>7215.6585992969995</v>
      </c>
      <c r="AX129" s="70">
        <f t="shared" si="21"/>
        <v>212.33237094899997</v>
      </c>
      <c r="AY129" s="70">
        <f t="shared" si="21"/>
        <v>5.097006467</v>
      </c>
      <c r="AZ129" s="87">
        <f t="shared" si="21"/>
        <v>9636.272631225</v>
      </c>
      <c r="BA129" s="84">
        <f t="shared" si="21"/>
        <v>0</v>
      </c>
      <c r="BB129" s="70">
        <f t="shared" si="21"/>
        <v>0</v>
      </c>
      <c r="BC129" s="70">
        <f t="shared" si="21"/>
        <v>0</v>
      </c>
      <c r="BD129" s="70">
        <f t="shared" si="21"/>
        <v>0</v>
      </c>
      <c r="BE129" s="85">
        <f t="shared" si="21"/>
        <v>0</v>
      </c>
      <c r="BF129" s="84">
        <f t="shared" si="21"/>
        <v>2574.777460409</v>
      </c>
      <c r="BG129" s="70">
        <f t="shared" si="21"/>
        <v>632.67610056</v>
      </c>
      <c r="BH129" s="70">
        <f t="shared" si="21"/>
        <v>57.12064844000001</v>
      </c>
      <c r="BI129" s="70">
        <f t="shared" si="21"/>
        <v>0</v>
      </c>
      <c r="BJ129" s="85">
        <f t="shared" si="21"/>
        <v>1325.487654461</v>
      </c>
      <c r="BK129" s="101">
        <f>+BK127+BK108+BK103+BK83</f>
        <v>41174.147909351996</v>
      </c>
    </row>
    <row r="130" spans="1:63" ht="4.5" customHeight="1">
      <c r="A130" s="11"/>
      <c r="B130" s="22"/>
      <c r="C130" s="118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9"/>
    </row>
    <row r="131" spans="1:63" ht="14.25" customHeight="1">
      <c r="A131" s="11" t="s">
        <v>5</v>
      </c>
      <c r="B131" s="23" t="s">
        <v>26</v>
      </c>
      <c r="C131" s="118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9"/>
    </row>
    <row r="132" spans="1:63" ht="14.25" customHeight="1">
      <c r="A132" s="32"/>
      <c r="B132" s="28" t="s">
        <v>120</v>
      </c>
      <c r="C132" s="73">
        <v>0</v>
      </c>
      <c r="D132" s="53">
        <v>9.277515518000001</v>
      </c>
      <c r="E132" s="45">
        <v>0</v>
      </c>
      <c r="F132" s="45">
        <v>0</v>
      </c>
      <c r="G132" s="54">
        <v>0</v>
      </c>
      <c r="H132" s="73">
        <v>2.673971297</v>
      </c>
      <c r="I132" s="45">
        <v>1.576159047</v>
      </c>
      <c r="J132" s="45">
        <v>1.2201329029999999</v>
      </c>
      <c r="K132" s="45">
        <v>0</v>
      </c>
      <c r="L132" s="54">
        <v>14.754237802</v>
      </c>
      <c r="M132" s="73">
        <v>0</v>
      </c>
      <c r="N132" s="53">
        <v>0</v>
      </c>
      <c r="O132" s="45">
        <v>0</v>
      </c>
      <c r="P132" s="45">
        <v>0</v>
      </c>
      <c r="Q132" s="54">
        <v>0</v>
      </c>
      <c r="R132" s="73">
        <v>1.798838273</v>
      </c>
      <c r="S132" s="45">
        <v>2.02784916</v>
      </c>
      <c r="T132" s="45">
        <v>6.850142083</v>
      </c>
      <c r="U132" s="45">
        <v>0</v>
      </c>
      <c r="V132" s="54">
        <v>3.478275768</v>
      </c>
      <c r="W132" s="73">
        <v>0</v>
      </c>
      <c r="X132" s="45">
        <v>0</v>
      </c>
      <c r="Y132" s="45">
        <v>0</v>
      </c>
      <c r="Z132" s="45">
        <v>0</v>
      </c>
      <c r="AA132" s="54">
        <v>0</v>
      </c>
      <c r="AB132" s="73">
        <v>0.004821791000000001</v>
      </c>
      <c r="AC132" s="45">
        <v>0</v>
      </c>
      <c r="AD132" s="45">
        <v>0</v>
      </c>
      <c r="AE132" s="45">
        <v>0</v>
      </c>
      <c r="AF132" s="54">
        <v>0</v>
      </c>
      <c r="AG132" s="73">
        <v>0</v>
      </c>
      <c r="AH132" s="45">
        <v>0</v>
      </c>
      <c r="AI132" s="45">
        <v>0</v>
      </c>
      <c r="AJ132" s="45">
        <v>0</v>
      </c>
      <c r="AK132" s="54">
        <v>0</v>
      </c>
      <c r="AL132" s="73">
        <v>0.004085007</v>
      </c>
      <c r="AM132" s="45">
        <v>0</v>
      </c>
      <c r="AN132" s="45">
        <v>0</v>
      </c>
      <c r="AO132" s="45">
        <v>0</v>
      </c>
      <c r="AP132" s="54">
        <v>0</v>
      </c>
      <c r="AQ132" s="73">
        <v>0</v>
      </c>
      <c r="AR132" s="53">
        <v>0</v>
      </c>
      <c r="AS132" s="45">
        <v>0</v>
      </c>
      <c r="AT132" s="45">
        <v>0</v>
      </c>
      <c r="AU132" s="54">
        <v>0</v>
      </c>
      <c r="AV132" s="73">
        <v>160.935580569</v>
      </c>
      <c r="AW132" s="45">
        <v>137.64423230299997</v>
      </c>
      <c r="AX132" s="45">
        <v>0</v>
      </c>
      <c r="AY132" s="45">
        <v>0</v>
      </c>
      <c r="AZ132" s="54">
        <v>464.92457974200005</v>
      </c>
      <c r="BA132" s="43">
        <v>0</v>
      </c>
      <c r="BB132" s="44">
        <v>0</v>
      </c>
      <c r="BC132" s="43">
        <v>0</v>
      </c>
      <c r="BD132" s="43">
        <v>0</v>
      </c>
      <c r="BE132" s="48">
        <v>0</v>
      </c>
      <c r="BF132" s="43">
        <v>63.046284206</v>
      </c>
      <c r="BG132" s="44">
        <v>27.820299539</v>
      </c>
      <c r="BH132" s="43">
        <v>0</v>
      </c>
      <c r="BI132" s="43">
        <v>0</v>
      </c>
      <c r="BJ132" s="48">
        <v>91.016336463</v>
      </c>
      <c r="BK132" s="106">
        <f>SUM(C132:BJ132)</f>
        <v>989.053341471</v>
      </c>
    </row>
    <row r="133" spans="1:63" ht="13.5" thickBot="1">
      <c r="A133" s="40"/>
      <c r="B133" s="86" t="s">
        <v>79</v>
      </c>
      <c r="C133" s="50">
        <f>SUM(C132)</f>
        <v>0</v>
      </c>
      <c r="D133" s="71">
        <f aca="true" t="shared" si="22" ref="D133:BK133">SUM(D132)</f>
        <v>9.277515518000001</v>
      </c>
      <c r="E133" s="71">
        <f t="shared" si="22"/>
        <v>0</v>
      </c>
      <c r="F133" s="71">
        <f t="shared" si="22"/>
        <v>0</v>
      </c>
      <c r="G133" s="69">
        <f t="shared" si="22"/>
        <v>0</v>
      </c>
      <c r="H133" s="50">
        <f t="shared" si="22"/>
        <v>2.673971297</v>
      </c>
      <c r="I133" s="71">
        <f t="shared" si="22"/>
        <v>1.576159047</v>
      </c>
      <c r="J133" s="71">
        <f t="shared" si="22"/>
        <v>1.2201329029999999</v>
      </c>
      <c r="K133" s="71">
        <f t="shared" si="22"/>
        <v>0</v>
      </c>
      <c r="L133" s="69">
        <f t="shared" si="22"/>
        <v>14.754237802</v>
      </c>
      <c r="M133" s="50">
        <f t="shared" si="22"/>
        <v>0</v>
      </c>
      <c r="N133" s="71">
        <f t="shared" si="22"/>
        <v>0</v>
      </c>
      <c r="O133" s="71">
        <f t="shared" si="22"/>
        <v>0</v>
      </c>
      <c r="P133" s="71">
        <f t="shared" si="22"/>
        <v>0</v>
      </c>
      <c r="Q133" s="69">
        <f t="shared" si="22"/>
        <v>0</v>
      </c>
      <c r="R133" s="50">
        <f t="shared" si="22"/>
        <v>1.798838273</v>
      </c>
      <c r="S133" s="71">
        <f t="shared" si="22"/>
        <v>2.02784916</v>
      </c>
      <c r="T133" s="71">
        <f t="shared" si="22"/>
        <v>6.850142083</v>
      </c>
      <c r="U133" s="71">
        <f t="shared" si="22"/>
        <v>0</v>
      </c>
      <c r="V133" s="69">
        <f t="shared" si="22"/>
        <v>3.478275768</v>
      </c>
      <c r="W133" s="50">
        <f t="shared" si="22"/>
        <v>0</v>
      </c>
      <c r="X133" s="71">
        <f t="shared" si="22"/>
        <v>0</v>
      </c>
      <c r="Y133" s="71">
        <f t="shared" si="22"/>
        <v>0</v>
      </c>
      <c r="Z133" s="71">
        <f t="shared" si="22"/>
        <v>0</v>
      </c>
      <c r="AA133" s="69">
        <f t="shared" si="22"/>
        <v>0</v>
      </c>
      <c r="AB133" s="50">
        <f t="shared" si="22"/>
        <v>0.004821791000000001</v>
      </c>
      <c r="AC133" s="71">
        <f t="shared" si="22"/>
        <v>0</v>
      </c>
      <c r="AD133" s="71">
        <f t="shared" si="22"/>
        <v>0</v>
      </c>
      <c r="AE133" s="71">
        <f t="shared" si="22"/>
        <v>0</v>
      </c>
      <c r="AF133" s="69">
        <f t="shared" si="22"/>
        <v>0</v>
      </c>
      <c r="AG133" s="50">
        <f t="shared" si="22"/>
        <v>0</v>
      </c>
      <c r="AH133" s="71">
        <f t="shared" si="22"/>
        <v>0</v>
      </c>
      <c r="AI133" s="71">
        <f t="shared" si="22"/>
        <v>0</v>
      </c>
      <c r="AJ133" s="71">
        <f t="shared" si="22"/>
        <v>0</v>
      </c>
      <c r="AK133" s="69">
        <f t="shared" si="22"/>
        <v>0</v>
      </c>
      <c r="AL133" s="50">
        <f t="shared" si="22"/>
        <v>0.004085007</v>
      </c>
      <c r="AM133" s="71">
        <f t="shared" si="22"/>
        <v>0</v>
      </c>
      <c r="AN133" s="71">
        <f t="shared" si="22"/>
        <v>0</v>
      </c>
      <c r="AO133" s="71">
        <f t="shared" si="22"/>
        <v>0</v>
      </c>
      <c r="AP133" s="69">
        <f t="shared" si="22"/>
        <v>0</v>
      </c>
      <c r="AQ133" s="50">
        <f t="shared" si="22"/>
        <v>0</v>
      </c>
      <c r="AR133" s="71">
        <f t="shared" si="22"/>
        <v>0</v>
      </c>
      <c r="AS133" s="71">
        <f t="shared" si="22"/>
        <v>0</v>
      </c>
      <c r="AT133" s="71">
        <f t="shared" si="22"/>
        <v>0</v>
      </c>
      <c r="AU133" s="69">
        <f t="shared" si="22"/>
        <v>0</v>
      </c>
      <c r="AV133" s="50">
        <f t="shared" si="22"/>
        <v>160.935580569</v>
      </c>
      <c r="AW133" s="71">
        <f t="shared" si="22"/>
        <v>137.64423230299997</v>
      </c>
      <c r="AX133" s="71">
        <f t="shared" si="22"/>
        <v>0</v>
      </c>
      <c r="AY133" s="71">
        <f t="shared" si="22"/>
        <v>0</v>
      </c>
      <c r="AZ133" s="69">
        <f t="shared" si="22"/>
        <v>464.92457974200005</v>
      </c>
      <c r="BA133" s="51">
        <f t="shared" si="22"/>
        <v>0</v>
      </c>
      <c r="BB133" s="71">
        <f t="shared" si="22"/>
        <v>0</v>
      </c>
      <c r="BC133" s="71">
        <f t="shared" si="22"/>
        <v>0</v>
      </c>
      <c r="BD133" s="71">
        <f t="shared" si="22"/>
        <v>0</v>
      </c>
      <c r="BE133" s="88">
        <f t="shared" si="22"/>
        <v>0</v>
      </c>
      <c r="BF133" s="50">
        <f t="shared" si="22"/>
        <v>63.046284206</v>
      </c>
      <c r="BG133" s="71">
        <f t="shared" si="22"/>
        <v>27.820299539</v>
      </c>
      <c r="BH133" s="71">
        <f t="shared" si="22"/>
        <v>0</v>
      </c>
      <c r="BI133" s="71">
        <f t="shared" si="22"/>
        <v>0</v>
      </c>
      <c r="BJ133" s="69">
        <f t="shared" si="22"/>
        <v>91.016336463</v>
      </c>
      <c r="BK133" s="107">
        <f t="shared" si="22"/>
        <v>989.053341471</v>
      </c>
    </row>
    <row r="134" spans="1:63" ht="6" customHeight="1">
      <c r="A134" s="4"/>
      <c r="B134" s="16"/>
      <c r="C134" s="27"/>
      <c r="D134" s="34"/>
      <c r="E134" s="27"/>
      <c r="F134" s="27"/>
      <c r="G134" s="27"/>
      <c r="H134" s="27"/>
      <c r="I134" s="27"/>
      <c r="J134" s="27"/>
      <c r="K134" s="27"/>
      <c r="L134" s="27"/>
      <c r="M134" s="27"/>
      <c r="N134" s="34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34"/>
      <c r="AS134" s="27"/>
      <c r="AT134" s="27"/>
      <c r="AU134" s="27"/>
      <c r="AV134" s="27"/>
      <c r="AW134" s="27"/>
      <c r="AX134" s="27"/>
      <c r="AY134" s="27"/>
      <c r="AZ134" s="27"/>
      <c r="BA134" s="27"/>
      <c r="BB134" s="34"/>
      <c r="BC134" s="27"/>
      <c r="BD134" s="27"/>
      <c r="BE134" s="27"/>
      <c r="BF134" s="27"/>
      <c r="BG134" s="34"/>
      <c r="BH134" s="27"/>
      <c r="BI134" s="27"/>
      <c r="BJ134" s="27"/>
      <c r="BK134" s="30"/>
    </row>
    <row r="135" spans="1:63" ht="12.75">
      <c r="A135" s="4"/>
      <c r="B135" s="4" t="s">
        <v>121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1" t="s">
        <v>122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1:63" ht="12.75">
      <c r="A136" s="4"/>
      <c r="B136" s="4" t="s">
        <v>123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124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3:63" ht="12.75"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125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176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126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177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127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/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128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0:BK70"/>
    <mergeCell ref="C73:BK73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6:BK86"/>
    <mergeCell ref="M3:V3"/>
    <mergeCell ref="C11:BK11"/>
    <mergeCell ref="C15:BK15"/>
    <mergeCell ref="C67:BK67"/>
    <mergeCell ref="C120:BK120"/>
    <mergeCell ref="C87:BK87"/>
    <mergeCell ref="C84:BK84"/>
    <mergeCell ref="C90:BK90"/>
    <mergeCell ref="C104:BK104"/>
    <mergeCell ref="C105:BK105"/>
    <mergeCell ref="C109:BK109"/>
    <mergeCell ref="C128:BK128"/>
    <mergeCell ref="A1:A5"/>
    <mergeCell ref="C106:BK106"/>
    <mergeCell ref="C130:BK130"/>
    <mergeCell ref="C131:BK131"/>
    <mergeCell ref="C110:BK110"/>
    <mergeCell ref="C111:BK111"/>
    <mergeCell ref="C114:BK114"/>
    <mergeCell ref="C118:BK118"/>
    <mergeCell ref="C119:BK11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B3" sqref="B3:L3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1" t="s">
        <v>189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2:12" ht="12.75">
      <c r="B3" s="151" t="s">
        <v>168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2">
        <v>0.001610897</v>
      </c>
      <c r="E5" s="103">
        <v>0.55607951</v>
      </c>
      <c r="F5" s="103">
        <v>0.665090557</v>
      </c>
      <c r="G5" s="103">
        <v>0.005157630000000001</v>
      </c>
      <c r="H5" s="103">
        <v>0.007936865</v>
      </c>
      <c r="I5" s="72"/>
      <c r="J5" s="89"/>
      <c r="K5" s="95">
        <f>SUM(D5:J5)</f>
        <v>1.235875459</v>
      </c>
      <c r="L5" s="96">
        <v>0</v>
      </c>
    </row>
    <row r="6" spans="2:12" ht="12.75">
      <c r="B6" s="12">
        <v>2</v>
      </c>
      <c r="C6" s="14" t="s">
        <v>36</v>
      </c>
      <c r="D6" s="103">
        <v>72.470202464</v>
      </c>
      <c r="E6" s="103">
        <v>160.73397481600003</v>
      </c>
      <c r="F6" s="103">
        <v>387.372563634</v>
      </c>
      <c r="G6" s="103">
        <v>31.566822087000002</v>
      </c>
      <c r="H6" s="103">
        <v>5.370917886</v>
      </c>
      <c r="I6" s="72"/>
      <c r="J6" s="89"/>
      <c r="K6" s="95">
        <f aca="true" t="shared" si="0" ref="K6:K41">SUM(D6:J6)</f>
        <v>657.5144808870001</v>
      </c>
      <c r="L6" s="95">
        <v>9.860743703</v>
      </c>
    </row>
    <row r="7" spans="2:12" ht="12.75">
      <c r="B7" s="12">
        <v>3</v>
      </c>
      <c r="C7" s="13" t="s">
        <v>37</v>
      </c>
      <c r="D7" s="103">
        <v>0</v>
      </c>
      <c r="E7" s="103">
        <v>0.128892726</v>
      </c>
      <c r="F7" s="103">
        <v>1.1621517110000001</v>
      </c>
      <c r="G7" s="103">
        <v>0.0037774830000000003</v>
      </c>
      <c r="H7" s="103">
        <v>0.005318264</v>
      </c>
      <c r="I7" s="72"/>
      <c r="J7" s="89"/>
      <c r="K7" s="95">
        <f t="shared" si="0"/>
        <v>1.300140184</v>
      </c>
      <c r="L7" s="96">
        <v>0</v>
      </c>
    </row>
    <row r="8" spans="2:12" ht="12.75">
      <c r="B8" s="12">
        <v>4</v>
      </c>
      <c r="C8" s="14" t="s">
        <v>38</v>
      </c>
      <c r="D8" s="103">
        <v>0.339037714</v>
      </c>
      <c r="E8" s="103">
        <v>47.687142074</v>
      </c>
      <c r="F8" s="103">
        <v>67.616470276</v>
      </c>
      <c r="G8" s="103">
        <v>8.409260024</v>
      </c>
      <c r="H8" s="103">
        <v>0.8942523400000001</v>
      </c>
      <c r="I8" s="72"/>
      <c r="J8" s="89"/>
      <c r="K8" s="95">
        <f t="shared" si="0"/>
        <v>124.94616242800001</v>
      </c>
      <c r="L8" s="95">
        <v>13.428694587999999</v>
      </c>
    </row>
    <row r="9" spans="2:12" ht="12.75">
      <c r="B9" s="12">
        <v>5</v>
      </c>
      <c r="C9" s="14" t="s">
        <v>39</v>
      </c>
      <c r="D9" s="103">
        <v>0.410811567</v>
      </c>
      <c r="E9" s="103">
        <v>36.019236705000004</v>
      </c>
      <c r="F9" s="103">
        <v>105.75874324899999</v>
      </c>
      <c r="G9" s="103">
        <v>5.573284784</v>
      </c>
      <c r="H9" s="103">
        <v>0.851798783</v>
      </c>
      <c r="I9" s="72"/>
      <c r="J9" s="89"/>
      <c r="K9" s="95">
        <f t="shared" si="0"/>
        <v>148.613875088</v>
      </c>
      <c r="L9" s="95">
        <v>3.322382712</v>
      </c>
    </row>
    <row r="10" spans="2:12" ht="12.75">
      <c r="B10" s="12">
        <v>6</v>
      </c>
      <c r="C10" s="14" t="s">
        <v>40</v>
      </c>
      <c r="D10" s="103">
        <v>0.547164858</v>
      </c>
      <c r="E10" s="103">
        <v>53.188963662000006</v>
      </c>
      <c r="F10" s="103">
        <v>77.450525084</v>
      </c>
      <c r="G10" s="103">
        <v>9.88564776</v>
      </c>
      <c r="H10" s="103">
        <v>2.009434938</v>
      </c>
      <c r="I10" s="72"/>
      <c r="J10" s="89"/>
      <c r="K10" s="95">
        <f t="shared" si="0"/>
        <v>143.08173630200002</v>
      </c>
      <c r="L10" s="95">
        <v>4.468515707</v>
      </c>
    </row>
    <row r="11" spans="2:12" ht="12.75">
      <c r="B11" s="12">
        <v>7</v>
      </c>
      <c r="C11" s="14" t="s">
        <v>41</v>
      </c>
      <c r="D11" s="103">
        <v>4.897976296</v>
      </c>
      <c r="E11" s="103">
        <v>48.621298841999995</v>
      </c>
      <c r="F11" s="103">
        <v>56.067710260000005</v>
      </c>
      <c r="G11" s="103">
        <v>2.444557971</v>
      </c>
      <c r="H11" s="103">
        <v>0.36002502000000003</v>
      </c>
      <c r="I11" s="72"/>
      <c r="J11" s="89"/>
      <c r="K11" s="95">
        <f t="shared" si="0"/>
        <v>112.39156838899999</v>
      </c>
      <c r="L11" s="95">
        <v>17.85142372</v>
      </c>
    </row>
    <row r="12" spans="2:12" ht="12.75">
      <c r="B12" s="12">
        <v>8</v>
      </c>
      <c r="C12" s="13" t="s">
        <v>42</v>
      </c>
      <c r="D12" s="103">
        <v>0.000665148</v>
      </c>
      <c r="E12" s="103">
        <v>0.235190071</v>
      </c>
      <c r="F12" s="103">
        <v>3.801617402</v>
      </c>
      <c r="G12" s="103">
        <v>0.102028597</v>
      </c>
      <c r="H12" s="103">
        <v>0.0065488410000000006</v>
      </c>
      <c r="I12" s="72"/>
      <c r="J12" s="89"/>
      <c r="K12" s="95">
        <f t="shared" si="0"/>
        <v>4.146050059</v>
      </c>
      <c r="L12" s="95">
        <v>0.037835673</v>
      </c>
    </row>
    <row r="13" spans="2:12" ht="12.75">
      <c r="B13" s="12">
        <v>9</v>
      </c>
      <c r="C13" s="13" t="s">
        <v>43</v>
      </c>
      <c r="D13" s="103">
        <v>0.000211108</v>
      </c>
      <c r="E13" s="103">
        <v>0.384822932</v>
      </c>
      <c r="F13" s="103">
        <v>3.566732495</v>
      </c>
      <c r="G13" s="103">
        <v>0.069178757</v>
      </c>
      <c r="H13" s="103">
        <v>0.026172456</v>
      </c>
      <c r="I13" s="72"/>
      <c r="J13" s="89"/>
      <c r="K13" s="95">
        <f t="shared" si="0"/>
        <v>4.047117748000001</v>
      </c>
      <c r="L13" s="96">
        <v>0</v>
      </c>
    </row>
    <row r="14" spans="2:12" ht="12.75">
      <c r="B14" s="12">
        <v>10</v>
      </c>
      <c r="C14" s="14" t="s">
        <v>44</v>
      </c>
      <c r="D14" s="103">
        <v>18.435873927</v>
      </c>
      <c r="E14" s="103">
        <v>92.82916342600001</v>
      </c>
      <c r="F14" s="103">
        <v>165.774070238</v>
      </c>
      <c r="G14" s="103">
        <v>17.5084228</v>
      </c>
      <c r="H14" s="103">
        <v>2.790437166</v>
      </c>
      <c r="I14" s="72"/>
      <c r="J14" s="89"/>
      <c r="K14" s="95">
        <f t="shared" si="0"/>
        <v>297.337967557</v>
      </c>
      <c r="L14" s="95">
        <v>4.078622572</v>
      </c>
    </row>
    <row r="15" spans="2:12" ht="12.75">
      <c r="B15" s="12">
        <v>11</v>
      </c>
      <c r="C15" s="14" t="s">
        <v>45</v>
      </c>
      <c r="D15" s="103">
        <v>347.934313054</v>
      </c>
      <c r="E15" s="103">
        <v>625.885231533</v>
      </c>
      <c r="F15" s="103">
        <v>1287.1766909379999</v>
      </c>
      <c r="G15" s="103">
        <v>64.58169864199999</v>
      </c>
      <c r="H15" s="103">
        <v>23.892909409999998</v>
      </c>
      <c r="I15" s="72"/>
      <c r="J15" s="89"/>
      <c r="K15" s="95">
        <f t="shared" si="0"/>
        <v>2349.470843577</v>
      </c>
      <c r="L15" s="95">
        <v>75.037912138</v>
      </c>
    </row>
    <row r="16" spans="2:12" ht="12.75">
      <c r="B16" s="12">
        <v>12</v>
      </c>
      <c r="C16" s="14" t="s">
        <v>46</v>
      </c>
      <c r="D16" s="103">
        <v>160.753300816</v>
      </c>
      <c r="E16" s="103">
        <v>679.4076569829999</v>
      </c>
      <c r="F16" s="103">
        <v>356.550458198</v>
      </c>
      <c r="G16" s="103">
        <v>17.643136505</v>
      </c>
      <c r="H16" s="103">
        <v>6.2642023170000005</v>
      </c>
      <c r="I16" s="72"/>
      <c r="J16" s="89"/>
      <c r="K16" s="95">
        <f t="shared" si="0"/>
        <v>1220.6187548189998</v>
      </c>
      <c r="L16" s="95">
        <v>19.596460925</v>
      </c>
    </row>
    <row r="17" spans="2:12" ht="12.75">
      <c r="B17" s="12">
        <v>13</v>
      </c>
      <c r="C17" s="14" t="s">
        <v>47</v>
      </c>
      <c r="D17" s="103">
        <v>0.888843659</v>
      </c>
      <c r="E17" s="103">
        <v>4.827602879</v>
      </c>
      <c r="F17" s="103">
        <v>16.957742965999998</v>
      </c>
      <c r="G17" s="103">
        <v>0.483749692</v>
      </c>
      <c r="H17" s="103">
        <v>0.174070921</v>
      </c>
      <c r="I17" s="72"/>
      <c r="J17" s="89"/>
      <c r="K17" s="95">
        <f t="shared" si="0"/>
        <v>23.332010116999996</v>
      </c>
      <c r="L17" s="95">
        <v>0.593666063</v>
      </c>
    </row>
    <row r="18" spans="2:12" ht="12.75">
      <c r="B18" s="12">
        <v>14</v>
      </c>
      <c r="C18" s="14" t="s">
        <v>48</v>
      </c>
      <c r="D18" s="103">
        <v>0.04676456</v>
      </c>
      <c r="E18" s="103">
        <v>1.505834409</v>
      </c>
      <c r="F18" s="103">
        <v>8.151730391000001</v>
      </c>
      <c r="G18" s="103">
        <v>0.029132306</v>
      </c>
      <c r="H18" s="103">
        <v>0.194583179</v>
      </c>
      <c r="I18" s="72"/>
      <c r="J18" s="89"/>
      <c r="K18" s="95">
        <f t="shared" si="0"/>
        <v>9.928044845</v>
      </c>
      <c r="L18" s="95">
        <v>0.018646414</v>
      </c>
    </row>
    <row r="19" spans="2:12" ht="12.75">
      <c r="B19" s="12">
        <v>15</v>
      </c>
      <c r="C19" s="14" t="s">
        <v>49</v>
      </c>
      <c r="D19" s="103">
        <v>25.717775082</v>
      </c>
      <c r="E19" s="103">
        <v>48.686043737999995</v>
      </c>
      <c r="F19" s="103">
        <v>110.090888491</v>
      </c>
      <c r="G19" s="103">
        <v>8.209074046</v>
      </c>
      <c r="H19" s="103">
        <v>1.077763209</v>
      </c>
      <c r="I19" s="72"/>
      <c r="J19" s="89"/>
      <c r="K19" s="95">
        <f t="shared" si="0"/>
        <v>193.78154456600004</v>
      </c>
      <c r="L19" s="95">
        <v>11.245255275</v>
      </c>
    </row>
    <row r="20" spans="2:12" ht="12.75">
      <c r="B20" s="12">
        <v>16</v>
      </c>
      <c r="C20" s="14" t="s">
        <v>50</v>
      </c>
      <c r="D20" s="103">
        <v>351.690580964</v>
      </c>
      <c r="E20" s="103">
        <v>1210.535851431</v>
      </c>
      <c r="F20" s="103">
        <v>1125.414355292</v>
      </c>
      <c r="G20" s="103">
        <v>61.667593548</v>
      </c>
      <c r="H20" s="103">
        <v>27.06940978</v>
      </c>
      <c r="I20" s="72"/>
      <c r="J20" s="89"/>
      <c r="K20" s="95">
        <f t="shared" si="0"/>
        <v>2776.3777910149997</v>
      </c>
      <c r="L20" s="95">
        <v>83.717003261</v>
      </c>
    </row>
    <row r="21" spans="2:12" ht="12.75">
      <c r="B21" s="12">
        <v>17</v>
      </c>
      <c r="C21" s="14" t="s">
        <v>51</v>
      </c>
      <c r="D21" s="103">
        <v>35.109008423</v>
      </c>
      <c r="E21" s="103">
        <v>106.39009712599999</v>
      </c>
      <c r="F21" s="103">
        <v>216.983836025</v>
      </c>
      <c r="G21" s="103">
        <v>7.269205156999999</v>
      </c>
      <c r="H21" s="103">
        <v>6.27544241</v>
      </c>
      <c r="I21" s="72"/>
      <c r="J21" s="89"/>
      <c r="K21" s="95">
        <f t="shared" si="0"/>
        <v>372.0275891409999</v>
      </c>
      <c r="L21" s="95">
        <v>14.710944730000001</v>
      </c>
    </row>
    <row r="22" spans="2:12" ht="12.75">
      <c r="B22" s="12">
        <v>18</v>
      </c>
      <c r="C22" s="13" t="s">
        <v>52</v>
      </c>
      <c r="D22" s="102">
        <v>2.9294E-05</v>
      </c>
      <c r="E22" s="103">
        <v>0.019323258</v>
      </c>
      <c r="F22" s="103">
        <v>0.06976818</v>
      </c>
      <c r="G22" s="102">
        <v>0</v>
      </c>
      <c r="H22" s="103">
        <v>0</v>
      </c>
      <c r="I22" s="72"/>
      <c r="J22" s="89"/>
      <c r="K22" s="95">
        <f t="shared" si="0"/>
        <v>0.089120732</v>
      </c>
      <c r="L22" s="95">
        <v>0.012878431</v>
      </c>
    </row>
    <row r="23" spans="2:12" ht="12.75">
      <c r="B23" s="12">
        <v>19</v>
      </c>
      <c r="C23" s="14" t="s">
        <v>53</v>
      </c>
      <c r="D23" s="103">
        <v>4.353378446</v>
      </c>
      <c r="E23" s="103">
        <v>69.368198283</v>
      </c>
      <c r="F23" s="103">
        <v>229.996989876</v>
      </c>
      <c r="G23" s="103">
        <v>20.575668931</v>
      </c>
      <c r="H23" s="103">
        <v>3.115970894</v>
      </c>
      <c r="I23" s="72"/>
      <c r="J23" s="89"/>
      <c r="K23" s="95">
        <f t="shared" si="0"/>
        <v>327.41020642999996</v>
      </c>
      <c r="L23" s="95">
        <v>10.980081973999999</v>
      </c>
    </row>
    <row r="24" spans="2:12" ht="12.75">
      <c r="B24" s="12">
        <v>20</v>
      </c>
      <c r="C24" s="14" t="s">
        <v>54</v>
      </c>
      <c r="D24" s="103">
        <v>3881.2198370809997</v>
      </c>
      <c r="E24" s="103">
        <v>8541.00583093</v>
      </c>
      <c r="F24" s="103">
        <v>6519.814692521999</v>
      </c>
      <c r="G24" s="103">
        <v>524.3682396199999</v>
      </c>
      <c r="H24" s="103">
        <v>348.638483461</v>
      </c>
      <c r="I24" s="72"/>
      <c r="J24" s="89"/>
      <c r="K24" s="95">
        <f t="shared" si="0"/>
        <v>19815.047083613998</v>
      </c>
      <c r="L24" s="95">
        <v>357.914731004</v>
      </c>
    </row>
    <row r="25" spans="2:12" ht="12.75">
      <c r="B25" s="12">
        <v>21</v>
      </c>
      <c r="C25" s="13" t="s">
        <v>55</v>
      </c>
      <c r="D25" s="102">
        <v>0.003457971</v>
      </c>
      <c r="E25" s="103">
        <v>0.792063813</v>
      </c>
      <c r="F25" s="103">
        <v>1.530200572</v>
      </c>
      <c r="G25" s="103">
        <v>0.020141807</v>
      </c>
      <c r="H25" s="103">
        <v>0.032293295</v>
      </c>
      <c r="I25" s="72"/>
      <c r="J25" s="89"/>
      <c r="K25" s="95">
        <f t="shared" si="0"/>
        <v>2.378157458</v>
      </c>
      <c r="L25" s="95">
        <v>0.02229129</v>
      </c>
    </row>
    <row r="26" spans="2:12" ht="12.75">
      <c r="B26" s="12">
        <v>22</v>
      </c>
      <c r="C26" s="14" t="s">
        <v>56</v>
      </c>
      <c r="D26" s="103">
        <v>0.494861233</v>
      </c>
      <c r="E26" s="103">
        <v>2.178325377</v>
      </c>
      <c r="F26" s="103">
        <v>15.009005539</v>
      </c>
      <c r="G26" s="103">
        <v>0.152715032</v>
      </c>
      <c r="H26" s="103">
        <v>0.18383886000000002</v>
      </c>
      <c r="I26" s="72"/>
      <c r="J26" s="89"/>
      <c r="K26" s="95">
        <f t="shared" si="0"/>
        <v>18.018746041000004</v>
      </c>
      <c r="L26" s="95">
        <v>0.575470343</v>
      </c>
    </row>
    <row r="27" spans="2:12" ht="12.75">
      <c r="B27" s="12">
        <v>23</v>
      </c>
      <c r="C27" s="13" t="s">
        <v>57</v>
      </c>
      <c r="D27" s="102">
        <v>0</v>
      </c>
      <c r="E27" s="102">
        <v>0.001178491</v>
      </c>
      <c r="F27" s="103">
        <v>0.348225297</v>
      </c>
      <c r="G27" s="103">
        <v>0.078444254</v>
      </c>
      <c r="H27" s="103">
        <v>0.010902497</v>
      </c>
      <c r="I27" s="72"/>
      <c r="J27" s="89"/>
      <c r="K27" s="95">
        <f t="shared" si="0"/>
        <v>0.438750539</v>
      </c>
      <c r="L27" s="96">
        <v>0.011188073</v>
      </c>
    </row>
    <row r="28" spans="2:12" ht="12.75">
      <c r="B28" s="12">
        <v>24</v>
      </c>
      <c r="C28" s="13" t="s">
        <v>58</v>
      </c>
      <c r="D28" s="102">
        <v>0.006944813</v>
      </c>
      <c r="E28" s="103">
        <v>0.49623123099999994</v>
      </c>
      <c r="F28" s="103">
        <v>1.281815025</v>
      </c>
      <c r="G28" s="103">
        <v>0.000208581</v>
      </c>
      <c r="H28" s="103">
        <v>0.052076483</v>
      </c>
      <c r="I28" s="72"/>
      <c r="J28" s="89"/>
      <c r="K28" s="95">
        <f t="shared" si="0"/>
        <v>1.837276133</v>
      </c>
      <c r="L28" s="95">
        <v>0.124464297</v>
      </c>
    </row>
    <row r="29" spans="2:12" ht="12.75">
      <c r="B29" s="12">
        <v>25</v>
      </c>
      <c r="C29" s="14" t="s">
        <v>59</v>
      </c>
      <c r="D29" s="103">
        <v>588.3612379279999</v>
      </c>
      <c r="E29" s="103">
        <v>2402.329448149</v>
      </c>
      <c r="F29" s="103">
        <v>1555.473252352</v>
      </c>
      <c r="G29" s="103">
        <v>57.456163708000005</v>
      </c>
      <c r="H29" s="103">
        <v>38.700882586</v>
      </c>
      <c r="I29" s="72"/>
      <c r="J29" s="89"/>
      <c r="K29" s="95">
        <f t="shared" si="0"/>
        <v>4642.320984723</v>
      </c>
      <c r="L29" s="95">
        <v>68.986214029</v>
      </c>
    </row>
    <row r="30" spans="2:12" ht="12.75">
      <c r="B30" s="12">
        <v>26</v>
      </c>
      <c r="C30" s="14" t="s">
        <v>60</v>
      </c>
      <c r="D30" s="103">
        <v>0.605088483</v>
      </c>
      <c r="E30" s="103">
        <v>38.890795638</v>
      </c>
      <c r="F30" s="103">
        <v>93.883236705</v>
      </c>
      <c r="G30" s="103">
        <v>3.5725733450000003</v>
      </c>
      <c r="H30" s="103">
        <v>1.048177292</v>
      </c>
      <c r="I30" s="72"/>
      <c r="J30" s="89"/>
      <c r="K30" s="95">
        <f t="shared" si="0"/>
        <v>137.999871463</v>
      </c>
      <c r="L30" s="95">
        <v>3.7724043939999996</v>
      </c>
    </row>
    <row r="31" spans="2:12" ht="12.75">
      <c r="B31" s="12">
        <v>27</v>
      </c>
      <c r="C31" s="14" t="s">
        <v>17</v>
      </c>
      <c r="D31" s="103">
        <v>269.327999207</v>
      </c>
      <c r="E31" s="103">
        <v>308.583453437</v>
      </c>
      <c r="F31" s="103">
        <v>634.7270335180001</v>
      </c>
      <c r="G31" s="103">
        <v>40.145520376</v>
      </c>
      <c r="H31" s="103">
        <v>12.691098242</v>
      </c>
      <c r="I31" s="72"/>
      <c r="J31" s="89"/>
      <c r="K31" s="95">
        <f t="shared" si="0"/>
        <v>1265.47510478</v>
      </c>
      <c r="L31" s="95">
        <v>24.900933846</v>
      </c>
    </row>
    <row r="32" spans="2:12" ht="12.75">
      <c r="B32" s="12">
        <v>28</v>
      </c>
      <c r="C32" s="14" t="s">
        <v>61</v>
      </c>
      <c r="D32" s="103">
        <v>0.391238259</v>
      </c>
      <c r="E32" s="103">
        <v>2.392545528</v>
      </c>
      <c r="F32" s="103">
        <v>9.556211044</v>
      </c>
      <c r="G32" s="103">
        <v>0.269589234</v>
      </c>
      <c r="H32" s="103">
        <v>0.32143035600000003</v>
      </c>
      <c r="I32" s="72"/>
      <c r="J32" s="89"/>
      <c r="K32" s="95">
        <f t="shared" si="0"/>
        <v>12.931014420999999</v>
      </c>
      <c r="L32" s="95">
        <v>1.378164537</v>
      </c>
    </row>
    <row r="33" spans="2:12" ht="12.75">
      <c r="B33" s="12">
        <v>29</v>
      </c>
      <c r="C33" s="14" t="s">
        <v>62</v>
      </c>
      <c r="D33" s="103">
        <v>18.170767419</v>
      </c>
      <c r="E33" s="103">
        <v>282.21938139300005</v>
      </c>
      <c r="F33" s="103">
        <v>229.927876154</v>
      </c>
      <c r="G33" s="103">
        <v>26.521952083000002</v>
      </c>
      <c r="H33" s="103">
        <v>2.164222403</v>
      </c>
      <c r="I33" s="72"/>
      <c r="J33" s="89"/>
      <c r="K33" s="95">
        <f t="shared" si="0"/>
        <v>559.0041994520001</v>
      </c>
      <c r="L33" s="95">
        <v>33.769579852999996</v>
      </c>
    </row>
    <row r="34" spans="2:12" ht="12.75">
      <c r="B34" s="12">
        <v>30</v>
      </c>
      <c r="C34" s="14" t="s">
        <v>63</v>
      </c>
      <c r="D34" s="103">
        <v>2.792145358</v>
      </c>
      <c r="E34" s="103">
        <v>402.284214383</v>
      </c>
      <c r="F34" s="103">
        <v>309.091846819</v>
      </c>
      <c r="G34" s="103">
        <v>11.886851411</v>
      </c>
      <c r="H34" s="103">
        <v>4.119484482</v>
      </c>
      <c r="I34" s="72"/>
      <c r="J34" s="89"/>
      <c r="K34" s="95">
        <f t="shared" si="0"/>
        <v>730.174542453</v>
      </c>
      <c r="L34" s="95">
        <v>18.739910965</v>
      </c>
    </row>
    <row r="35" spans="2:12" ht="12.75">
      <c r="B35" s="12">
        <v>31</v>
      </c>
      <c r="C35" s="13" t="s">
        <v>64</v>
      </c>
      <c r="D35" s="102">
        <v>0.010501883</v>
      </c>
      <c r="E35" s="103">
        <v>0.654969931</v>
      </c>
      <c r="F35" s="103">
        <v>2.209572404</v>
      </c>
      <c r="G35" s="103">
        <v>0.444584371</v>
      </c>
      <c r="H35" s="103">
        <v>0.017663501</v>
      </c>
      <c r="I35" s="72"/>
      <c r="J35" s="89"/>
      <c r="K35" s="95">
        <f t="shared" si="0"/>
        <v>3.33729209</v>
      </c>
      <c r="L35" s="96">
        <v>0</v>
      </c>
    </row>
    <row r="36" spans="2:12" ht="12.75">
      <c r="B36" s="12">
        <v>32</v>
      </c>
      <c r="C36" s="14" t="s">
        <v>65</v>
      </c>
      <c r="D36" s="103">
        <v>155.831165199</v>
      </c>
      <c r="E36" s="103">
        <v>559.31469238</v>
      </c>
      <c r="F36" s="103">
        <v>688.9465669819999</v>
      </c>
      <c r="G36" s="103">
        <v>43.717941405</v>
      </c>
      <c r="H36" s="103">
        <v>13.718023425999998</v>
      </c>
      <c r="I36" s="72"/>
      <c r="J36" s="89"/>
      <c r="K36" s="95">
        <f t="shared" si="0"/>
        <v>1461.5283893919998</v>
      </c>
      <c r="L36" s="95">
        <v>57.734125796</v>
      </c>
    </row>
    <row r="37" spans="2:12" ht="12.75">
      <c r="B37" s="12">
        <v>33</v>
      </c>
      <c r="C37" s="14" t="s">
        <v>175</v>
      </c>
      <c r="D37" s="103">
        <v>0.28722089100000003</v>
      </c>
      <c r="E37" s="103">
        <v>5.699222125</v>
      </c>
      <c r="F37" s="103">
        <v>23.040182504</v>
      </c>
      <c r="G37" s="103">
        <v>1.439940298</v>
      </c>
      <c r="H37" s="103">
        <v>0.123127101</v>
      </c>
      <c r="I37" s="72"/>
      <c r="J37" s="89"/>
      <c r="K37" s="95">
        <f t="shared" si="0"/>
        <v>30.589692919000004</v>
      </c>
      <c r="L37" s="95">
        <v>0.777184554</v>
      </c>
    </row>
    <row r="38" spans="2:12" ht="12.75">
      <c r="B38" s="12">
        <v>34</v>
      </c>
      <c r="C38" s="14" t="s">
        <v>66</v>
      </c>
      <c r="D38" s="103">
        <v>0.006830213000000001</v>
      </c>
      <c r="E38" s="103">
        <v>0.037651169</v>
      </c>
      <c r="F38" s="103">
        <v>1.183588142</v>
      </c>
      <c r="G38" s="102">
        <v>0</v>
      </c>
      <c r="H38" s="103">
        <v>0.009997633</v>
      </c>
      <c r="I38" s="72"/>
      <c r="J38" s="89"/>
      <c r="K38" s="95">
        <f t="shared" si="0"/>
        <v>1.2380671570000001</v>
      </c>
      <c r="L38" s="96">
        <v>0</v>
      </c>
    </row>
    <row r="39" spans="2:12" ht="12.75">
      <c r="B39" s="12">
        <v>35</v>
      </c>
      <c r="C39" s="14" t="s">
        <v>67</v>
      </c>
      <c r="D39" s="103">
        <v>198.566762801</v>
      </c>
      <c r="E39" s="103">
        <v>552.329363802</v>
      </c>
      <c r="F39" s="103">
        <v>633.543737157</v>
      </c>
      <c r="G39" s="103">
        <v>63.394830164</v>
      </c>
      <c r="H39" s="103">
        <v>7.531255535</v>
      </c>
      <c r="I39" s="72"/>
      <c r="J39" s="89"/>
      <c r="K39" s="95">
        <f t="shared" si="0"/>
        <v>1455.365949459</v>
      </c>
      <c r="L39" s="95">
        <v>55.731554378</v>
      </c>
    </row>
    <row r="40" spans="2:12" ht="12.75">
      <c r="B40" s="12">
        <v>36</v>
      </c>
      <c r="C40" s="14" t="s">
        <v>68</v>
      </c>
      <c r="D40" s="103">
        <v>2.755777738</v>
      </c>
      <c r="E40" s="103">
        <v>30.836534252</v>
      </c>
      <c r="F40" s="103">
        <v>50.49421316200001</v>
      </c>
      <c r="G40" s="103">
        <v>3.280580863</v>
      </c>
      <c r="H40" s="103">
        <v>0.47504038499999995</v>
      </c>
      <c r="I40" s="72"/>
      <c r="J40" s="89"/>
      <c r="K40" s="95">
        <f t="shared" si="0"/>
        <v>87.8421464</v>
      </c>
      <c r="L40" s="95">
        <v>8.951812778</v>
      </c>
    </row>
    <row r="41" spans="2:12" ht="12.75">
      <c r="B41" s="12">
        <v>37</v>
      </c>
      <c r="C41" s="14" t="s">
        <v>69</v>
      </c>
      <c r="D41" s="103">
        <v>122.36538116500002</v>
      </c>
      <c r="E41" s="103">
        <v>1105.923599148</v>
      </c>
      <c r="F41" s="103">
        <v>872.8996389700001</v>
      </c>
      <c r="G41" s="103">
        <v>61.797817382000005</v>
      </c>
      <c r="H41" s="103">
        <v>17.98332485</v>
      </c>
      <c r="I41" s="72"/>
      <c r="J41" s="89"/>
      <c r="K41" s="95">
        <f t="shared" si="0"/>
        <v>2180.969761515</v>
      </c>
      <c r="L41" s="95">
        <v>86.702243448</v>
      </c>
    </row>
    <row r="42" spans="2:12" ht="15">
      <c r="B42" s="15" t="s">
        <v>11</v>
      </c>
      <c r="C42" s="90"/>
      <c r="D42" s="89">
        <f>SUM(D5:D41)</f>
        <v>6264.7947659189995</v>
      </c>
      <c r="E42" s="89">
        <f aca="true" t="shared" si="1" ref="E42:L42">SUM(E5:E41)</f>
        <v>17422.980105581002</v>
      </c>
      <c r="F42" s="89">
        <f t="shared" si="1"/>
        <v>15863.589030131</v>
      </c>
      <c r="G42" s="89">
        <f t="shared" si="1"/>
        <v>1094.575490654</v>
      </c>
      <c r="H42" s="89">
        <f t="shared" si="1"/>
        <v>528.2085170670001</v>
      </c>
      <c r="I42" s="89">
        <f t="shared" si="1"/>
        <v>0</v>
      </c>
      <c r="J42" s="89">
        <f t="shared" si="1"/>
        <v>0</v>
      </c>
      <c r="K42" s="89">
        <f t="shared" si="1"/>
        <v>41174.147909352</v>
      </c>
      <c r="L42" s="89">
        <f t="shared" si="1"/>
        <v>989.0533414709998</v>
      </c>
    </row>
    <row r="43" spans="2:6" ht="12.75">
      <c r="B43" t="s">
        <v>85</v>
      </c>
      <c r="E43" s="2"/>
      <c r="F43" s="109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2016-06-09T04:52:40Z</dcterms:modified>
  <cp:category/>
  <cp:version/>
  <cp:contentType/>
  <cp:contentStatus/>
</cp:coreProperties>
</file>