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<sst xmlns="http://schemas.openxmlformats.org/spreadsheetml/2006/main" count="224" uniqueCount="189">
  <si>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</si>
  <si>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</si>
  <si>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</si>
  <si>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</si>
  <si>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</si>
  <si>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</si>
  <si>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</si>
  <si>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</si>
  <si>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</si>
  <si>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</si>
  <si>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</si>
  <si>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</si>
  <si>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</si>
  <si>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</si>
  <si>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</si>
  <si>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</si>
  <si>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</si>
  <si>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</si>
  <si>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</si>
  <si>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</si>
  <si>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</si>
  <si>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</si>
  <si>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</si>
  <si>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</si>
  <si>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</si>
  <si>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</si>
  <si>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</si>
  <si>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</si>
  <si>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</si>
  <si>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</si>
  <si>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</si>
  <si>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</si>
  <si>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</si>
  <si>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</si>
  <si>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</si>
  <si>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</si>
  <si>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</si>
  <si>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</si>
  <si>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</si>
  <si>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</si>
  <si>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</si>
  <si>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</si>
  <si>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</si>
  <si>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</si>
  <si>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</si>
  <si>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</si>
  <si>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</si>
  <si>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</si>
  <si>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</si>
  <si>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</si>
  <si>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</si>
  <si>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</si>
  <si>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</si>
  <si>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</si>
  <si>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</si>
  <si>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</si>
  <si>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</si>
  <si>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</si>
  <si>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</si>
  <si>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</si>
  <si>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</si>
  <si>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</si>
  <si>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</si>
  <si>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</si>
  <si>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</si>
  <si>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</si>
  <si>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</si>
  <si>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</si>
  <si>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</si>
  <si>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</si>
  <si>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</si>
  <si>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</si>
  <si>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</si>
  <si>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</si>
  <si>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</si>
  <si>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</si>
  <si>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</si>
  <si>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</si>
  <si>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</si>
  <si>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</si>
  <si>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</si>
  <si>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</si>
  <si>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</si>
  <si>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</si>
  <si>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</si>
  <si>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</si>
  <si>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</si>
  <si>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</si>
  <si>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</si>
  <si>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</si>
  <si>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</si>
  <si>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</si>
  <si>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</si>
  <si>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</si>
  <si>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</si>
  <si>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</si>
  <si>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</si>
  <si>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</si>
  <si>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</si>
  <si>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</si>
  <si>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</si>
  <si>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</si>
  <si>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</si>
  <si>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</si>
  <si>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</si>
  <si>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</si>
  <si>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</si>
  <si>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</si>
  <si>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</si>
  <si>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</si>
  <si>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</si>
  <si>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</si>
  <si>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</si>
  <si>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</si>
  <si>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</si>
  <si>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</si>
  <si>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</si>
  <si>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</si>
  <si>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</si>
  <si>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</si>
  <si>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</si>
  <si>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</si>
  <si>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</si>
  <si>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</si>
  <si>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</si>
  <si>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</si>
  <si>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</si>
  <si>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</si>
  <si>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</si>
  <si>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S17 - 35M</t>
  </si>
  <si>
    <t>DSPBR DAF - S18 - 34M</t>
  </si>
  <si>
    <t>DSPBR DAF - S19 - 36M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</si>
  <si>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</si>
  <si>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</si>
  <si>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</si>
  <si>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</si>
  <si>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</si>
  <si>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</si>
  <si>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</si>
  <si>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</si>
  <si>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</si>
  <si>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</si>
  <si>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</si>
  <si>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</si>
  <si>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</si>
  <si>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</si>
  <si>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</si>
  <si>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</si>
  <si>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</si>
  <si>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</si>
  <si>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</si>
  <si>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</si>
  <si>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</si>
  <si>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</si>
  <si>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</si>
  <si>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</si>
  <si>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</si>
  <si>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</si>
  <si>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</si>
  <si>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</si>
  <si>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</si>
  <si>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</si>
  <si>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</si>
  <si>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</si>
  <si>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</si>
  <si>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</si>
  <si>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</si>
  <si>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</si>
  <si>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</si>
  <si>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</si>
  <si>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</si>
  <si>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</si>
  <si>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</si>
  <si>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</si>
  <si>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</si>
  <si>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</si>
  <si>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</si>
  <si>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</si>
  <si>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</si>
  <si>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</si>
  <si>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</si>
  <si>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</si>
  <si>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</si>
  <si>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</si>
  <si>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</si>
  <si>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</si>
  <si>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</si>
  <si>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 BlackRock Mutual Fund: Average Assets Under Management (AAUM) as on 31.08.2016 (All figures in Rs. Crore)</t>
  </si>
  <si>
    <t>Table showing State wise /Union Territory wise contribution to AAUM of category of schemes as on 31.08.2016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</si>
</sst>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_(* #,##0.000_);_(* \(#,##0.000\);_(* &quot;-&quot;??_);_(@_)"/>
    <numFmt numFmtId="175" formatCode="0.000"/>
    <numFmt numFmtId="176" formatCode="0.0000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72" fontId="1" fillId="33" borderId="21" xfId="42" applyNumberFormat="1" applyFont="1" applyFill="1" applyBorder="1" applyAlignment="1">
      <alignment/>
    </xf>
    <xf numFmtId="172" fontId="1" fillId="33" borderId="22" xfId="42" applyNumberFormat="1" applyFont="1" applyFill="1" applyBorder="1" applyAlignment="1">
      <alignment/>
    </xf>
    <xf numFmtId="172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3" fontId="0" fillId="0" borderId="15" xfId="42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3" fontId="0" fillId="0" borderId="36" xfId="42" applyFont="1" applyBorder="1" applyAlignment="1">
      <alignment horizontal="center"/>
    </xf>
    <xf numFmtId="43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3" fillId="0" borderId="38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10.851562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16384" width="9.140625" style="2" customWidth="1"/>
  </cols>
  <sheetData>
    <row r="1" spans="1:256" s="1" customFormat="1" ht="19.5" thickBot="1">
      <c r="A1" s="145" t="s">
        <v>71</v>
      </c>
      <c r="B1" s="126" t="s">
        <v>30</v>
      </c>
      <c r="C1" s="131" t="s">
        <v>187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6"/>
      <c r="B2" s="127"/>
      <c r="C2" s="117" t="s">
        <v>29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17" t="s">
        <v>27</v>
      </c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9"/>
      <c r="AQ2" s="117" t="s">
        <v>28</v>
      </c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9"/>
      <c r="BK2" s="134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6"/>
      <c r="B3" s="127"/>
      <c r="C3" s="120" t="s">
        <v>12</v>
      </c>
      <c r="D3" s="121"/>
      <c r="E3" s="121"/>
      <c r="F3" s="121"/>
      <c r="G3" s="121"/>
      <c r="H3" s="121"/>
      <c r="I3" s="121"/>
      <c r="J3" s="121"/>
      <c r="K3" s="121"/>
      <c r="L3" s="122"/>
      <c r="M3" s="120" t="s">
        <v>13</v>
      </c>
      <c r="N3" s="121"/>
      <c r="O3" s="121"/>
      <c r="P3" s="121"/>
      <c r="Q3" s="121"/>
      <c r="R3" s="121"/>
      <c r="S3" s="121"/>
      <c r="T3" s="121"/>
      <c r="U3" s="121"/>
      <c r="V3" s="122"/>
      <c r="W3" s="120" t="s">
        <v>12</v>
      </c>
      <c r="X3" s="121"/>
      <c r="Y3" s="121"/>
      <c r="Z3" s="121"/>
      <c r="AA3" s="121"/>
      <c r="AB3" s="121"/>
      <c r="AC3" s="121"/>
      <c r="AD3" s="121"/>
      <c r="AE3" s="121"/>
      <c r="AF3" s="122"/>
      <c r="AG3" s="120" t="s">
        <v>13</v>
      </c>
      <c r="AH3" s="121"/>
      <c r="AI3" s="121"/>
      <c r="AJ3" s="121"/>
      <c r="AK3" s="121"/>
      <c r="AL3" s="121"/>
      <c r="AM3" s="121"/>
      <c r="AN3" s="121"/>
      <c r="AO3" s="121"/>
      <c r="AP3" s="122"/>
      <c r="AQ3" s="120" t="s">
        <v>12</v>
      </c>
      <c r="AR3" s="121"/>
      <c r="AS3" s="121"/>
      <c r="AT3" s="121"/>
      <c r="AU3" s="121"/>
      <c r="AV3" s="121"/>
      <c r="AW3" s="121"/>
      <c r="AX3" s="121"/>
      <c r="AY3" s="121"/>
      <c r="AZ3" s="122"/>
      <c r="BA3" s="120" t="s">
        <v>13</v>
      </c>
      <c r="BB3" s="121"/>
      <c r="BC3" s="121"/>
      <c r="BD3" s="121"/>
      <c r="BE3" s="121"/>
      <c r="BF3" s="121"/>
      <c r="BG3" s="121"/>
      <c r="BH3" s="121"/>
      <c r="BI3" s="121"/>
      <c r="BJ3" s="122"/>
      <c r="BK3" s="135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6"/>
      <c r="B4" s="127"/>
      <c r="C4" s="111" t="s">
        <v>31</v>
      </c>
      <c r="D4" s="112"/>
      <c r="E4" s="112"/>
      <c r="F4" s="112"/>
      <c r="G4" s="113"/>
      <c r="H4" s="114" t="s">
        <v>32</v>
      </c>
      <c r="I4" s="115"/>
      <c r="J4" s="115"/>
      <c r="K4" s="115"/>
      <c r="L4" s="116"/>
      <c r="M4" s="111" t="s">
        <v>31</v>
      </c>
      <c r="N4" s="112"/>
      <c r="O4" s="112"/>
      <c r="P4" s="112"/>
      <c r="Q4" s="113"/>
      <c r="R4" s="114" t="s">
        <v>32</v>
      </c>
      <c r="S4" s="115"/>
      <c r="T4" s="115"/>
      <c r="U4" s="115"/>
      <c r="V4" s="116"/>
      <c r="W4" s="111" t="s">
        <v>31</v>
      </c>
      <c r="X4" s="112"/>
      <c r="Y4" s="112"/>
      <c r="Z4" s="112"/>
      <c r="AA4" s="113"/>
      <c r="AB4" s="114" t="s">
        <v>32</v>
      </c>
      <c r="AC4" s="115"/>
      <c r="AD4" s="115"/>
      <c r="AE4" s="115"/>
      <c r="AF4" s="116"/>
      <c r="AG4" s="111" t="s">
        <v>31</v>
      </c>
      <c r="AH4" s="112"/>
      <c r="AI4" s="112"/>
      <c r="AJ4" s="112"/>
      <c r="AK4" s="113"/>
      <c r="AL4" s="114" t="s">
        <v>32</v>
      </c>
      <c r="AM4" s="115"/>
      <c r="AN4" s="115"/>
      <c r="AO4" s="115"/>
      <c r="AP4" s="116"/>
      <c r="AQ4" s="111" t="s">
        <v>31</v>
      </c>
      <c r="AR4" s="112"/>
      <c r="AS4" s="112"/>
      <c r="AT4" s="112"/>
      <c r="AU4" s="113"/>
      <c r="AV4" s="114" t="s">
        <v>32</v>
      </c>
      <c r="AW4" s="115"/>
      <c r="AX4" s="115"/>
      <c r="AY4" s="115"/>
      <c r="AZ4" s="116"/>
      <c r="BA4" s="111" t="s">
        <v>31</v>
      </c>
      <c r="BB4" s="112"/>
      <c r="BC4" s="112"/>
      <c r="BD4" s="112"/>
      <c r="BE4" s="113"/>
      <c r="BF4" s="114" t="s">
        <v>32</v>
      </c>
      <c r="BG4" s="115"/>
      <c r="BH4" s="115"/>
      <c r="BI4" s="115"/>
      <c r="BJ4" s="116"/>
      <c r="BK4" s="135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6"/>
      <c r="B5" s="127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6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30"/>
    </row>
    <row r="7" spans="1:63" ht="12.75">
      <c r="A7" s="11" t="s">
        <v>72</v>
      </c>
      <c r="B7" s="18" t="s">
        <v>14</v>
      </c>
      <c r="C7" s="1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30"/>
    </row>
    <row r="8" spans="1:63" ht="12.75">
      <c r="A8" s="11"/>
      <c r="B8" s="47" t="s">
        <v>94</v>
      </c>
      <c r="C8" s="45">
        <v>0</v>
      </c>
      <c r="D8" s="53">
        <v>740.04114322</v>
      </c>
      <c r="E8" s="45">
        <v>0</v>
      </c>
      <c r="F8" s="45">
        <v>0</v>
      </c>
      <c r="G8" s="45">
        <v>0</v>
      </c>
      <c r="H8" s="45">
        <v>12.156371925000002</v>
      </c>
      <c r="I8" s="45">
        <v>2975.301995838</v>
      </c>
      <c r="J8" s="45">
        <v>888.543342067</v>
      </c>
      <c r="K8" s="45">
        <v>39.883213246</v>
      </c>
      <c r="L8" s="45">
        <v>143.2544467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4.452209711999999</v>
      </c>
      <c r="S8" s="45">
        <v>49.638408307999995</v>
      </c>
      <c r="T8" s="45">
        <v>65.113010842</v>
      </c>
      <c r="U8" s="45">
        <v>0</v>
      </c>
      <c r="V8" s="45">
        <v>11.565132389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0.027079216000000003</v>
      </c>
      <c r="AC8" s="45">
        <v>0.080645162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0.025806479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16.801545142000002</v>
      </c>
      <c r="AS8" s="45">
        <v>0</v>
      </c>
      <c r="AT8" s="45">
        <v>0</v>
      </c>
      <c r="AU8" s="45">
        <v>0</v>
      </c>
      <c r="AV8" s="45">
        <v>34.25381822</v>
      </c>
      <c r="AW8" s="45">
        <v>2509.740399596</v>
      </c>
      <c r="AX8" s="45">
        <v>614.27291406</v>
      </c>
      <c r="AY8" s="45">
        <v>0</v>
      </c>
      <c r="AZ8" s="45">
        <v>320.22322846000003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11.880127654999999</v>
      </c>
      <c r="BG8" s="53">
        <v>60.753964077</v>
      </c>
      <c r="BH8" s="45">
        <v>8.568851726999998</v>
      </c>
      <c r="BI8" s="45">
        <v>0</v>
      </c>
      <c r="BJ8" s="45">
        <v>22.984646878000003</v>
      </c>
      <c r="BK8" s="91">
        <f>SUM(C8:BJ8)</f>
        <v>8529.562300918997</v>
      </c>
    </row>
    <row r="9" spans="1:63" ht="12.75">
      <c r="A9" s="11"/>
      <c r="B9" s="47" t="s">
        <v>96</v>
      </c>
      <c r="C9" s="45">
        <v>0</v>
      </c>
      <c r="D9" s="53">
        <v>2.634866862</v>
      </c>
      <c r="E9" s="45">
        <v>0</v>
      </c>
      <c r="F9" s="45">
        <v>0</v>
      </c>
      <c r="G9" s="54">
        <v>0</v>
      </c>
      <c r="H9" s="55">
        <v>8.983071922</v>
      </c>
      <c r="I9" s="45">
        <v>0.17078127500000004</v>
      </c>
      <c r="J9" s="45">
        <v>0.030920548</v>
      </c>
      <c r="K9" s="56">
        <v>0</v>
      </c>
      <c r="L9" s="54">
        <v>4.227109467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2.991475748</v>
      </c>
      <c r="S9" s="45">
        <v>0.03804928999999999</v>
      </c>
      <c r="T9" s="45">
        <v>0</v>
      </c>
      <c r="U9" s="45">
        <v>0</v>
      </c>
      <c r="V9" s="54">
        <v>0.9959667170000001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2.332819969</v>
      </c>
      <c r="AW9" s="45">
        <v>2.809523669</v>
      </c>
      <c r="AX9" s="45">
        <v>0</v>
      </c>
      <c r="AY9" s="56">
        <v>0</v>
      </c>
      <c r="AZ9" s="54">
        <v>11.477386446999999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0.300981343</v>
      </c>
      <c r="BG9" s="53">
        <v>1.003983515</v>
      </c>
      <c r="BH9" s="45">
        <v>0</v>
      </c>
      <c r="BI9" s="45">
        <v>0</v>
      </c>
      <c r="BJ9" s="45">
        <v>0.447940708</v>
      </c>
      <c r="BK9" s="91">
        <f>SUM(C9:BJ9)</f>
        <v>38.444877479999995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742.676010082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21.139443847000003</v>
      </c>
      <c r="I10" s="92">
        <f t="shared" si="0"/>
        <v>2975.472777113</v>
      </c>
      <c r="J10" s="92">
        <f t="shared" si="0"/>
        <v>888.5742626150001</v>
      </c>
      <c r="K10" s="92">
        <f t="shared" si="0"/>
        <v>39.883213246</v>
      </c>
      <c r="L10" s="92">
        <f t="shared" si="0"/>
        <v>147.48155616699998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7.443685459999999</v>
      </c>
      <c r="S10" s="92">
        <f t="shared" si="0"/>
        <v>49.67645759799999</v>
      </c>
      <c r="T10" s="92">
        <f t="shared" si="0"/>
        <v>65.113010842</v>
      </c>
      <c r="U10" s="92">
        <f t="shared" si="0"/>
        <v>0</v>
      </c>
      <c r="V10" s="92">
        <f t="shared" si="0"/>
        <v>12.561099106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0.027079216000000003</v>
      </c>
      <c r="AC10" s="92">
        <f t="shared" si="0"/>
        <v>0.080645162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0.025806479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16.801545142000002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36.586638189</v>
      </c>
      <c r="AW10" s="92">
        <f t="shared" si="0"/>
        <v>2512.549923265</v>
      </c>
      <c r="AX10" s="92">
        <f t="shared" si="0"/>
        <v>614.27291406</v>
      </c>
      <c r="AY10" s="92">
        <f t="shared" si="0"/>
        <v>0</v>
      </c>
      <c r="AZ10" s="92">
        <f t="shared" si="0"/>
        <v>331.70061490700004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12.181108998</v>
      </c>
      <c r="BG10" s="92">
        <f t="shared" si="0"/>
        <v>61.757947592</v>
      </c>
      <c r="BH10" s="92">
        <f t="shared" si="0"/>
        <v>8.568851726999998</v>
      </c>
      <c r="BI10" s="92">
        <f t="shared" si="0"/>
        <v>0</v>
      </c>
      <c r="BJ10" s="92">
        <f t="shared" si="0"/>
        <v>23.432587586000004</v>
      </c>
      <c r="BK10" s="92">
        <f>SUM(BK8:BK9)</f>
        <v>8568.007178398997</v>
      </c>
    </row>
    <row r="11" spans="1:63" ht="12.75">
      <c r="A11" s="11" t="s">
        <v>73</v>
      </c>
      <c r="B11" s="18" t="s">
        <v>3</v>
      </c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5"/>
    </row>
    <row r="12" spans="1:63" ht="12.75">
      <c r="A12" s="11"/>
      <c r="B12" s="46" t="s">
        <v>95</v>
      </c>
      <c r="C12" s="45">
        <v>0</v>
      </c>
      <c r="D12" s="53">
        <v>477.891445966</v>
      </c>
      <c r="E12" s="45">
        <v>0</v>
      </c>
      <c r="F12" s="45">
        <v>0</v>
      </c>
      <c r="G12" s="54">
        <v>0</v>
      </c>
      <c r="H12" s="55">
        <v>0.705894666</v>
      </c>
      <c r="I12" s="45">
        <v>3.821491574</v>
      </c>
      <c r="J12" s="45">
        <v>0</v>
      </c>
      <c r="K12" s="56">
        <v>0</v>
      </c>
      <c r="L12" s="54">
        <v>169.244716145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0.193688179</v>
      </c>
      <c r="S12" s="45">
        <v>0</v>
      </c>
      <c r="T12" s="45">
        <v>0</v>
      </c>
      <c r="U12" s="45">
        <v>0</v>
      </c>
      <c r="V12" s="54">
        <v>0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26.359876405</v>
      </c>
      <c r="AS12" s="45">
        <v>0</v>
      </c>
      <c r="AT12" s="56">
        <v>0</v>
      </c>
      <c r="AU12" s="54">
        <v>0</v>
      </c>
      <c r="AV12" s="55">
        <v>3.407744627</v>
      </c>
      <c r="AW12" s="45">
        <v>29.114751659000003</v>
      </c>
      <c r="AX12" s="45">
        <v>0</v>
      </c>
      <c r="AY12" s="56">
        <v>0</v>
      </c>
      <c r="AZ12" s="54">
        <v>35.998112225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0.7852992540000001</v>
      </c>
      <c r="BG12" s="53">
        <v>0.239362394</v>
      </c>
      <c r="BH12" s="45">
        <v>0</v>
      </c>
      <c r="BI12" s="45">
        <v>0</v>
      </c>
      <c r="BJ12" s="45">
        <v>4.052055438999999</v>
      </c>
      <c r="BK12" s="91">
        <f>SUM(C12:BJ12)</f>
        <v>751.8144385330002</v>
      </c>
    </row>
    <row r="13" spans="1:63" ht="12.75">
      <c r="A13" s="11"/>
      <c r="B13" s="47" t="s">
        <v>167</v>
      </c>
      <c r="C13" s="45">
        <v>0</v>
      </c>
      <c r="D13" s="53">
        <v>35.622170403</v>
      </c>
      <c r="E13" s="45">
        <v>0</v>
      </c>
      <c r="F13" s="45">
        <v>0</v>
      </c>
      <c r="G13" s="54">
        <v>0</v>
      </c>
      <c r="H13" s="55">
        <v>0.365471634</v>
      </c>
      <c r="I13" s="45">
        <v>21.62926456</v>
      </c>
      <c r="J13" s="45">
        <v>0</v>
      </c>
      <c r="K13" s="56">
        <v>0</v>
      </c>
      <c r="L13" s="54">
        <v>7.9475664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0.053914351</v>
      </c>
      <c r="S13" s="45">
        <v>0</v>
      </c>
      <c r="T13" s="45">
        <v>0</v>
      </c>
      <c r="U13" s="45">
        <v>0</v>
      </c>
      <c r="V13" s="54">
        <v>1.2725E-05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0.6604677</v>
      </c>
      <c r="AW13" s="45">
        <v>2.706894676</v>
      </c>
      <c r="AX13" s="45">
        <v>0</v>
      </c>
      <c r="AY13" s="56">
        <v>0</v>
      </c>
      <c r="AZ13" s="54">
        <v>1.435856048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0.088305586</v>
      </c>
      <c r="BG13" s="53">
        <v>6.451999999999999E-06</v>
      </c>
      <c r="BH13" s="45">
        <v>0</v>
      </c>
      <c r="BI13" s="45">
        <v>0</v>
      </c>
      <c r="BJ13" s="45">
        <v>0</v>
      </c>
      <c r="BK13" s="91">
        <f>SUM(C13:BJ13)</f>
        <v>70.50993053500001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513.513616369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1.0713663</v>
      </c>
      <c r="I14" s="93">
        <f t="shared" si="1"/>
        <v>25.450756134</v>
      </c>
      <c r="J14" s="93">
        <f t="shared" si="1"/>
        <v>0</v>
      </c>
      <c r="K14" s="93">
        <f t="shared" si="1"/>
        <v>0</v>
      </c>
      <c r="L14" s="93">
        <f t="shared" si="1"/>
        <v>177.192282545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0.24760253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1.2725E-05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26.359876405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4.068212327</v>
      </c>
      <c r="AW14" s="93">
        <f t="shared" si="2"/>
        <v>31.821646335000004</v>
      </c>
      <c r="AX14" s="93">
        <f t="shared" si="2"/>
        <v>0</v>
      </c>
      <c r="AY14" s="93">
        <f t="shared" si="2"/>
        <v>0</v>
      </c>
      <c r="AZ14" s="93">
        <f t="shared" si="2"/>
        <v>37.433968273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0.8736048400000002</v>
      </c>
      <c r="BG14" s="93">
        <f t="shared" si="2"/>
        <v>0.239368846</v>
      </c>
      <c r="BH14" s="93">
        <f t="shared" si="2"/>
        <v>0</v>
      </c>
      <c r="BI14" s="93">
        <f t="shared" si="2"/>
        <v>0</v>
      </c>
      <c r="BJ14" s="93">
        <f t="shared" si="2"/>
        <v>4.052055438999999</v>
      </c>
      <c r="BK14" s="93">
        <f t="shared" si="2"/>
        <v>822.3243690680001</v>
      </c>
    </row>
    <row r="15" spans="1:63" ht="12.75">
      <c r="A15" s="11" t="s">
        <v>74</v>
      </c>
      <c r="B15" s="18" t="s">
        <v>10</v>
      </c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40"/>
    </row>
    <row r="16" spans="1:63" ht="12.75">
      <c r="A16" s="97"/>
      <c r="B16" s="3" t="s">
        <v>129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0.056651951</v>
      </c>
      <c r="I16" s="45">
        <v>0</v>
      </c>
      <c r="J16" s="45">
        <v>0</v>
      </c>
      <c r="K16" s="45">
        <v>0</v>
      </c>
      <c r="L16" s="54">
        <v>0.1625382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0.019681898</v>
      </c>
      <c r="S16" s="45">
        <v>0</v>
      </c>
      <c r="T16" s="45">
        <v>0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5.3828566659999995</v>
      </c>
      <c r="AW16" s="45">
        <v>1.180026051</v>
      </c>
      <c r="AX16" s="45">
        <v>0</v>
      </c>
      <c r="AY16" s="45">
        <v>0</v>
      </c>
      <c r="AZ16" s="54">
        <v>30.13614582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1.089631025</v>
      </c>
      <c r="BG16" s="53">
        <v>1.856848291</v>
      </c>
      <c r="BH16" s="45">
        <v>0</v>
      </c>
      <c r="BI16" s="45">
        <v>0</v>
      </c>
      <c r="BJ16" s="56">
        <v>2.1292783</v>
      </c>
      <c r="BK16" s="61">
        <f aca="true" t="shared" si="3" ref="BK16:BK63">SUM(C16:BJ16)</f>
        <v>42.013658202</v>
      </c>
    </row>
    <row r="17" spans="1:63" ht="12.75">
      <c r="A17" s="97"/>
      <c r="B17" s="3" t="s">
        <v>130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0.107339697</v>
      </c>
      <c r="I17" s="45">
        <v>0</v>
      </c>
      <c r="J17" s="45">
        <v>0</v>
      </c>
      <c r="K17" s="45">
        <v>0</v>
      </c>
      <c r="L17" s="54">
        <v>1.019270589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0.08003357700000001</v>
      </c>
      <c r="S17" s="45">
        <v>0</v>
      </c>
      <c r="T17" s="45">
        <v>0</v>
      </c>
      <c r="U17" s="45">
        <v>0</v>
      </c>
      <c r="V17" s="54">
        <v>0.02778025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6.800554001999999</v>
      </c>
      <c r="AW17" s="45">
        <v>3.089262185</v>
      </c>
      <c r="AX17" s="45">
        <v>0</v>
      </c>
      <c r="AY17" s="45">
        <v>0</v>
      </c>
      <c r="AZ17" s="54">
        <v>35.606956877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1.358282843</v>
      </c>
      <c r="BG17" s="53">
        <v>1.5258524800000002</v>
      </c>
      <c r="BH17" s="45">
        <v>0</v>
      </c>
      <c r="BI17" s="45">
        <v>0</v>
      </c>
      <c r="BJ17" s="56">
        <v>2.357696828</v>
      </c>
      <c r="BK17" s="61">
        <f t="shared" si="3"/>
        <v>51.973029327999996</v>
      </c>
    </row>
    <row r="18" spans="1:63" ht="12.75">
      <c r="A18" s="97"/>
      <c r="B18" s="3" t="s">
        <v>131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0.08565597800000001</v>
      </c>
      <c r="I18" s="45">
        <v>0.006780382000000001</v>
      </c>
      <c r="J18" s="45">
        <v>0</v>
      </c>
      <c r="K18" s="45">
        <v>0</v>
      </c>
      <c r="L18" s="54">
        <v>0.08204262600000001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0.045816545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16.671700724999997</v>
      </c>
      <c r="AW18" s="45">
        <v>1.677312774</v>
      </c>
      <c r="AX18" s="45">
        <v>0</v>
      </c>
      <c r="AY18" s="45">
        <v>0</v>
      </c>
      <c r="AZ18" s="54">
        <v>44.813970546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6.1764470650000005</v>
      </c>
      <c r="BG18" s="53">
        <v>0.167176613</v>
      </c>
      <c r="BH18" s="45">
        <v>0</v>
      </c>
      <c r="BI18" s="45">
        <v>0</v>
      </c>
      <c r="BJ18" s="56">
        <v>7.520978937000001</v>
      </c>
      <c r="BK18" s="61">
        <f t="shared" si="3"/>
        <v>77.24788219099999</v>
      </c>
    </row>
    <row r="19" spans="1:63" ht="12.75">
      <c r="A19" s="97"/>
      <c r="B19" s="3" t="s">
        <v>168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0.149432444</v>
      </c>
      <c r="I19" s="45">
        <v>0</v>
      </c>
      <c r="J19" s="45">
        <v>0</v>
      </c>
      <c r="K19" s="45">
        <v>0</v>
      </c>
      <c r="L19" s="54">
        <v>0.49911547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0.035784806</v>
      </c>
      <c r="S19" s="45">
        <v>0</v>
      </c>
      <c r="T19" s="45">
        <v>0</v>
      </c>
      <c r="U19" s="45">
        <v>0</v>
      </c>
      <c r="V19" s="54">
        <v>0.055053548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16.303234276</v>
      </c>
      <c r="AW19" s="45">
        <v>13.687470337999999</v>
      </c>
      <c r="AX19" s="45">
        <v>0</v>
      </c>
      <c r="AY19" s="45">
        <v>0</v>
      </c>
      <c r="AZ19" s="54">
        <v>60.454824179000006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5.843562844</v>
      </c>
      <c r="BG19" s="53">
        <v>1.254394032</v>
      </c>
      <c r="BH19" s="45">
        <v>0</v>
      </c>
      <c r="BI19" s="45">
        <v>0</v>
      </c>
      <c r="BJ19" s="56">
        <v>8.624469118999999</v>
      </c>
      <c r="BK19" s="61">
        <f t="shared" si="3"/>
        <v>106.90734105599999</v>
      </c>
    </row>
    <row r="20" spans="1:63" ht="12.75">
      <c r="A20" s="97"/>
      <c r="B20" s="3" t="s">
        <v>174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0.111319092</v>
      </c>
      <c r="I20" s="45">
        <v>0</v>
      </c>
      <c r="J20" s="45">
        <v>0</v>
      </c>
      <c r="K20" s="45">
        <v>0</v>
      </c>
      <c r="L20" s="54">
        <v>0.713033226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0.036937622999999996</v>
      </c>
      <c r="S20" s="45">
        <v>0</v>
      </c>
      <c r="T20" s="45">
        <v>2.001496774</v>
      </c>
      <c r="U20" s="45">
        <v>0</v>
      </c>
      <c r="V20" s="54">
        <v>0.020014968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11.969768197</v>
      </c>
      <c r="AW20" s="45">
        <v>8.764680921</v>
      </c>
      <c r="AX20" s="45">
        <v>0</v>
      </c>
      <c r="AY20" s="45">
        <v>0</v>
      </c>
      <c r="AZ20" s="54">
        <v>40.963257405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2.878964151</v>
      </c>
      <c r="BG20" s="53">
        <v>1.610728114</v>
      </c>
      <c r="BH20" s="45">
        <v>0.6951760969999999</v>
      </c>
      <c r="BI20" s="45">
        <v>0</v>
      </c>
      <c r="BJ20" s="56">
        <v>10.89733913</v>
      </c>
      <c r="BK20" s="61">
        <f t="shared" si="3"/>
        <v>80.66271569800001</v>
      </c>
    </row>
    <row r="21" spans="1:63" ht="12.75">
      <c r="A21" s="97"/>
      <c r="B21" s="3" t="s">
        <v>175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0.123052351</v>
      </c>
      <c r="I21" s="45">
        <v>0.14897428999999998</v>
      </c>
      <c r="J21" s="45">
        <v>0</v>
      </c>
      <c r="K21" s="45">
        <v>0</v>
      </c>
      <c r="L21" s="54">
        <v>0.319125359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0.066988773</v>
      </c>
      <c r="S21" s="45">
        <v>0</v>
      </c>
      <c r="T21" s="45">
        <v>1.9863238699999999</v>
      </c>
      <c r="U21" s="45">
        <v>0</v>
      </c>
      <c r="V21" s="54">
        <v>0.009931619000000001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16.275680933</v>
      </c>
      <c r="AW21" s="45">
        <v>14.579426805</v>
      </c>
      <c r="AX21" s="45">
        <v>0</v>
      </c>
      <c r="AY21" s="45">
        <v>0</v>
      </c>
      <c r="AZ21" s="54">
        <v>86.93780710499999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6.2909565789999995</v>
      </c>
      <c r="BG21" s="53">
        <v>0.3056211</v>
      </c>
      <c r="BH21" s="45">
        <v>0</v>
      </c>
      <c r="BI21" s="45">
        <v>0</v>
      </c>
      <c r="BJ21" s="56">
        <v>8.165480927</v>
      </c>
      <c r="BK21" s="61">
        <f t="shared" si="3"/>
        <v>135.20936971099997</v>
      </c>
    </row>
    <row r="22" spans="1:63" ht="12.75">
      <c r="A22" s="97"/>
      <c r="B22" s="3" t="s">
        <v>176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0.12428353</v>
      </c>
      <c r="I22" s="45">
        <v>0</v>
      </c>
      <c r="J22" s="45">
        <v>0</v>
      </c>
      <c r="K22" s="45">
        <v>0</v>
      </c>
      <c r="L22" s="54">
        <v>0.310118124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0.097493122</v>
      </c>
      <c r="S22" s="45">
        <v>2.9953567739999998</v>
      </c>
      <c r="T22" s="45">
        <v>1.996904516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14.918323592999998</v>
      </c>
      <c r="AW22" s="45">
        <v>7.327312722</v>
      </c>
      <c r="AX22" s="45">
        <v>0</v>
      </c>
      <c r="AY22" s="45">
        <v>0</v>
      </c>
      <c r="AZ22" s="54">
        <v>49.971207556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5.314880981999999</v>
      </c>
      <c r="BG22" s="53">
        <v>1.838335716</v>
      </c>
      <c r="BH22" s="45">
        <v>0</v>
      </c>
      <c r="BI22" s="45">
        <v>0</v>
      </c>
      <c r="BJ22" s="56">
        <v>11.474974268</v>
      </c>
      <c r="BK22" s="61">
        <f t="shared" si="3"/>
        <v>96.369190903</v>
      </c>
    </row>
    <row r="23" spans="1:63" ht="12.75">
      <c r="A23" s="97"/>
      <c r="B23" s="3" t="s">
        <v>179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0.101056031</v>
      </c>
      <c r="I23" s="45">
        <v>0</v>
      </c>
      <c r="J23" s="45">
        <v>0</v>
      </c>
      <c r="K23" s="45">
        <v>0</v>
      </c>
      <c r="L23" s="54">
        <v>0.314794369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0.092453691</v>
      </c>
      <c r="S23" s="45">
        <v>0</v>
      </c>
      <c r="T23" s="45">
        <v>2.1785077420000003</v>
      </c>
      <c r="U23" s="45">
        <v>0</v>
      </c>
      <c r="V23" s="54">
        <v>0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4.883625617</v>
      </c>
      <c r="AW23" s="45">
        <v>1.476750133</v>
      </c>
      <c r="AX23" s="45">
        <v>0</v>
      </c>
      <c r="AY23" s="45">
        <v>0</v>
      </c>
      <c r="AZ23" s="54">
        <v>14.622027372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1.7511422460000001</v>
      </c>
      <c r="BG23" s="53">
        <v>0.021689154999999998</v>
      </c>
      <c r="BH23" s="45">
        <v>0</v>
      </c>
      <c r="BI23" s="45">
        <v>0</v>
      </c>
      <c r="BJ23" s="56">
        <v>0.471576449</v>
      </c>
      <c r="BK23" s="61">
        <f t="shared" si="3"/>
        <v>25.913622805000003</v>
      </c>
    </row>
    <row r="24" spans="1:63" ht="12.75">
      <c r="A24" s="97"/>
      <c r="B24" s="3" t="s">
        <v>183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0.259785767</v>
      </c>
      <c r="I24" s="45">
        <v>0.266754194</v>
      </c>
      <c r="J24" s="45">
        <v>0</v>
      </c>
      <c r="K24" s="45">
        <v>0</v>
      </c>
      <c r="L24" s="54">
        <v>0.400131291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0.022940861</v>
      </c>
      <c r="S24" s="45">
        <v>0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7.080473130000001</v>
      </c>
      <c r="AW24" s="45">
        <v>2.79482884</v>
      </c>
      <c r="AX24" s="45">
        <v>0</v>
      </c>
      <c r="AY24" s="45">
        <v>0</v>
      </c>
      <c r="AZ24" s="54">
        <v>31.662055949000003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2.215604528</v>
      </c>
      <c r="BG24" s="53">
        <v>0.532636452</v>
      </c>
      <c r="BH24" s="45">
        <v>0</v>
      </c>
      <c r="BI24" s="45">
        <v>0</v>
      </c>
      <c r="BJ24" s="56">
        <v>4.757021588</v>
      </c>
      <c r="BK24" s="61">
        <f t="shared" si="3"/>
        <v>49.9922326</v>
      </c>
    </row>
    <row r="25" spans="1:63" ht="12.75">
      <c r="A25" s="97"/>
      <c r="B25" s="3" t="s">
        <v>184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0.248722674</v>
      </c>
      <c r="I25" s="45">
        <v>0.26846491899999997</v>
      </c>
      <c r="J25" s="45">
        <v>0</v>
      </c>
      <c r="K25" s="45">
        <v>0</v>
      </c>
      <c r="L25" s="54">
        <v>0.322157904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0.055131956999999995</v>
      </c>
      <c r="S25" s="45">
        <v>0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8.181884041</v>
      </c>
      <c r="AW25" s="45">
        <v>1.997928127</v>
      </c>
      <c r="AX25" s="45">
        <v>0</v>
      </c>
      <c r="AY25" s="45">
        <v>0</v>
      </c>
      <c r="AZ25" s="54">
        <v>34.531080986999996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2.467998587</v>
      </c>
      <c r="BG25" s="53">
        <v>0.175561403</v>
      </c>
      <c r="BH25" s="45">
        <v>0</v>
      </c>
      <c r="BI25" s="45">
        <v>0</v>
      </c>
      <c r="BJ25" s="56">
        <v>6.0720068089999994</v>
      </c>
      <c r="BK25" s="61">
        <f t="shared" si="3"/>
        <v>54.320937408</v>
      </c>
    </row>
    <row r="26" spans="1:63" ht="12.75">
      <c r="A26" s="97"/>
      <c r="B26" s="3" t="s">
        <v>132</v>
      </c>
      <c r="C26" s="55">
        <v>0</v>
      </c>
      <c r="D26" s="53">
        <v>1.720024596</v>
      </c>
      <c r="E26" s="45">
        <v>0</v>
      </c>
      <c r="F26" s="45">
        <v>0</v>
      </c>
      <c r="G26" s="54">
        <v>0</v>
      </c>
      <c r="H26" s="73">
        <v>0.016419435</v>
      </c>
      <c r="I26" s="45">
        <v>0.006301597</v>
      </c>
      <c r="J26" s="45">
        <v>0</v>
      </c>
      <c r="K26" s="45">
        <v>0</v>
      </c>
      <c r="L26" s="54">
        <v>3.1876788289999998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0.0017425040000000002</v>
      </c>
      <c r="S26" s="45">
        <v>0</v>
      </c>
      <c r="T26" s="45">
        <v>0</v>
      </c>
      <c r="U26" s="45">
        <v>0</v>
      </c>
      <c r="V26" s="54">
        <v>0.001260319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0.06273456899999999</v>
      </c>
      <c r="AW26" s="45">
        <v>1.642701667</v>
      </c>
      <c r="AX26" s="45">
        <v>0</v>
      </c>
      <c r="AY26" s="45">
        <v>0</v>
      </c>
      <c r="AZ26" s="54">
        <v>2.7685581260000003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0.005378321</v>
      </c>
      <c r="BG26" s="53">
        <v>2.5366738829999997</v>
      </c>
      <c r="BH26" s="45">
        <v>0</v>
      </c>
      <c r="BI26" s="45">
        <v>0</v>
      </c>
      <c r="BJ26" s="56">
        <v>2.17570469</v>
      </c>
      <c r="BK26" s="61">
        <f t="shared" si="3"/>
        <v>14.125178536</v>
      </c>
    </row>
    <row r="27" spans="1:63" ht="12.75">
      <c r="A27" s="97"/>
      <c r="B27" s="3" t="s">
        <v>133</v>
      </c>
      <c r="C27" s="55">
        <v>0</v>
      </c>
      <c r="D27" s="53">
        <v>2.673654325</v>
      </c>
      <c r="E27" s="45">
        <v>0</v>
      </c>
      <c r="F27" s="45">
        <v>0</v>
      </c>
      <c r="G27" s="54">
        <v>0</v>
      </c>
      <c r="H27" s="73">
        <v>0.029364178</v>
      </c>
      <c r="I27" s="45">
        <v>0.39495814</v>
      </c>
      <c r="J27" s="45">
        <v>0</v>
      </c>
      <c r="K27" s="45">
        <v>0</v>
      </c>
      <c r="L27" s="54">
        <v>0.130218374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0.012602652</v>
      </c>
      <c r="S27" s="45">
        <v>0.042008839</v>
      </c>
      <c r="T27" s="45">
        <v>0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0.139272058</v>
      </c>
      <c r="AW27" s="45">
        <v>5.765024908</v>
      </c>
      <c r="AX27" s="45">
        <v>0</v>
      </c>
      <c r="AY27" s="45">
        <v>0</v>
      </c>
      <c r="AZ27" s="54">
        <v>5.501915692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0.07482546500000001</v>
      </c>
      <c r="BG27" s="53">
        <v>0.62859387</v>
      </c>
      <c r="BH27" s="45">
        <v>0</v>
      </c>
      <c r="BI27" s="45">
        <v>0</v>
      </c>
      <c r="BJ27" s="56">
        <v>2.070169147</v>
      </c>
      <c r="BK27" s="61">
        <f t="shared" si="3"/>
        <v>17.462607648000002</v>
      </c>
    </row>
    <row r="28" spans="1:63" ht="12.75">
      <c r="A28" s="97"/>
      <c r="B28" s="3" t="s">
        <v>134</v>
      </c>
      <c r="C28" s="55">
        <v>0</v>
      </c>
      <c r="D28" s="53">
        <v>6.490759916</v>
      </c>
      <c r="E28" s="45">
        <v>0</v>
      </c>
      <c r="F28" s="45">
        <v>0</v>
      </c>
      <c r="G28" s="54">
        <v>0</v>
      </c>
      <c r="H28" s="73">
        <v>0.107927254</v>
      </c>
      <c r="I28" s="45">
        <v>0.157569039</v>
      </c>
      <c r="J28" s="45">
        <v>0</v>
      </c>
      <c r="K28" s="45">
        <v>0</v>
      </c>
      <c r="L28" s="54">
        <v>0.193380184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</v>
      </c>
      <c r="S28" s="45">
        <v>0.035811145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0.489133703</v>
      </c>
      <c r="AW28" s="45">
        <v>13.449360614</v>
      </c>
      <c r="AX28" s="45">
        <v>0</v>
      </c>
      <c r="AY28" s="45">
        <v>0</v>
      </c>
      <c r="AZ28" s="54">
        <v>4.668024482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0.022979008</v>
      </c>
      <c r="BG28" s="53">
        <v>0.10717243600000001</v>
      </c>
      <c r="BH28" s="45">
        <v>0</v>
      </c>
      <c r="BI28" s="45">
        <v>0</v>
      </c>
      <c r="BJ28" s="56">
        <v>8.191546487</v>
      </c>
      <c r="BK28" s="61">
        <f t="shared" si="3"/>
        <v>33.913664268000005</v>
      </c>
    </row>
    <row r="29" spans="1:63" ht="12.75">
      <c r="A29" s="97"/>
      <c r="B29" s="3" t="s">
        <v>135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3">
        <v>0.057477745999999996</v>
      </c>
      <c r="I29" s="45">
        <v>7.764359973</v>
      </c>
      <c r="J29" s="45">
        <v>0</v>
      </c>
      <c r="K29" s="45">
        <v>0</v>
      </c>
      <c r="L29" s="54">
        <v>0.8574301759999999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</v>
      </c>
      <c r="S29" s="45">
        <v>0.035878742</v>
      </c>
      <c r="T29" s="45">
        <v>0</v>
      </c>
      <c r="U29" s="45">
        <v>0</v>
      </c>
      <c r="V29" s="54">
        <v>0.467012689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1.0502295970000002</v>
      </c>
      <c r="AW29" s="45">
        <v>2.718630899</v>
      </c>
      <c r="AX29" s="45">
        <v>0</v>
      </c>
      <c r="AY29" s="45">
        <v>0</v>
      </c>
      <c r="AZ29" s="54">
        <v>11.039983075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0.142636728</v>
      </c>
      <c r="BG29" s="53">
        <v>0.114940453</v>
      </c>
      <c r="BH29" s="45">
        <v>0</v>
      </c>
      <c r="BI29" s="45">
        <v>0</v>
      </c>
      <c r="BJ29" s="56">
        <v>8.383606525</v>
      </c>
      <c r="BK29" s="61">
        <f t="shared" si="3"/>
        <v>32.632186603</v>
      </c>
    </row>
    <row r="30" spans="1:63" ht="12.75">
      <c r="A30" s="97"/>
      <c r="B30" s="3" t="s">
        <v>136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3">
        <v>0.18394788</v>
      </c>
      <c r="I30" s="45">
        <v>1.307482815</v>
      </c>
      <c r="J30" s="45">
        <v>0</v>
      </c>
      <c r="K30" s="45">
        <v>0</v>
      </c>
      <c r="L30" s="54">
        <v>5.214519779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0.07841712299999999</v>
      </c>
      <c r="S30" s="45">
        <v>0.117920484</v>
      </c>
      <c r="T30" s="45">
        <v>0</v>
      </c>
      <c r="U30" s="45">
        <v>0</v>
      </c>
      <c r="V30" s="54">
        <v>0.312489283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1.7054292029999998</v>
      </c>
      <c r="AW30" s="45">
        <v>6.719055845000001</v>
      </c>
      <c r="AX30" s="45">
        <v>0</v>
      </c>
      <c r="AY30" s="45">
        <v>0</v>
      </c>
      <c r="AZ30" s="54">
        <v>16.129654573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0.147662433</v>
      </c>
      <c r="BG30" s="53">
        <v>2.548521909</v>
      </c>
      <c r="BH30" s="45">
        <v>0</v>
      </c>
      <c r="BI30" s="45">
        <v>0</v>
      </c>
      <c r="BJ30" s="56">
        <v>6.224112593</v>
      </c>
      <c r="BK30" s="61">
        <f t="shared" si="3"/>
        <v>40.68921392</v>
      </c>
    </row>
    <row r="31" spans="1:63" ht="12.75">
      <c r="A31" s="97"/>
      <c r="B31" s="3" t="s">
        <v>137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3">
        <v>0.401195923</v>
      </c>
      <c r="I31" s="45">
        <v>13.44449815</v>
      </c>
      <c r="J31" s="45">
        <v>0</v>
      </c>
      <c r="K31" s="45">
        <v>0</v>
      </c>
      <c r="L31" s="54">
        <v>1.438537065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0.138103121</v>
      </c>
      <c r="S31" s="45">
        <v>0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0.912602708</v>
      </c>
      <c r="AW31" s="45">
        <v>30.334628652</v>
      </c>
      <c r="AX31" s="45">
        <v>0</v>
      </c>
      <c r="AY31" s="45">
        <v>0</v>
      </c>
      <c r="AZ31" s="54">
        <v>28.623933632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0.104523056</v>
      </c>
      <c r="BG31" s="53">
        <v>0.200942819</v>
      </c>
      <c r="BH31" s="45">
        <v>0</v>
      </c>
      <c r="BI31" s="45">
        <v>0</v>
      </c>
      <c r="BJ31" s="56">
        <v>6.976778840000001</v>
      </c>
      <c r="BK31" s="61">
        <f t="shared" si="3"/>
        <v>82.575743966</v>
      </c>
    </row>
    <row r="32" spans="1:63" ht="12.75">
      <c r="A32" s="97"/>
      <c r="B32" s="3" t="s">
        <v>138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3">
        <v>0.0680108</v>
      </c>
      <c r="I32" s="45">
        <v>6.5395</v>
      </c>
      <c r="J32" s="45">
        <v>0</v>
      </c>
      <c r="K32" s="45">
        <v>0</v>
      </c>
      <c r="L32" s="54">
        <v>1.726428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0.0483923</v>
      </c>
      <c r="S32" s="45">
        <v>0</v>
      </c>
      <c r="T32" s="45">
        <v>0</v>
      </c>
      <c r="U32" s="45">
        <v>0</v>
      </c>
      <c r="V32" s="54">
        <v>0.196185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2.155843338</v>
      </c>
      <c r="AW32" s="45">
        <v>3.3624232090000006</v>
      </c>
      <c r="AX32" s="45">
        <v>0</v>
      </c>
      <c r="AY32" s="45">
        <v>0</v>
      </c>
      <c r="AZ32" s="54">
        <v>19.296158485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0.146752571</v>
      </c>
      <c r="BG32" s="53">
        <v>0</v>
      </c>
      <c r="BH32" s="45">
        <v>0</v>
      </c>
      <c r="BI32" s="45">
        <v>0</v>
      </c>
      <c r="BJ32" s="56">
        <v>2.233339939</v>
      </c>
      <c r="BK32" s="61">
        <f t="shared" si="3"/>
        <v>35.773033642</v>
      </c>
    </row>
    <row r="33" spans="1:63" ht="12.75">
      <c r="A33" s="97"/>
      <c r="B33" s="3" t="s">
        <v>139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0.155476602</v>
      </c>
      <c r="I33" s="45">
        <v>0</v>
      </c>
      <c r="J33" s="45">
        <v>0</v>
      </c>
      <c r="K33" s="45">
        <v>0</v>
      </c>
      <c r="L33" s="54">
        <v>8.972248687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0.024653995999999997</v>
      </c>
      <c r="S33" s="45">
        <v>0</v>
      </c>
      <c r="T33" s="45">
        <v>0</v>
      </c>
      <c r="U33" s="45">
        <v>0</v>
      </c>
      <c r="V33" s="54">
        <v>0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1.2406721059999999</v>
      </c>
      <c r="AW33" s="45">
        <v>0.362590697</v>
      </c>
      <c r="AX33" s="45">
        <v>0</v>
      </c>
      <c r="AY33" s="45">
        <v>0</v>
      </c>
      <c r="AZ33" s="54">
        <v>15.668789806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0.1999437</v>
      </c>
      <c r="BG33" s="53">
        <v>0</v>
      </c>
      <c r="BH33" s="45">
        <v>0</v>
      </c>
      <c r="BI33" s="45">
        <v>0</v>
      </c>
      <c r="BJ33" s="56">
        <v>0.831362421</v>
      </c>
      <c r="BK33" s="61">
        <f t="shared" si="3"/>
        <v>27.455738015</v>
      </c>
    </row>
    <row r="34" spans="1:63" ht="12.75">
      <c r="A34" s="97"/>
      <c r="B34" s="3" t="s">
        <v>140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0.164412786</v>
      </c>
      <c r="I34" s="45">
        <v>0.324003629</v>
      </c>
      <c r="J34" s="45">
        <v>0</v>
      </c>
      <c r="K34" s="45">
        <v>0</v>
      </c>
      <c r="L34" s="54">
        <v>0.9154310960000002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0.060912681999999996</v>
      </c>
      <c r="S34" s="45">
        <v>0</v>
      </c>
      <c r="T34" s="45">
        <v>0</v>
      </c>
      <c r="U34" s="45">
        <v>0</v>
      </c>
      <c r="V34" s="54">
        <v>1.329886352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0.711048873</v>
      </c>
      <c r="AW34" s="45">
        <v>5.624426517</v>
      </c>
      <c r="AX34" s="45">
        <v>0</v>
      </c>
      <c r="AY34" s="45">
        <v>0</v>
      </c>
      <c r="AZ34" s="54">
        <v>21.888823585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0.00775783</v>
      </c>
      <c r="BG34" s="53">
        <v>0</v>
      </c>
      <c r="BH34" s="45">
        <v>0</v>
      </c>
      <c r="BI34" s="45">
        <v>0</v>
      </c>
      <c r="BJ34" s="56">
        <v>4.1116368</v>
      </c>
      <c r="BK34" s="61">
        <f t="shared" si="3"/>
        <v>35.138340150000005</v>
      </c>
    </row>
    <row r="35" spans="1:63" ht="12.75">
      <c r="A35" s="97"/>
      <c r="B35" s="3" t="s">
        <v>141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0.08381648100000001</v>
      </c>
      <c r="I35" s="45">
        <v>0</v>
      </c>
      <c r="J35" s="45">
        <v>0</v>
      </c>
      <c r="K35" s="45">
        <v>0</v>
      </c>
      <c r="L35" s="54">
        <v>0.321875887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0.101871983</v>
      </c>
      <c r="S35" s="45">
        <v>0</v>
      </c>
      <c r="T35" s="45">
        <v>0</v>
      </c>
      <c r="U35" s="45">
        <v>0</v>
      </c>
      <c r="V35" s="54">
        <v>0.5150014190000001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0.8036833250000001</v>
      </c>
      <c r="AW35" s="45">
        <v>5.771528708</v>
      </c>
      <c r="AX35" s="45">
        <v>0</v>
      </c>
      <c r="AY35" s="45">
        <v>0</v>
      </c>
      <c r="AZ35" s="54">
        <v>12.296795309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0.155189994</v>
      </c>
      <c r="BG35" s="53">
        <v>0</v>
      </c>
      <c r="BH35" s="45">
        <v>0</v>
      </c>
      <c r="BI35" s="45">
        <v>0</v>
      </c>
      <c r="BJ35" s="56">
        <v>1.409826083</v>
      </c>
      <c r="BK35" s="61">
        <f t="shared" si="3"/>
        <v>21.459589189</v>
      </c>
    </row>
    <row r="36" spans="1:63" ht="12.75">
      <c r="A36" s="97"/>
      <c r="B36" s="3" t="s">
        <v>142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0.18836773499999998</v>
      </c>
      <c r="I36" s="45">
        <v>0</v>
      </c>
      <c r="J36" s="45">
        <v>0</v>
      </c>
      <c r="K36" s="45">
        <v>0</v>
      </c>
      <c r="L36" s="54">
        <v>0.08675583399999999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0.015937368</v>
      </c>
      <c r="S36" s="45">
        <v>0</v>
      </c>
      <c r="T36" s="45">
        <v>0</v>
      </c>
      <c r="U36" s="45">
        <v>0</v>
      </c>
      <c r="V36" s="54">
        <v>0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0.371277678</v>
      </c>
      <c r="AW36" s="45">
        <v>0.8340290490000001</v>
      </c>
      <c r="AX36" s="45">
        <v>0</v>
      </c>
      <c r="AY36" s="45">
        <v>0</v>
      </c>
      <c r="AZ36" s="54">
        <v>4.170981144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0.12941904299999998</v>
      </c>
      <c r="BG36" s="53">
        <v>2.048219304</v>
      </c>
      <c r="BH36" s="45">
        <v>0</v>
      </c>
      <c r="BI36" s="45">
        <v>0</v>
      </c>
      <c r="BJ36" s="56">
        <v>1.283121613</v>
      </c>
      <c r="BK36" s="61">
        <f t="shared" si="3"/>
        <v>9.128108768</v>
      </c>
    </row>
    <row r="37" spans="1:63" ht="12.75">
      <c r="A37" s="97"/>
      <c r="B37" s="3" t="s">
        <v>143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0.21660304900000002</v>
      </c>
      <c r="I37" s="45">
        <v>0</v>
      </c>
      <c r="J37" s="45">
        <v>0</v>
      </c>
      <c r="K37" s="45">
        <v>0</v>
      </c>
      <c r="L37" s="54">
        <v>0.29055241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0.001751639</v>
      </c>
      <c r="S37" s="45">
        <v>0</v>
      </c>
      <c r="T37" s="45">
        <v>0</v>
      </c>
      <c r="U37" s="45">
        <v>0</v>
      </c>
      <c r="V37" s="54">
        <v>0.062558532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0.5393719109999999</v>
      </c>
      <c r="AW37" s="45">
        <v>0.187267355</v>
      </c>
      <c r="AX37" s="45">
        <v>0</v>
      </c>
      <c r="AY37" s="45">
        <v>0</v>
      </c>
      <c r="AZ37" s="54">
        <v>8.756961629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0.083009376</v>
      </c>
      <c r="BG37" s="53">
        <v>0</v>
      </c>
      <c r="BH37" s="45">
        <v>0</v>
      </c>
      <c r="BI37" s="45">
        <v>0</v>
      </c>
      <c r="BJ37" s="56">
        <v>1.4357163869999998</v>
      </c>
      <c r="BK37" s="61">
        <f t="shared" si="3"/>
        <v>11.573792287999998</v>
      </c>
    </row>
    <row r="38" spans="1:63" ht="12.75">
      <c r="A38" s="97"/>
      <c r="B38" s="3" t="s">
        <v>144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0.132169231</v>
      </c>
      <c r="I38" s="45">
        <v>2.8529580059999997</v>
      </c>
      <c r="J38" s="45">
        <v>0</v>
      </c>
      <c r="K38" s="45">
        <v>0</v>
      </c>
      <c r="L38" s="54">
        <v>2.859188809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0.003196184</v>
      </c>
      <c r="S38" s="45">
        <v>0</v>
      </c>
      <c r="T38" s="45">
        <v>0</v>
      </c>
      <c r="U38" s="45">
        <v>0</v>
      </c>
      <c r="V38" s="54">
        <v>0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0.209915073</v>
      </c>
      <c r="AW38" s="45">
        <v>2.8492712460000003</v>
      </c>
      <c r="AX38" s="45">
        <v>0</v>
      </c>
      <c r="AY38" s="45">
        <v>0</v>
      </c>
      <c r="AZ38" s="54">
        <v>3.236623936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</v>
      </c>
      <c r="BG38" s="53">
        <v>0</v>
      </c>
      <c r="BH38" s="45">
        <v>0</v>
      </c>
      <c r="BI38" s="45">
        <v>0</v>
      </c>
      <c r="BJ38" s="56">
        <v>0</v>
      </c>
      <c r="BK38" s="61">
        <f t="shared" si="3"/>
        <v>12.143322484999999</v>
      </c>
    </row>
    <row r="39" spans="1:63" ht="12.75">
      <c r="A39" s="97"/>
      <c r="B39" s="3" t="s">
        <v>145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0.026614247999999997</v>
      </c>
      <c r="I39" s="45">
        <v>10.254049887</v>
      </c>
      <c r="J39" s="45">
        <v>0</v>
      </c>
      <c r="K39" s="45">
        <v>0</v>
      </c>
      <c r="L39" s="54">
        <v>1.7466475160000001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</v>
      </c>
      <c r="S39" s="45">
        <v>3.1091411300000003</v>
      </c>
      <c r="T39" s="45">
        <v>0</v>
      </c>
      <c r="U39" s="45">
        <v>0</v>
      </c>
      <c r="V39" s="54">
        <v>0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0.166101971</v>
      </c>
      <c r="AW39" s="45">
        <v>12.541566286</v>
      </c>
      <c r="AX39" s="45">
        <v>0</v>
      </c>
      <c r="AY39" s="45">
        <v>0</v>
      </c>
      <c r="AZ39" s="54">
        <v>3.022319643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0.024811569</v>
      </c>
      <c r="BG39" s="53">
        <v>0</v>
      </c>
      <c r="BH39" s="45">
        <v>0</v>
      </c>
      <c r="BI39" s="45">
        <v>0</v>
      </c>
      <c r="BJ39" s="56">
        <v>0</v>
      </c>
      <c r="BK39" s="61">
        <f t="shared" si="3"/>
        <v>30.891252249999997</v>
      </c>
    </row>
    <row r="40" spans="1:63" ht="12.75">
      <c r="A40" s="97"/>
      <c r="B40" s="3" t="s">
        <v>146</v>
      </c>
      <c r="C40" s="55">
        <v>0</v>
      </c>
      <c r="D40" s="53">
        <v>45.057216825</v>
      </c>
      <c r="E40" s="45">
        <v>0</v>
      </c>
      <c r="F40" s="45">
        <v>0</v>
      </c>
      <c r="G40" s="54">
        <v>0</v>
      </c>
      <c r="H40" s="73">
        <v>0.146284367</v>
      </c>
      <c r="I40" s="45">
        <v>110.804583824</v>
      </c>
      <c r="J40" s="45">
        <v>0</v>
      </c>
      <c r="K40" s="45">
        <v>0</v>
      </c>
      <c r="L40" s="54">
        <v>17.702447743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0.016502805</v>
      </c>
      <c r="S40" s="45">
        <v>68.654076859</v>
      </c>
      <c r="T40" s="45">
        <v>0</v>
      </c>
      <c r="U40" s="45">
        <v>0</v>
      </c>
      <c r="V40" s="54">
        <v>0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12.44809032</v>
      </c>
      <c r="AS40" s="45">
        <v>0</v>
      </c>
      <c r="AT40" s="45">
        <v>0</v>
      </c>
      <c r="AU40" s="54">
        <v>0</v>
      </c>
      <c r="AV40" s="73">
        <v>0.483220763</v>
      </c>
      <c r="AW40" s="45">
        <v>27.513799826</v>
      </c>
      <c r="AX40" s="45">
        <v>0</v>
      </c>
      <c r="AY40" s="45">
        <v>0</v>
      </c>
      <c r="AZ40" s="54">
        <v>52.285791575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0.030472925</v>
      </c>
      <c r="BG40" s="53">
        <v>0.311202258</v>
      </c>
      <c r="BH40" s="45">
        <v>0</v>
      </c>
      <c r="BI40" s="45">
        <v>0</v>
      </c>
      <c r="BJ40" s="56">
        <v>0.211617535</v>
      </c>
      <c r="BK40" s="61">
        <f t="shared" si="3"/>
        <v>335.665307625</v>
      </c>
    </row>
    <row r="41" spans="1:63" ht="12.75">
      <c r="A41" s="97"/>
      <c r="B41" s="3" t="s">
        <v>147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0.006964108</v>
      </c>
      <c r="I41" s="45">
        <v>0</v>
      </c>
      <c r="J41" s="45">
        <v>0</v>
      </c>
      <c r="K41" s="45">
        <v>0</v>
      </c>
      <c r="L41" s="54">
        <v>1.096661167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</v>
      </c>
      <c r="S41" s="45">
        <v>0</v>
      </c>
      <c r="T41" s="45">
        <v>0</v>
      </c>
      <c r="U41" s="45">
        <v>0</v>
      </c>
      <c r="V41" s="54">
        <v>0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0.075409952</v>
      </c>
      <c r="AW41" s="45">
        <v>2.84453651</v>
      </c>
      <c r="AX41" s="45">
        <v>0</v>
      </c>
      <c r="AY41" s="45">
        <v>0</v>
      </c>
      <c r="AZ41" s="54">
        <v>3.297443046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</v>
      </c>
      <c r="BG41" s="53">
        <v>0.395593187</v>
      </c>
      <c r="BH41" s="45">
        <v>0</v>
      </c>
      <c r="BI41" s="45">
        <v>0</v>
      </c>
      <c r="BJ41" s="56">
        <v>0.55630292</v>
      </c>
      <c r="BK41" s="61">
        <f t="shared" si="3"/>
        <v>8.27291089</v>
      </c>
    </row>
    <row r="42" spans="1:63" ht="12.75">
      <c r="A42" s="97"/>
      <c r="B42" s="3" t="s">
        <v>148</v>
      </c>
      <c r="C42" s="55">
        <v>0</v>
      </c>
      <c r="D42" s="53">
        <v>62.2846613</v>
      </c>
      <c r="E42" s="45">
        <v>0</v>
      </c>
      <c r="F42" s="45">
        <v>0</v>
      </c>
      <c r="G42" s="54">
        <v>0</v>
      </c>
      <c r="H42" s="73">
        <v>0.127911174</v>
      </c>
      <c r="I42" s="45">
        <v>72.909507224</v>
      </c>
      <c r="J42" s="45">
        <v>0</v>
      </c>
      <c r="K42" s="45">
        <v>0</v>
      </c>
      <c r="L42" s="54">
        <v>63.407254499000004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0.02398407</v>
      </c>
      <c r="S42" s="45">
        <v>6.228466129999999</v>
      </c>
      <c r="T42" s="45">
        <v>0</v>
      </c>
      <c r="U42" s="45">
        <v>0</v>
      </c>
      <c r="V42" s="54">
        <v>0.037370797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0.11889768999999999</v>
      </c>
      <c r="AW42" s="45">
        <v>56.728491349</v>
      </c>
      <c r="AX42" s="45">
        <v>0</v>
      </c>
      <c r="AY42" s="45">
        <v>0</v>
      </c>
      <c r="AZ42" s="54">
        <v>23.198070914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0.020521045</v>
      </c>
      <c r="BG42" s="53">
        <v>0</v>
      </c>
      <c r="BH42" s="45">
        <v>0</v>
      </c>
      <c r="BI42" s="45">
        <v>0</v>
      </c>
      <c r="BJ42" s="56">
        <v>0.378044977</v>
      </c>
      <c r="BK42" s="61">
        <f t="shared" si="3"/>
        <v>285.46318116900005</v>
      </c>
    </row>
    <row r="43" spans="1:63" ht="12.75">
      <c r="A43" s="97"/>
      <c r="B43" s="3" t="s">
        <v>149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3">
        <v>0.35210695200000003</v>
      </c>
      <c r="I43" s="45">
        <v>10.514952765</v>
      </c>
      <c r="J43" s="45">
        <v>0</v>
      </c>
      <c r="K43" s="45">
        <v>0</v>
      </c>
      <c r="L43" s="54">
        <v>6.152865311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0.20721611299999998</v>
      </c>
      <c r="S43" s="45">
        <v>6.170819355</v>
      </c>
      <c r="T43" s="45">
        <v>0</v>
      </c>
      <c r="U43" s="45">
        <v>0</v>
      </c>
      <c r="V43" s="54">
        <v>0.863914709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0.580854773</v>
      </c>
      <c r="AW43" s="45">
        <v>11.143785611</v>
      </c>
      <c r="AX43" s="45">
        <v>0</v>
      </c>
      <c r="AY43" s="45">
        <v>0</v>
      </c>
      <c r="AZ43" s="54">
        <v>38.856181929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0.147130011</v>
      </c>
      <c r="BG43" s="53">
        <v>2.116415766</v>
      </c>
      <c r="BH43" s="45">
        <v>0</v>
      </c>
      <c r="BI43" s="45">
        <v>0</v>
      </c>
      <c r="BJ43" s="56">
        <v>7.8299636580000005</v>
      </c>
      <c r="BK43" s="61">
        <f t="shared" si="3"/>
        <v>84.936206953</v>
      </c>
    </row>
    <row r="44" spans="1:63" ht="12.75">
      <c r="A44" s="97"/>
      <c r="B44" s="3" t="s">
        <v>150</v>
      </c>
      <c r="C44" s="55">
        <v>0</v>
      </c>
      <c r="D44" s="53">
        <v>168.900819938</v>
      </c>
      <c r="E44" s="45">
        <v>0</v>
      </c>
      <c r="F44" s="45">
        <v>0</v>
      </c>
      <c r="G44" s="54">
        <v>0</v>
      </c>
      <c r="H44" s="73">
        <v>0.13821977300000002</v>
      </c>
      <c r="I44" s="45">
        <v>125.25290481300001</v>
      </c>
      <c r="J44" s="45">
        <v>0</v>
      </c>
      <c r="K44" s="45">
        <v>0</v>
      </c>
      <c r="L44" s="54">
        <v>69.739012342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0.024146378</v>
      </c>
      <c r="S44" s="45">
        <v>0</v>
      </c>
      <c r="T44" s="45">
        <v>0</v>
      </c>
      <c r="U44" s="45">
        <v>0</v>
      </c>
      <c r="V44" s="54">
        <v>0.40677424500000003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0.197030706</v>
      </c>
      <c r="AW44" s="45">
        <v>21.221904346000002</v>
      </c>
      <c r="AX44" s="45">
        <v>0</v>
      </c>
      <c r="AY44" s="45">
        <v>0</v>
      </c>
      <c r="AZ44" s="54">
        <v>85.936578369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0.016347509</v>
      </c>
      <c r="BG44" s="53">
        <v>0</v>
      </c>
      <c r="BH44" s="45">
        <v>0</v>
      </c>
      <c r="BI44" s="45">
        <v>0</v>
      </c>
      <c r="BJ44" s="56">
        <v>0.044676156</v>
      </c>
      <c r="BK44" s="61">
        <f t="shared" si="3"/>
        <v>471.8784145750001</v>
      </c>
    </row>
    <row r="45" spans="1:63" ht="12.75">
      <c r="A45" s="97"/>
      <c r="B45" s="3" t="s">
        <v>151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3">
        <v>0.2522126</v>
      </c>
      <c r="I45" s="45">
        <v>49.23623224</v>
      </c>
      <c r="J45" s="45">
        <v>0</v>
      </c>
      <c r="K45" s="45">
        <v>0</v>
      </c>
      <c r="L45" s="54">
        <v>3.120346219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0.009231794</v>
      </c>
      <c r="S45" s="45">
        <v>64.855842985</v>
      </c>
      <c r="T45" s="45">
        <v>0</v>
      </c>
      <c r="U45" s="45">
        <v>0</v>
      </c>
      <c r="V45" s="54">
        <v>0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0.67776931</v>
      </c>
      <c r="AW45" s="45">
        <v>0.256880536</v>
      </c>
      <c r="AX45" s="45">
        <v>0</v>
      </c>
      <c r="AY45" s="45">
        <v>0</v>
      </c>
      <c r="AZ45" s="54">
        <v>10.051619279999999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0.117380252</v>
      </c>
      <c r="BG45" s="53">
        <v>0</v>
      </c>
      <c r="BH45" s="45">
        <v>0</v>
      </c>
      <c r="BI45" s="45">
        <v>0</v>
      </c>
      <c r="BJ45" s="56">
        <v>0.711195361</v>
      </c>
      <c r="BK45" s="61">
        <f t="shared" si="3"/>
        <v>129.288710577</v>
      </c>
    </row>
    <row r="46" spans="1:63" ht="12.75">
      <c r="A46" s="97"/>
      <c r="B46" s="3" t="s">
        <v>152</v>
      </c>
      <c r="C46" s="55">
        <v>0</v>
      </c>
      <c r="D46" s="53">
        <v>0</v>
      </c>
      <c r="E46" s="45">
        <v>0</v>
      </c>
      <c r="F46" s="45">
        <v>0</v>
      </c>
      <c r="G46" s="54">
        <v>0</v>
      </c>
      <c r="H46" s="73">
        <v>0.027450422</v>
      </c>
      <c r="I46" s="45">
        <v>5.059758948</v>
      </c>
      <c r="J46" s="45">
        <v>0</v>
      </c>
      <c r="K46" s="45">
        <v>0</v>
      </c>
      <c r="L46" s="54">
        <v>5.40022435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</v>
      </c>
      <c r="S46" s="45">
        <v>0</v>
      </c>
      <c r="T46" s="45">
        <v>0</v>
      </c>
      <c r="U46" s="45">
        <v>0</v>
      </c>
      <c r="V46" s="54">
        <v>0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0.346514536</v>
      </c>
      <c r="AW46" s="45">
        <v>0.6757055160000001</v>
      </c>
      <c r="AX46" s="45">
        <v>0</v>
      </c>
      <c r="AY46" s="45">
        <v>0</v>
      </c>
      <c r="AZ46" s="54">
        <v>5.473238016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0.021134177</v>
      </c>
      <c r="BG46" s="53">
        <v>5.054535851</v>
      </c>
      <c r="BH46" s="45">
        <v>0</v>
      </c>
      <c r="BI46" s="45">
        <v>0</v>
      </c>
      <c r="BJ46" s="56">
        <v>0</v>
      </c>
      <c r="BK46" s="61">
        <f t="shared" si="3"/>
        <v>22.058561816000005</v>
      </c>
    </row>
    <row r="47" spans="1:63" ht="12.75">
      <c r="A47" s="97"/>
      <c r="B47" s="3" t="s">
        <v>153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3">
        <v>0.426357222</v>
      </c>
      <c r="I47" s="45">
        <v>13.474013553</v>
      </c>
      <c r="J47" s="45">
        <v>0</v>
      </c>
      <c r="K47" s="45">
        <v>0</v>
      </c>
      <c r="L47" s="54">
        <v>15.744669772999998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0.0036747309999999997</v>
      </c>
      <c r="S47" s="45">
        <v>0</v>
      </c>
      <c r="T47" s="45">
        <v>0</v>
      </c>
      <c r="U47" s="45">
        <v>0</v>
      </c>
      <c r="V47" s="54">
        <v>0.713978132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0.024441477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0.768983363</v>
      </c>
      <c r="AW47" s="45">
        <v>0</v>
      </c>
      <c r="AX47" s="45">
        <v>0</v>
      </c>
      <c r="AY47" s="45">
        <v>0</v>
      </c>
      <c r="AZ47" s="54">
        <v>18.782382509999998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0.051327103000000006</v>
      </c>
      <c r="BG47" s="53">
        <v>1.222073871</v>
      </c>
      <c r="BH47" s="45">
        <v>0</v>
      </c>
      <c r="BI47" s="45">
        <v>0</v>
      </c>
      <c r="BJ47" s="56">
        <v>1.490930123</v>
      </c>
      <c r="BK47" s="61">
        <f t="shared" si="3"/>
        <v>52.702831857999996</v>
      </c>
    </row>
    <row r="48" spans="1:63" ht="12.75">
      <c r="A48" s="97"/>
      <c r="B48" s="3" t="s">
        <v>154</v>
      </c>
      <c r="C48" s="55">
        <v>0</v>
      </c>
      <c r="D48" s="53">
        <v>24.52193548</v>
      </c>
      <c r="E48" s="45">
        <v>0</v>
      </c>
      <c r="F48" s="45">
        <v>0</v>
      </c>
      <c r="G48" s="54">
        <v>0</v>
      </c>
      <c r="H48" s="73">
        <v>0.109122613</v>
      </c>
      <c r="I48" s="45">
        <v>3.790781747</v>
      </c>
      <c r="J48" s="45">
        <v>0</v>
      </c>
      <c r="K48" s="45">
        <v>0</v>
      </c>
      <c r="L48" s="54">
        <v>13.572514511000001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0</v>
      </c>
      <c r="S48" s="45">
        <v>0</v>
      </c>
      <c r="T48" s="45">
        <v>0</v>
      </c>
      <c r="U48" s="45">
        <v>0</v>
      </c>
      <c r="V48" s="54">
        <v>0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0.22136713</v>
      </c>
      <c r="AW48" s="45">
        <v>7.094930452</v>
      </c>
      <c r="AX48" s="45">
        <v>0</v>
      </c>
      <c r="AY48" s="45">
        <v>0</v>
      </c>
      <c r="AZ48" s="54">
        <v>7.516956487000001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0.011226381</v>
      </c>
      <c r="BG48" s="53">
        <v>18.348958065</v>
      </c>
      <c r="BH48" s="45">
        <v>0</v>
      </c>
      <c r="BI48" s="45">
        <v>0</v>
      </c>
      <c r="BJ48" s="56">
        <v>0</v>
      </c>
      <c r="BK48" s="61">
        <f t="shared" si="3"/>
        <v>75.187792866</v>
      </c>
    </row>
    <row r="49" spans="1:63" ht="12.75">
      <c r="A49" s="97"/>
      <c r="B49" s="3" t="s">
        <v>155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3">
        <v>0.259505726</v>
      </c>
      <c r="I49" s="45">
        <v>8.319292416</v>
      </c>
      <c r="J49" s="45">
        <v>0</v>
      </c>
      <c r="K49" s="45">
        <v>0</v>
      </c>
      <c r="L49" s="54">
        <v>14.560384036000002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0.003049639</v>
      </c>
      <c r="S49" s="45">
        <v>20.065979486</v>
      </c>
      <c r="T49" s="45">
        <v>0</v>
      </c>
      <c r="U49" s="45">
        <v>0</v>
      </c>
      <c r="V49" s="54">
        <v>0.152424602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0.65107729</v>
      </c>
      <c r="AW49" s="45">
        <v>12.893918765</v>
      </c>
      <c r="AX49" s="45">
        <v>0</v>
      </c>
      <c r="AY49" s="45">
        <v>0</v>
      </c>
      <c r="AZ49" s="54">
        <v>29.438697113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0.408896144</v>
      </c>
      <c r="BG49" s="53">
        <v>6.207200132</v>
      </c>
      <c r="BH49" s="45">
        <v>0</v>
      </c>
      <c r="BI49" s="45">
        <v>0</v>
      </c>
      <c r="BJ49" s="56">
        <v>1.631557117</v>
      </c>
      <c r="BK49" s="61">
        <f t="shared" si="3"/>
        <v>94.591982466</v>
      </c>
    </row>
    <row r="50" spans="1:63" ht="12.75">
      <c r="A50" s="97"/>
      <c r="B50" s="3" t="s">
        <v>156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3">
        <v>0.054618064</v>
      </c>
      <c r="I50" s="45">
        <v>0</v>
      </c>
      <c r="J50" s="45">
        <v>0</v>
      </c>
      <c r="K50" s="45">
        <v>0</v>
      </c>
      <c r="L50" s="54">
        <v>8.469829913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</v>
      </c>
      <c r="S50" s="45">
        <v>0</v>
      </c>
      <c r="T50" s="45">
        <v>0</v>
      </c>
      <c r="U50" s="45">
        <v>0</v>
      </c>
      <c r="V50" s="54">
        <v>0.18287298400000002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0.253290142</v>
      </c>
      <c r="AW50" s="45">
        <v>7.541664165</v>
      </c>
      <c r="AX50" s="45">
        <v>0</v>
      </c>
      <c r="AY50" s="45">
        <v>0</v>
      </c>
      <c r="AZ50" s="54">
        <v>10.514279992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0.023598072</v>
      </c>
      <c r="BG50" s="53">
        <v>0.9122966130000001</v>
      </c>
      <c r="BH50" s="45">
        <v>0</v>
      </c>
      <c r="BI50" s="45">
        <v>0</v>
      </c>
      <c r="BJ50" s="56">
        <v>0</v>
      </c>
      <c r="BK50" s="61">
        <f t="shared" si="3"/>
        <v>27.952449944999994</v>
      </c>
    </row>
    <row r="51" spans="1:63" ht="12.75">
      <c r="A51" s="97"/>
      <c r="B51" s="3" t="s">
        <v>157</v>
      </c>
      <c r="C51" s="55">
        <v>0</v>
      </c>
      <c r="D51" s="53">
        <v>0</v>
      </c>
      <c r="E51" s="45">
        <v>0</v>
      </c>
      <c r="F51" s="45">
        <v>0</v>
      </c>
      <c r="G51" s="54">
        <v>0</v>
      </c>
      <c r="H51" s="73">
        <v>0.071309001</v>
      </c>
      <c r="I51" s="45">
        <v>1.8270754850000002</v>
      </c>
      <c r="J51" s="45">
        <v>0</v>
      </c>
      <c r="K51" s="45">
        <v>0</v>
      </c>
      <c r="L51" s="54">
        <v>5.511677711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0</v>
      </c>
      <c r="S51" s="45">
        <v>0</v>
      </c>
      <c r="T51" s="45">
        <v>0</v>
      </c>
      <c r="U51" s="45">
        <v>0</v>
      </c>
      <c r="V51" s="54">
        <v>0.262987935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0.6325446250000001</v>
      </c>
      <c r="AW51" s="45">
        <v>1.832637791</v>
      </c>
      <c r="AX51" s="45">
        <v>0</v>
      </c>
      <c r="AY51" s="45">
        <v>0</v>
      </c>
      <c r="AZ51" s="54">
        <v>5.022546632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0.099976148</v>
      </c>
      <c r="BG51" s="53">
        <v>0</v>
      </c>
      <c r="BH51" s="45">
        <v>0</v>
      </c>
      <c r="BI51" s="45">
        <v>0</v>
      </c>
      <c r="BJ51" s="56">
        <v>0.029345527000000003</v>
      </c>
      <c r="BK51" s="61">
        <f t="shared" si="3"/>
        <v>15.290100854999999</v>
      </c>
    </row>
    <row r="52" spans="1:63" ht="12.75">
      <c r="A52" s="97"/>
      <c r="B52" s="3" t="s">
        <v>165</v>
      </c>
      <c r="C52" s="55">
        <v>0</v>
      </c>
      <c r="D52" s="53">
        <v>0</v>
      </c>
      <c r="E52" s="45">
        <v>0</v>
      </c>
      <c r="F52" s="45">
        <v>0</v>
      </c>
      <c r="G52" s="54">
        <v>0</v>
      </c>
      <c r="H52" s="73">
        <v>0.207452851</v>
      </c>
      <c r="I52" s="45">
        <v>1.213134516</v>
      </c>
      <c r="J52" s="45">
        <v>0</v>
      </c>
      <c r="K52" s="45">
        <v>0</v>
      </c>
      <c r="L52" s="54">
        <v>8.727896277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0.054591053</v>
      </c>
      <c r="S52" s="45">
        <v>0</v>
      </c>
      <c r="T52" s="45">
        <v>0</v>
      </c>
      <c r="U52" s="45">
        <v>0</v>
      </c>
      <c r="V52" s="54">
        <v>0.952563184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0.312108402</v>
      </c>
      <c r="AW52" s="45">
        <v>6.016141712</v>
      </c>
      <c r="AX52" s="45">
        <v>0</v>
      </c>
      <c r="AY52" s="45">
        <v>0</v>
      </c>
      <c r="AZ52" s="54">
        <v>3.032532475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0.0294736</v>
      </c>
      <c r="BG52" s="53">
        <v>13.775390881</v>
      </c>
      <c r="BH52" s="45">
        <v>0</v>
      </c>
      <c r="BI52" s="45">
        <v>0</v>
      </c>
      <c r="BJ52" s="56">
        <v>7.505045998000001</v>
      </c>
      <c r="BK52" s="61">
        <f t="shared" si="3"/>
        <v>41.826330948999995</v>
      </c>
    </row>
    <row r="53" spans="1:63" ht="12.75">
      <c r="A53" s="97"/>
      <c r="B53" s="3" t="s">
        <v>158</v>
      </c>
      <c r="C53" s="55">
        <v>0</v>
      </c>
      <c r="D53" s="53">
        <v>4.696667743</v>
      </c>
      <c r="E53" s="45">
        <v>0</v>
      </c>
      <c r="F53" s="45">
        <v>0</v>
      </c>
      <c r="G53" s="54">
        <v>0</v>
      </c>
      <c r="H53" s="73">
        <v>0.13498938</v>
      </c>
      <c r="I53" s="45">
        <v>0.028213244000000002</v>
      </c>
      <c r="J53" s="45">
        <v>0</v>
      </c>
      <c r="K53" s="45">
        <v>0</v>
      </c>
      <c r="L53" s="54">
        <v>10.081580579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0.068415419</v>
      </c>
      <c r="S53" s="45">
        <v>0</v>
      </c>
      <c r="T53" s="45">
        <v>0</v>
      </c>
      <c r="U53" s="45">
        <v>0</v>
      </c>
      <c r="V53" s="54">
        <v>0.037573341999999996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3.200829146</v>
      </c>
      <c r="AW53" s="45">
        <v>6.415444793</v>
      </c>
      <c r="AX53" s="45">
        <v>0</v>
      </c>
      <c r="AY53" s="45">
        <v>0</v>
      </c>
      <c r="AZ53" s="54">
        <v>24.900399354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0.24682166600000002</v>
      </c>
      <c r="BG53" s="53">
        <v>0.0010952709999999999</v>
      </c>
      <c r="BH53" s="45">
        <v>0</v>
      </c>
      <c r="BI53" s="45">
        <v>0</v>
      </c>
      <c r="BJ53" s="56">
        <v>0.966367635</v>
      </c>
      <c r="BK53" s="61">
        <f t="shared" si="3"/>
        <v>50.778397571999996</v>
      </c>
    </row>
    <row r="54" spans="1:63" ht="12.75">
      <c r="A54" s="97"/>
      <c r="B54" s="3" t="s">
        <v>159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3">
        <v>0.128284674</v>
      </c>
      <c r="I54" s="45">
        <v>0</v>
      </c>
      <c r="J54" s="45">
        <v>0</v>
      </c>
      <c r="K54" s="45">
        <v>0</v>
      </c>
      <c r="L54" s="54">
        <v>1.534722193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0</v>
      </c>
      <c r="S54" s="45">
        <v>0</v>
      </c>
      <c r="T54" s="45">
        <v>0</v>
      </c>
      <c r="U54" s="45">
        <v>0</v>
      </c>
      <c r="V54" s="54">
        <v>0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1.0082312949999999</v>
      </c>
      <c r="AW54" s="45">
        <v>4.003839897</v>
      </c>
      <c r="AX54" s="45">
        <v>0</v>
      </c>
      <c r="AY54" s="45">
        <v>0</v>
      </c>
      <c r="AZ54" s="54">
        <v>14.842908404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0.1039955</v>
      </c>
      <c r="BG54" s="53">
        <v>0</v>
      </c>
      <c r="BH54" s="45">
        <v>0</v>
      </c>
      <c r="BI54" s="45">
        <v>0</v>
      </c>
      <c r="BJ54" s="56">
        <v>2.773568082</v>
      </c>
      <c r="BK54" s="61">
        <f t="shared" si="3"/>
        <v>24.395550045</v>
      </c>
    </row>
    <row r="55" spans="1:63" ht="12.75">
      <c r="A55" s="97"/>
      <c r="B55" s="3" t="s">
        <v>160</v>
      </c>
      <c r="C55" s="55">
        <v>0</v>
      </c>
      <c r="D55" s="53">
        <v>6.279269354999999</v>
      </c>
      <c r="E55" s="45">
        <v>0</v>
      </c>
      <c r="F55" s="45">
        <v>0</v>
      </c>
      <c r="G55" s="54">
        <v>0</v>
      </c>
      <c r="H55" s="73">
        <v>0.155933769</v>
      </c>
      <c r="I55" s="45">
        <v>3.7675616130000003</v>
      </c>
      <c r="J55" s="45">
        <v>0</v>
      </c>
      <c r="K55" s="45">
        <v>0</v>
      </c>
      <c r="L55" s="54">
        <v>1.7331825730000001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0.133554569</v>
      </c>
      <c r="S55" s="45">
        <v>16.324288853</v>
      </c>
      <c r="T55" s="45">
        <v>0</v>
      </c>
      <c r="U55" s="45">
        <v>0</v>
      </c>
      <c r="V55" s="54">
        <v>1.639696804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1.575136251</v>
      </c>
      <c r="AW55" s="45">
        <v>5.308458129</v>
      </c>
      <c r="AX55" s="45">
        <v>0</v>
      </c>
      <c r="AY55" s="45">
        <v>0</v>
      </c>
      <c r="AZ55" s="54">
        <v>35.624237304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0.527703123</v>
      </c>
      <c r="BG55" s="53">
        <v>0.28518078399999996</v>
      </c>
      <c r="BH55" s="45">
        <v>0</v>
      </c>
      <c r="BI55" s="45">
        <v>0</v>
      </c>
      <c r="BJ55" s="56">
        <v>2.183629963</v>
      </c>
      <c r="BK55" s="61">
        <f t="shared" si="3"/>
        <v>75.53783308999999</v>
      </c>
    </row>
    <row r="56" spans="1:63" ht="12.75">
      <c r="A56" s="97"/>
      <c r="B56" s="3" t="s">
        <v>161</v>
      </c>
      <c r="C56" s="55">
        <v>0</v>
      </c>
      <c r="D56" s="53">
        <v>0</v>
      </c>
      <c r="E56" s="45">
        <v>0</v>
      </c>
      <c r="F56" s="45">
        <v>0</v>
      </c>
      <c r="G56" s="54">
        <v>0</v>
      </c>
      <c r="H56" s="73">
        <v>0.100292332</v>
      </c>
      <c r="I56" s="45">
        <v>12.995678149</v>
      </c>
      <c r="J56" s="45">
        <v>0</v>
      </c>
      <c r="K56" s="45">
        <v>0</v>
      </c>
      <c r="L56" s="54">
        <v>13.341599909000001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0.006215032</v>
      </c>
      <c r="S56" s="45">
        <v>0</v>
      </c>
      <c r="T56" s="45">
        <v>0.310751613</v>
      </c>
      <c r="U56" s="45">
        <v>0</v>
      </c>
      <c r="V56" s="54">
        <v>0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0.501031515</v>
      </c>
      <c r="AW56" s="45">
        <v>4.347311634</v>
      </c>
      <c r="AX56" s="45">
        <v>0</v>
      </c>
      <c r="AY56" s="45">
        <v>0</v>
      </c>
      <c r="AZ56" s="54">
        <v>3.090183056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0.080505772</v>
      </c>
      <c r="BG56" s="53">
        <v>1.2385503230000001</v>
      </c>
      <c r="BH56" s="45">
        <v>0</v>
      </c>
      <c r="BI56" s="45">
        <v>0</v>
      </c>
      <c r="BJ56" s="56">
        <v>17.592270186</v>
      </c>
      <c r="BK56" s="61">
        <f t="shared" si="3"/>
        <v>53.604389521</v>
      </c>
    </row>
    <row r="57" spans="1:63" ht="12.75">
      <c r="A57" s="97"/>
      <c r="B57" s="3" t="s">
        <v>162</v>
      </c>
      <c r="C57" s="55">
        <v>0</v>
      </c>
      <c r="D57" s="53">
        <v>0</v>
      </c>
      <c r="E57" s="45">
        <v>0</v>
      </c>
      <c r="F57" s="45">
        <v>0</v>
      </c>
      <c r="G57" s="54">
        <v>0</v>
      </c>
      <c r="H57" s="73">
        <v>0.413787436</v>
      </c>
      <c r="I57" s="45">
        <v>11.386862912</v>
      </c>
      <c r="J57" s="45">
        <v>0</v>
      </c>
      <c r="K57" s="45">
        <v>0</v>
      </c>
      <c r="L57" s="54">
        <v>3.095102855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0.018611129</v>
      </c>
      <c r="S57" s="45">
        <v>0</v>
      </c>
      <c r="T57" s="45">
        <v>0</v>
      </c>
      <c r="U57" s="45">
        <v>0</v>
      </c>
      <c r="V57" s="54">
        <v>0.46720635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6.18217742</v>
      </c>
      <c r="AS57" s="45">
        <v>0</v>
      </c>
      <c r="AT57" s="45">
        <v>0</v>
      </c>
      <c r="AU57" s="54">
        <v>0</v>
      </c>
      <c r="AV57" s="73">
        <v>0.6619804730000001</v>
      </c>
      <c r="AW57" s="45">
        <v>9.100165162</v>
      </c>
      <c r="AX57" s="45">
        <v>0</v>
      </c>
      <c r="AY57" s="45">
        <v>0</v>
      </c>
      <c r="AZ57" s="54">
        <v>8.080699376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0.227368661</v>
      </c>
      <c r="BG57" s="53">
        <v>2.605602591</v>
      </c>
      <c r="BH57" s="45">
        <v>0</v>
      </c>
      <c r="BI57" s="45">
        <v>0</v>
      </c>
      <c r="BJ57" s="56">
        <v>0.21019403199999998</v>
      </c>
      <c r="BK57" s="61">
        <f t="shared" si="3"/>
        <v>42.449758397</v>
      </c>
    </row>
    <row r="58" spans="1:63" ht="12.75">
      <c r="A58" s="97"/>
      <c r="B58" s="3" t="s">
        <v>163</v>
      </c>
      <c r="C58" s="55">
        <v>0</v>
      </c>
      <c r="D58" s="53">
        <v>0</v>
      </c>
      <c r="E58" s="45">
        <v>0</v>
      </c>
      <c r="F58" s="45">
        <v>0</v>
      </c>
      <c r="G58" s="54">
        <v>0</v>
      </c>
      <c r="H58" s="73">
        <v>0.380095765</v>
      </c>
      <c r="I58" s="45">
        <v>0</v>
      </c>
      <c r="J58" s="45">
        <v>0</v>
      </c>
      <c r="K58" s="45">
        <v>0</v>
      </c>
      <c r="L58" s="54">
        <v>42.988196341000005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0.06647370899999999</v>
      </c>
      <c r="S58" s="45">
        <v>7.481061287999999</v>
      </c>
      <c r="T58" s="45">
        <v>0</v>
      </c>
      <c r="U58" s="45">
        <v>0</v>
      </c>
      <c r="V58" s="54">
        <v>0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2.448578234</v>
      </c>
      <c r="AW58" s="45">
        <v>16.214284130000003</v>
      </c>
      <c r="AX58" s="45">
        <v>0</v>
      </c>
      <c r="AY58" s="45">
        <v>0</v>
      </c>
      <c r="AZ58" s="54">
        <v>27.003605785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0.385939337</v>
      </c>
      <c r="BG58" s="53">
        <v>0.024754632000000002</v>
      </c>
      <c r="BH58" s="45">
        <v>0</v>
      </c>
      <c r="BI58" s="45">
        <v>0</v>
      </c>
      <c r="BJ58" s="56">
        <v>2.7222034550000003</v>
      </c>
      <c r="BK58" s="61">
        <f t="shared" si="3"/>
        <v>99.715192676</v>
      </c>
    </row>
    <row r="59" spans="1:63" ht="12.75">
      <c r="A59" s="97"/>
      <c r="B59" s="3" t="s">
        <v>169</v>
      </c>
      <c r="C59" s="55">
        <v>0</v>
      </c>
      <c r="D59" s="53">
        <v>0</v>
      </c>
      <c r="E59" s="45">
        <v>0</v>
      </c>
      <c r="F59" s="45">
        <v>0</v>
      </c>
      <c r="G59" s="54">
        <v>0</v>
      </c>
      <c r="H59" s="73">
        <v>0.102327506</v>
      </c>
      <c r="I59" s="45">
        <v>2.044145258</v>
      </c>
      <c r="J59" s="45">
        <v>0</v>
      </c>
      <c r="K59" s="45">
        <v>0</v>
      </c>
      <c r="L59" s="54">
        <v>3.487071322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0.078158495</v>
      </c>
      <c r="S59" s="45">
        <v>12.02438387</v>
      </c>
      <c r="T59" s="45">
        <v>0</v>
      </c>
      <c r="U59" s="45">
        <v>0</v>
      </c>
      <c r="V59" s="54">
        <v>0.168341374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1.904016687</v>
      </c>
      <c r="AW59" s="45">
        <v>9.517293654000001</v>
      </c>
      <c r="AX59" s="45">
        <v>0</v>
      </c>
      <c r="AY59" s="45">
        <v>0</v>
      </c>
      <c r="AZ59" s="54">
        <v>28.176607862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0.190133891</v>
      </c>
      <c r="BG59" s="53">
        <v>0.023703898</v>
      </c>
      <c r="BH59" s="45">
        <v>0</v>
      </c>
      <c r="BI59" s="45">
        <v>0</v>
      </c>
      <c r="BJ59" s="56">
        <v>0.655132855</v>
      </c>
      <c r="BK59" s="61">
        <f t="shared" si="3"/>
        <v>58.371316672000006</v>
      </c>
    </row>
    <row r="60" spans="1:63" ht="12.75">
      <c r="A60" s="97"/>
      <c r="B60" s="3" t="s">
        <v>186</v>
      </c>
      <c r="C60" s="55">
        <v>0</v>
      </c>
      <c r="D60" s="53">
        <v>0</v>
      </c>
      <c r="E60" s="45">
        <v>0</v>
      </c>
      <c r="F60" s="45">
        <v>0</v>
      </c>
      <c r="G60" s="54">
        <v>0</v>
      </c>
      <c r="H60" s="73">
        <v>0.366501121</v>
      </c>
      <c r="I60" s="45">
        <v>0.511061623</v>
      </c>
      <c r="J60" s="45">
        <v>0</v>
      </c>
      <c r="K60" s="45">
        <v>0</v>
      </c>
      <c r="L60" s="54">
        <v>0.030062448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0.11145943300000001</v>
      </c>
      <c r="S60" s="45">
        <v>0</v>
      </c>
      <c r="T60" s="45">
        <v>0</v>
      </c>
      <c r="U60" s="45">
        <v>0</v>
      </c>
      <c r="V60" s="54">
        <v>0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6.384997878000001</v>
      </c>
      <c r="AW60" s="45">
        <v>2.427752405</v>
      </c>
      <c r="AX60" s="45">
        <v>0</v>
      </c>
      <c r="AY60" s="45">
        <v>0</v>
      </c>
      <c r="AZ60" s="54">
        <v>31.535806087000005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1.832474191</v>
      </c>
      <c r="BG60" s="53">
        <v>0.022678907</v>
      </c>
      <c r="BH60" s="45">
        <v>0</v>
      </c>
      <c r="BI60" s="45">
        <v>0</v>
      </c>
      <c r="BJ60" s="56">
        <v>2.283785277</v>
      </c>
      <c r="BK60" s="99">
        <f t="shared" si="3"/>
        <v>45.506579370000004</v>
      </c>
    </row>
    <row r="61" spans="1:63" ht="12.75">
      <c r="A61" s="97"/>
      <c r="B61" s="3" t="s">
        <v>180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3">
        <v>0.307067502</v>
      </c>
      <c r="I61" s="45">
        <v>5.050268933</v>
      </c>
      <c r="J61" s="45">
        <v>0</v>
      </c>
      <c r="K61" s="45">
        <v>0</v>
      </c>
      <c r="L61" s="54">
        <v>5.749364399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0.10679603300000001</v>
      </c>
      <c r="S61" s="45">
        <v>0.10679603200000001</v>
      </c>
      <c r="T61" s="45">
        <v>0.213592065</v>
      </c>
      <c r="U61" s="45">
        <v>0</v>
      </c>
      <c r="V61" s="54">
        <v>0.715533416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0</v>
      </c>
      <c r="AS61" s="45">
        <v>0</v>
      </c>
      <c r="AT61" s="45">
        <v>0</v>
      </c>
      <c r="AU61" s="54">
        <v>0</v>
      </c>
      <c r="AV61" s="73">
        <v>3.663945374</v>
      </c>
      <c r="AW61" s="45">
        <v>22.62576824</v>
      </c>
      <c r="AX61" s="45">
        <v>0</v>
      </c>
      <c r="AY61" s="45">
        <v>0</v>
      </c>
      <c r="AZ61" s="54">
        <v>39.655043547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0.7900745710000001</v>
      </c>
      <c r="BG61" s="53">
        <v>0.650105729</v>
      </c>
      <c r="BH61" s="45">
        <v>0</v>
      </c>
      <c r="BI61" s="45">
        <v>0</v>
      </c>
      <c r="BJ61" s="56">
        <v>5.310966929</v>
      </c>
      <c r="BK61" s="99">
        <f t="shared" si="3"/>
        <v>84.94532277</v>
      </c>
    </row>
    <row r="62" spans="1:63" ht="12.75">
      <c r="A62" s="97"/>
      <c r="B62" s="3" t="s">
        <v>181</v>
      </c>
      <c r="C62" s="55">
        <v>0</v>
      </c>
      <c r="D62" s="98">
        <v>0</v>
      </c>
      <c r="E62" s="55">
        <v>0</v>
      </c>
      <c r="F62" s="55">
        <v>0</v>
      </c>
      <c r="G62" s="43">
        <v>0</v>
      </c>
      <c r="H62" s="73">
        <v>0.073710894</v>
      </c>
      <c r="I62" s="55">
        <v>1.1299521</v>
      </c>
      <c r="J62" s="55">
        <v>0</v>
      </c>
      <c r="K62" s="55">
        <v>0</v>
      </c>
      <c r="L62" s="43">
        <v>4.9658589310000005</v>
      </c>
      <c r="M62" s="73">
        <v>0</v>
      </c>
      <c r="N62" s="98">
        <v>0</v>
      </c>
      <c r="O62" s="55">
        <v>0</v>
      </c>
      <c r="P62" s="55">
        <v>0</v>
      </c>
      <c r="Q62" s="43">
        <v>0</v>
      </c>
      <c r="R62" s="73">
        <v>0.069592377</v>
      </c>
      <c r="S62" s="55">
        <v>0</v>
      </c>
      <c r="T62" s="55">
        <v>0</v>
      </c>
      <c r="U62" s="55">
        <v>0</v>
      </c>
      <c r="V62" s="43">
        <v>0.0105603</v>
      </c>
      <c r="W62" s="73">
        <v>0</v>
      </c>
      <c r="X62" s="55">
        <v>0</v>
      </c>
      <c r="Y62" s="55">
        <v>0</v>
      </c>
      <c r="Z62" s="55">
        <v>0</v>
      </c>
      <c r="AA62" s="43">
        <v>0</v>
      </c>
      <c r="AB62" s="73">
        <v>0</v>
      </c>
      <c r="AC62" s="55">
        <v>0</v>
      </c>
      <c r="AD62" s="55">
        <v>0</v>
      </c>
      <c r="AE62" s="55">
        <v>0</v>
      </c>
      <c r="AF62" s="43">
        <v>0</v>
      </c>
      <c r="AG62" s="73">
        <v>0</v>
      </c>
      <c r="AH62" s="55">
        <v>0</v>
      </c>
      <c r="AI62" s="55">
        <v>0</v>
      </c>
      <c r="AJ62" s="55">
        <v>0</v>
      </c>
      <c r="AK62" s="43">
        <v>0</v>
      </c>
      <c r="AL62" s="73">
        <v>0</v>
      </c>
      <c r="AM62" s="55">
        <v>0</v>
      </c>
      <c r="AN62" s="55">
        <v>0</v>
      </c>
      <c r="AO62" s="55">
        <v>0</v>
      </c>
      <c r="AP62" s="43">
        <v>0</v>
      </c>
      <c r="AQ62" s="73">
        <v>0</v>
      </c>
      <c r="AR62" s="98">
        <v>0</v>
      </c>
      <c r="AS62" s="55">
        <v>0</v>
      </c>
      <c r="AT62" s="55">
        <v>0</v>
      </c>
      <c r="AU62" s="43">
        <v>0</v>
      </c>
      <c r="AV62" s="73">
        <v>1.749966498</v>
      </c>
      <c r="AW62" s="55">
        <v>8.328934323999999</v>
      </c>
      <c r="AX62" s="55">
        <v>0</v>
      </c>
      <c r="AY62" s="55">
        <v>0</v>
      </c>
      <c r="AZ62" s="43">
        <v>28.724210044999996</v>
      </c>
      <c r="BA62" s="73">
        <v>0</v>
      </c>
      <c r="BB62" s="98">
        <v>0</v>
      </c>
      <c r="BC62" s="55">
        <v>0</v>
      </c>
      <c r="BD62" s="55">
        <v>0</v>
      </c>
      <c r="BE62" s="43">
        <v>0</v>
      </c>
      <c r="BF62" s="73">
        <v>0.36783315</v>
      </c>
      <c r="BG62" s="98">
        <v>0.569319561</v>
      </c>
      <c r="BH62" s="55">
        <v>0</v>
      </c>
      <c r="BI62" s="55">
        <v>0</v>
      </c>
      <c r="BJ62" s="43">
        <v>2.417009692</v>
      </c>
      <c r="BK62" s="99">
        <f t="shared" si="3"/>
        <v>48.406947872</v>
      </c>
    </row>
    <row r="63" spans="1:63" ht="12.75">
      <c r="A63" s="97"/>
      <c r="B63" s="2" t="s">
        <v>185</v>
      </c>
      <c r="C63" s="55">
        <v>0</v>
      </c>
      <c r="D63" s="98">
        <v>0</v>
      </c>
      <c r="E63" s="55">
        <v>0</v>
      </c>
      <c r="F63" s="55">
        <v>0</v>
      </c>
      <c r="G63" s="43">
        <v>0</v>
      </c>
      <c r="H63" s="73">
        <v>0.152193454</v>
      </c>
      <c r="I63" s="55">
        <v>26.517166665</v>
      </c>
      <c r="J63" s="55">
        <v>0</v>
      </c>
      <c r="K63" s="55">
        <v>0</v>
      </c>
      <c r="L63" s="43">
        <v>17.060084575</v>
      </c>
      <c r="M63" s="73">
        <v>0</v>
      </c>
      <c r="N63" s="98">
        <v>0</v>
      </c>
      <c r="O63" s="55">
        <v>0</v>
      </c>
      <c r="P63" s="55">
        <v>0</v>
      </c>
      <c r="Q63" s="43">
        <v>0</v>
      </c>
      <c r="R63" s="73">
        <v>0.010191071000000001</v>
      </c>
      <c r="S63" s="55">
        <v>6.624196131000001</v>
      </c>
      <c r="T63" s="55">
        <v>0</v>
      </c>
      <c r="U63" s="55">
        <v>0</v>
      </c>
      <c r="V63" s="43">
        <v>1.528660645</v>
      </c>
      <c r="W63" s="73">
        <v>0</v>
      </c>
      <c r="X63" s="55">
        <v>0</v>
      </c>
      <c r="Y63" s="55">
        <v>0</v>
      </c>
      <c r="Z63" s="55">
        <v>0</v>
      </c>
      <c r="AA63" s="43">
        <v>0</v>
      </c>
      <c r="AB63" s="73">
        <v>0</v>
      </c>
      <c r="AC63" s="55">
        <v>0</v>
      </c>
      <c r="AD63" s="55">
        <v>0</v>
      </c>
      <c r="AE63" s="55">
        <v>0</v>
      </c>
      <c r="AF63" s="43">
        <v>0</v>
      </c>
      <c r="AG63" s="73">
        <v>0</v>
      </c>
      <c r="AH63" s="55">
        <v>0</v>
      </c>
      <c r="AI63" s="55">
        <v>0</v>
      </c>
      <c r="AJ63" s="55">
        <v>0</v>
      </c>
      <c r="AK63" s="43">
        <v>0</v>
      </c>
      <c r="AL63" s="73">
        <v>0</v>
      </c>
      <c r="AM63" s="55">
        <v>0</v>
      </c>
      <c r="AN63" s="55">
        <v>0</v>
      </c>
      <c r="AO63" s="55">
        <v>0</v>
      </c>
      <c r="AP63" s="43">
        <v>0</v>
      </c>
      <c r="AQ63" s="73">
        <v>0</v>
      </c>
      <c r="AR63" s="98">
        <v>0</v>
      </c>
      <c r="AS63" s="55">
        <v>0</v>
      </c>
      <c r="AT63" s="55">
        <v>0</v>
      </c>
      <c r="AU63" s="43">
        <v>0</v>
      </c>
      <c r="AV63" s="73">
        <v>0.345526955</v>
      </c>
      <c r="AW63" s="55">
        <v>67.453538414</v>
      </c>
      <c r="AX63" s="55">
        <v>0</v>
      </c>
      <c r="AY63" s="55">
        <v>0</v>
      </c>
      <c r="AZ63" s="43">
        <v>122.19279745499999</v>
      </c>
      <c r="BA63" s="73">
        <v>0</v>
      </c>
      <c r="BB63" s="98">
        <v>0</v>
      </c>
      <c r="BC63" s="55">
        <v>0</v>
      </c>
      <c r="BD63" s="55">
        <v>0</v>
      </c>
      <c r="BE63" s="43">
        <v>0</v>
      </c>
      <c r="BF63" s="73">
        <v>0.031568043999999996</v>
      </c>
      <c r="BG63" s="98">
        <v>0</v>
      </c>
      <c r="BH63" s="55">
        <v>0</v>
      </c>
      <c r="BI63" s="55">
        <v>0</v>
      </c>
      <c r="BJ63" s="43">
        <v>2.2155693640000003</v>
      </c>
      <c r="BK63" s="99">
        <f t="shared" si="3"/>
        <v>244.131492773</v>
      </c>
    </row>
    <row r="64" spans="1:63" ht="12.75">
      <c r="A64" s="36"/>
      <c r="B64" s="37" t="s">
        <v>178</v>
      </c>
      <c r="C64" s="94">
        <f aca="true" t="shared" si="4" ref="C64:AH64">SUM(C16:C63)</f>
        <v>0</v>
      </c>
      <c r="D64" s="94">
        <f t="shared" si="4"/>
        <v>322.625009478</v>
      </c>
      <c r="E64" s="94">
        <f t="shared" si="4"/>
        <v>0</v>
      </c>
      <c r="F64" s="94">
        <f t="shared" si="4"/>
        <v>0</v>
      </c>
      <c r="G64" s="94">
        <f t="shared" si="4"/>
        <v>0</v>
      </c>
      <c r="H64" s="94">
        <f t="shared" si="4"/>
        <v>7.693801569000001</v>
      </c>
      <c r="I64" s="94">
        <f t="shared" si="4"/>
        <v>509.56980304900014</v>
      </c>
      <c r="J64" s="94">
        <f t="shared" si="4"/>
        <v>0</v>
      </c>
      <c r="K64" s="94">
        <f t="shared" si="4"/>
        <v>0</v>
      </c>
      <c r="L64" s="94">
        <f t="shared" si="4"/>
        <v>369.3558297810001</v>
      </c>
      <c r="M64" s="94">
        <f t="shared" si="4"/>
        <v>0</v>
      </c>
      <c r="N64" s="94">
        <f t="shared" si="4"/>
        <v>0</v>
      </c>
      <c r="O64" s="94">
        <f t="shared" si="4"/>
        <v>0</v>
      </c>
      <c r="P64" s="94">
        <f t="shared" si="4"/>
        <v>0</v>
      </c>
      <c r="Q64" s="94">
        <f t="shared" si="4"/>
        <v>0</v>
      </c>
      <c r="R64" s="94">
        <f t="shared" si="4"/>
        <v>2.052708255</v>
      </c>
      <c r="S64" s="94">
        <f t="shared" si="4"/>
        <v>214.87202810300002</v>
      </c>
      <c r="T64" s="94">
        <f t="shared" si="4"/>
        <v>8.687576580000002</v>
      </c>
      <c r="U64" s="94">
        <f t="shared" si="4"/>
        <v>0</v>
      </c>
      <c r="V64" s="94">
        <f t="shared" si="4"/>
        <v>11.137632798</v>
      </c>
      <c r="W64" s="94">
        <f t="shared" si="4"/>
        <v>0</v>
      </c>
      <c r="X64" s="94">
        <f t="shared" si="4"/>
        <v>0</v>
      </c>
      <c r="Y64" s="94">
        <f t="shared" si="4"/>
        <v>0</v>
      </c>
      <c r="Z64" s="94">
        <f t="shared" si="4"/>
        <v>0</v>
      </c>
      <c r="AA64" s="94">
        <f t="shared" si="4"/>
        <v>0</v>
      </c>
      <c r="AB64" s="94">
        <f t="shared" si="4"/>
        <v>0.024441477</v>
      </c>
      <c r="AC64" s="94">
        <f t="shared" si="4"/>
        <v>0</v>
      </c>
      <c r="AD64" s="94">
        <f t="shared" si="4"/>
        <v>0</v>
      </c>
      <c r="AE64" s="94">
        <f t="shared" si="4"/>
        <v>0</v>
      </c>
      <c r="AF64" s="94">
        <f t="shared" si="4"/>
        <v>0</v>
      </c>
      <c r="AG64" s="94">
        <f t="shared" si="4"/>
        <v>0</v>
      </c>
      <c r="AH64" s="94">
        <f t="shared" si="4"/>
        <v>0</v>
      </c>
      <c r="AI64" s="94">
        <f aca="true" t="shared" si="5" ref="AI64:BK64">SUM(AI16:AI63)</f>
        <v>0</v>
      </c>
      <c r="AJ64" s="94">
        <f t="shared" si="5"/>
        <v>0</v>
      </c>
      <c r="AK64" s="94">
        <f t="shared" si="5"/>
        <v>0</v>
      </c>
      <c r="AL64" s="94">
        <f t="shared" si="5"/>
        <v>0</v>
      </c>
      <c r="AM64" s="94">
        <f t="shared" si="5"/>
        <v>0</v>
      </c>
      <c r="AN64" s="94">
        <f t="shared" si="5"/>
        <v>0</v>
      </c>
      <c r="AO64" s="94">
        <f t="shared" si="5"/>
        <v>0</v>
      </c>
      <c r="AP64" s="94">
        <f t="shared" si="5"/>
        <v>0</v>
      </c>
      <c r="AQ64" s="94">
        <f t="shared" si="5"/>
        <v>0</v>
      </c>
      <c r="AR64" s="94">
        <f t="shared" si="5"/>
        <v>18.63026774</v>
      </c>
      <c r="AS64" s="94">
        <f t="shared" si="5"/>
        <v>0</v>
      </c>
      <c r="AT64" s="94">
        <f t="shared" si="5"/>
        <v>0</v>
      </c>
      <c r="AU64" s="94">
        <f t="shared" si="5"/>
        <v>0</v>
      </c>
      <c r="AV64" s="94">
        <f t="shared" si="5"/>
        <v>147.788726281</v>
      </c>
      <c r="AW64" s="94">
        <f t="shared" si="5"/>
        <v>460.244691909</v>
      </c>
      <c r="AX64" s="94">
        <f t="shared" si="5"/>
        <v>0</v>
      </c>
      <c r="AY64" s="94">
        <f t="shared" si="5"/>
        <v>0</v>
      </c>
      <c r="AZ64" s="94">
        <f t="shared" si="5"/>
        <v>1244.0016735259999</v>
      </c>
      <c r="BA64" s="94">
        <f t="shared" si="5"/>
        <v>0</v>
      </c>
      <c r="BB64" s="94">
        <f t="shared" si="5"/>
        <v>0</v>
      </c>
      <c r="BC64" s="94">
        <f t="shared" si="5"/>
        <v>0</v>
      </c>
      <c r="BD64" s="94">
        <f t="shared" si="5"/>
        <v>0</v>
      </c>
      <c r="BE64" s="94">
        <f t="shared" si="5"/>
        <v>0</v>
      </c>
      <c r="BF64" s="94">
        <f t="shared" si="5"/>
        <v>42.39426121700002</v>
      </c>
      <c r="BG64" s="94">
        <f t="shared" si="5"/>
        <v>71.23856634999999</v>
      </c>
      <c r="BH64" s="94">
        <f t="shared" si="5"/>
        <v>0.6951760969999999</v>
      </c>
      <c r="BI64" s="94">
        <f t="shared" si="5"/>
        <v>0</v>
      </c>
      <c r="BJ64" s="94">
        <f t="shared" si="5"/>
        <v>167.517120722</v>
      </c>
      <c r="BK64" s="94">
        <f t="shared" si="5"/>
        <v>3598.529314932</v>
      </c>
    </row>
    <row r="65" spans="1:63" ht="12.75">
      <c r="A65" s="11" t="s">
        <v>75</v>
      </c>
      <c r="B65" s="18" t="s">
        <v>15</v>
      </c>
      <c r="C65" s="123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41"/>
    </row>
    <row r="66" spans="1:63" ht="12.75">
      <c r="A66" s="11"/>
      <c r="B66" s="19" t="s">
        <v>33</v>
      </c>
      <c r="C66" s="57"/>
      <c r="D66" s="58"/>
      <c r="E66" s="59"/>
      <c r="F66" s="59"/>
      <c r="G66" s="60"/>
      <c r="H66" s="57"/>
      <c r="I66" s="59"/>
      <c r="J66" s="59"/>
      <c r="K66" s="59"/>
      <c r="L66" s="60"/>
      <c r="M66" s="57"/>
      <c r="N66" s="58"/>
      <c r="O66" s="59"/>
      <c r="P66" s="59"/>
      <c r="Q66" s="60"/>
      <c r="R66" s="57"/>
      <c r="S66" s="59"/>
      <c r="T66" s="59"/>
      <c r="U66" s="59"/>
      <c r="V66" s="60"/>
      <c r="W66" s="57"/>
      <c r="X66" s="59"/>
      <c r="Y66" s="59"/>
      <c r="Z66" s="59"/>
      <c r="AA66" s="60"/>
      <c r="AB66" s="57"/>
      <c r="AC66" s="59"/>
      <c r="AD66" s="59"/>
      <c r="AE66" s="59"/>
      <c r="AF66" s="60"/>
      <c r="AG66" s="57"/>
      <c r="AH66" s="59"/>
      <c r="AI66" s="59"/>
      <c r="AJ66" s="59"/>
      <c r="AK66" s="60"/>
      <c r="AL66" s="57"/>
      <c r="AM66" s="59"/>
      <c r="AN66" s="59"/>
      <c r="AO66" s="59"/>
      <c r="AP66" s="60"/>
      <c r="AQ66" s="57"/>
      <c r="AR66" s="58"/>
      <c r="AS66" s="59"/>
      <c r="AT66" s="59"/>
      <c r="AU66" s="60"/>
      <c r="AV66" s="57"/>
      <c r="AW66" s="59"/>
      <c r="AX66" s="59"/>
      <c r="AY66" s="59"/>
      <c r="AZ66" s="60"/>
      <c r="BA66" s="57"/>
      <c r="BB66" s="58"/>
      <c r="BC66" s="59"/>
      <c r="BD66" s="59"/>
      <c r="BE66" s="60"/>
      <c r="BF66" s="57"/>
      <c r="BG66" s="58"/>
      <c r="BH66" s="59"/>
      <c r="BI66" s="59"/>
      <c r="BJ66" s="60"/>
      <c r="BK66" s="61"/>
    </row>
    <row r="67" spans="1:63" ht="12.75">
      <c r="A67" s="36"/>
      <c r="B67" s="37" t="s">
        <v>88</v>
      </c>
      <c r="C67" s="62"/>
      <c r="D67" s="63"/>
      <c r="E67" s="63"/>
      <c r="F67" s="63"/>
      <c r="G67" s="64"/>
      <c r="H67" s="62"/>
      <c r="I67" s="63"/>
      <c r="J67" s="63"/>
      <c r="K67" s="63"/>
      <c r="L67" s="64"/>
      <c r="M67" s="62"/>
      <c r="N67" s="63"/>
      <c r="O67" s="63"/>
      <c r="P67" s="63"/>
      <c r="Q67" s="64"/>
      <c r="R67" s="62"/>
      <c r="S67" s="63"/>
      <c r="T67" s="63"/>
      <c r="U67" s="63"/>
      <c r="V67" s="64"/>
      <c r="W67" s="62"/>
      <c r="X67" s="63"/>
      <c r="Y67" s="63"/>
      <c r="Z67" s="63"/>
      <c r="AA67" s="64"/>
      <c r="AB67" s="62"/>
      <c r="AC67" s="63"/>
      <c r="AD67" s="63"/>
      <c r="AE67" s="63"/>
      <c r="AF67" s="64"/>
      <c r="AG67" s="62"/>
      <c r="AH67" s="63"/>
      <c r="AI67" s="63"/>
      <c r="AJ67" s="63"/>
      <c r="AK67" s="64"/>
      <c r="AL67" s="62"/>
      <c r="AM67" s="63"/>
      <c r="AN67" s="63"/>
      <c r="AO67" s="63"/>
      <c r="AP67" s="64"/>
      <c r="AQ67" s="62"/>
      <c r="AR67" s="63"/>
      <c r="AS67" s="63"/>
      <c r="AT67" s="63"/>
      <c r="AU67" s="64"/>
      <c r="AV67" s="62"/>
      <c r="AW67" s="63"/>
      <c r="AX67" s="63"/>
      <c r="AY67" s="63"/>
      <c r="AZ67" s="64"/>
      <c r="BA67" s="62"/>
      <c r="BB67" s="63"/>
      <c r="BC67" s="63"/>
      <c r="BD67" s="63"/>
      <c r="BE67" s="64"/>
      <c r="BF67" s="62"/>
      <c r="BG67" s="63"/>
      <c r="BH67" s="63"/>
      <c r="BI67" s="63"/>
      <c r="BJ67" s="64"/>
      <c r="BK67" s="65"/>
    </row>
    <row r="68" spans="1:63" ht="12.75">
      <c r="A68" s="11" t="s">
        <v>77</v>
      </c>
      <c r="B68" s="24" t="s">
        <v>92</v>
      </c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5"/>
    </row>
    <row r="69" spans="1:63" ht="12.75">
      <c r="A69" s="11"/>
      <c r="B69" s="19" t="s">
        <v>33</v>
      </c>
      <c r="C69" s="57"/>
      <c r="D69" s="58"/>
      <c r="E69" s="59"/>
      <c r="F69" s="59"/>
      <c r="G69" s="60"/>
      <c r="H69" s="57"/>
      <c r="I69" s="59"/>
      <c r="J69" s="59"/>
      <c r="K69" s="59"/>
      <c r="L69" s="60"/>
      <c r="M69" s="57"/>
      <c r="N69" s="58"/>
      <c r="O69" s="59"/>
      <c r="P69" s="59"/>
      <c r="Q69" s="60"/>
      <c r="R69" s="57"/>
      <c r="S69" s="59"/>
      <c r="T69" s="59"/>
      <c r="U69" s="59"/>
      <c r="V69" s="60"/>
      <c r="W69" s="57"/>
      <c r="X69" s="59"/>
      <c r="Y69" s="59"/>
      <c r="Z69" s="59"/>
      <c r="AA69" s="60"/>
      <c r="AB69" s="57"/>
      <c r="AC69" s="59"/>
      <c r="AD69" s="59"/>
      <c r="AE69" s="59"/>
      <c r="AF69" s="60"/>
      <c r="AG69" s="57"/>
      <c r="AH69" s="59"/>
      <c r="AI69" s="59"/>
      <c r="AJ69" s="59"/>
      <c r="AK69" s="60"/>
      <c r="AL69" s="57"/>
      <c r="AM69" s="59"/>
      <c r="AN69" s="59"/>
      <c r="AO69" s="59"/>
      <c r="AP69" s="60"/>
      <c r="AQ69" s="57"/>
      <c r="AR69" s="58"/>
      <c r="AS69" s="59"/>
      <c r="AT69" s="59"/>
      <c r="AU69" s="60"/>
      <c r="AV69" s="57"/>
      <c r="AW69" s="59"/>
      <c r="AX69" s="59"/>
      <c r="AY69" s="59"/>
      <c r="AZ69" s="60"/>
      <c r="BA69" s="57"/>
      <c r="BB69" s="58"/>
      <c r="BC69" s="59"/>
      <c r="BD69" s="59"/>
      <c r="BE69" s="60"/>
      <c r="BF69" s="57"/>
      <c r="BG69" s="58"/>
      <c r="BH69" s="59"/>
      <c r="BI69" s="59"/>
      <c r="BJ69" s="60"/>
      <c r="BK69" s="61"/>
    </row>
    <row r="70" spans="1:63" ht="12.75">
      <c r="A70" s="36"/>
      <c r="B70" s="37" t="s">
        <v>87</v>
      </c>
      <c r="C70" s="62"/>
      <c r="D70" s="63"/>
      <c r="E70" s="63"/>
      <c r="F70" s="63"/>
      <c r="G70" s="64"/>
      <c r="H70" s="62"/>
      <c r="I70" s="63"/>
      <c r="J70" s="63"/>
      <c r="K70" s="63"/>
      <c r="L70" s="64"/>
      <c r="M70" s="62"/>
      <c r="N70" s="63"/>
      <c r="O70" s="63"/>
      <c r="P70" s="63"/>
      <c r="Q70" s="64"/>
      <c r="R70" s="62"/>
      <c r="S70" s="63"/>
      <c r="T70" s="63"/>
      <c r="U70" s="63"/>
      <c r="V70" s="64"/>
      <c r="W70" s="62"/>
      <c r="X70" s="63"/>
      <c r="Y70" s="63"/>
      <c r="Z70" s="63"/>
      <c r="AA70" s="64"/>
      <c r="AB70" s="62"/>
      <c r="AC70" s="63"/>
      <c r="AD70" s="63"/>
      <c r="AE70" s="63"/>
      <c r="AF70" s="64"/>
      <c r="AG70" s="62"/>
      <c r="AH70" s="63"/>
      <c r="AI70" s="63"/>
      <c r="AJ70" s="63"/>
      <c r="AK70" s="64"/>
      <c r="AL70" s="62"/>
      <c r="AM70" s="63"/>
      <c r="AN70" s="63"/>
      <c r="AO70" s="63"/>
      <c r="AP70" s="64"/>
      <c r="AQ70" s="62"/>
      <c r="AR70" s="63"/>
      <c r="AS70" s="63"/>
      <c r="AT70" s="63"/>
      <c r="AU70" s="64"/>
      <c r="AV70" s="62"/>
      <c r="AW70" s="63"/>
      <c r="AX70" s="63"/>
      <c r="AY70" s="63"/>
      <c r="AZ70" s="64"/>
      <c r="BA70" s="62"/>
      <c r="BB70" s="63"/>
      <c r="BC70" s="63"/>
      <c r="BD70" s="63"/>
      <c r="BE70" s="64"/>
      <c r="BF70" s="62"/>
      <c r="BG70" s="63"/>
      <c r="BH70" s="63"/>
      <c r="BI70" s="63"/>
      <c r="BJ70" s="64"/>
      <c r="BK70" s="65"/>
    </row>
    <row r="71" spans="1:63" ht="12.75">
      <c r="A71" s="11" t="s">
        <v>78</v>
      </c>
      <c r="B71" s="18" t="s">
        <v>16</v>
      </c>
      <c r="C71" s="123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5"/>
    </row>
    <row r="72" spans="1:63" ht="12.75">
      <c r="A72" s="11"/>
      <c r="B72" s="24" t="s">
        <v>97</v>
      </c>
      <c r="C72" s="73">
        <v>0</v>
      </c>
      <c r="D72" s="53">
        <v>173.73181810999998</v>
      </c>
      <c r="E72" s="45">
        <v>0</v>
      </c>
      <c r="F72" s="45">
        <v>0</v>
      </c>
      <c r="G72" s="54">
        <v>0</v>
      </c>
      <c r="H72" s="73">
        <v>1.3314102819999998</v>
      </c>
      <c r="I72" s="45">
        <v>185.03786323699998</v>
      </c>
      <c r="J72" s="45">
        <v>63.296554926</v>
      </c>
      <c r="K72" s="45">
        <v>0</v>
      </c>
      <c r="L72" s="54">
        <v>84.30201527599999</v>
      </c>
      <c r="M72" s="73">
        <v>0</v>
      </c>
      <c r="N72" s="53">
        <v>0</v>
      </c>
      <c r="O72" s="45">
        <v>0</v>
      </c>
      <c r="P72" s="45">
        <v>0</v>
      </c>
      <c r="Q72" s="54">
        <v>0</v>
      </c>
      <c r="R72" s="73">
        <v>0.9149204939999999</v>
      </c>
      <c r="S72" s="45">
        <v>0.270686647</v>
      </c>
      <c r="T72" s="45">
        <v>0</v>
      </c>
      <c r="U72" s="45">
        <v>0</v>
      </c>
      <c r="V72" s="54">
        <v>11.713869286</v>
      </c>
      <c r="W72" s="73">
        <v>0</v>
      </c>
      <c r="X72" s="45">
        <v>0</v>
      </c>
      <c r="Y72" s="45">
        <v>0</v>
      </c>
      <c r="Z72" s="45">
        <v>0</v>
      </c>
      <c r="AA72" s="54">
        <v>0</v>
      </c>
      <c r="AB72" s="73">
        <v>0</v>
      </c>
      <c r="AC72" s="45">
        <v>0</v>
      </c>
      <c r="AD72" s="45">
        <v>0</v>
      </c>
      <c r="AE72" s="45">
        <v>0</v>
      </c>
      <c r="AF72" s="54">
        <v>0</v>
      </c>
      <c r="AG72" s="73">
        <v>0</v>
      </c>
      <c r="AH72" s="45">
        <v>0</v>
      </c>
      <c r="AI72" s="45">
        <v>0</v>
      </c>
      <c r="AJ72" s="45">
        <v>0</v>
      </c>
      <c r="AK72" s="54">
        <v>0</v>
      </c>
      <c r="AL72" s="73">
        <v>0</v>
      </c>
      <c r="AM72" s="45">
        <v>0</v>
      </c>
      <c r="AN72" s="45">
        <v>0</v>
      </c>
      <c r="AO72" s="45">
        <v>0</v>
      </c>
      <c r="AP72" s="54">
        <v>0</v>
      </c>
      <c r="AQ72" s="73">
        <v>0</v>
      </c>
      <c r="AR72" s="53">
        <v>0</v>
      </c>
      <c r="AS72" s="45">
        <v>0</v>
      </c>
      <c r="AT72" s="45">
        <v>0</v>
      </c>
      <c r="AU72" s="54">
        <v>0</v>
      </c>
      <c r="AV72" s="73">
        <v>4.981466737</v>
      </c>
      <c r="AW72" s="45">
        <v>490.035099814</v>
      </c>
      <c r="AX72" s="45">
        <v>2.323730294</v>
      </c>
      <c r="AY72" s="45">
        <v>0</v>
      </c>
      <c r="AZ72" s="54">
        <v>87.016660008</v>
      </c>
      <c r="BA72" s="73">
        <v>0</v>
      </c>
      <c r="BB72" s="53">
        <v>0</v>
      </c>
      <c r="BC72" s="45">
        <v>0</v>
      </c>
      <c r="BD72" s="45">
        <v>0</v>
      </c>
      <c r="BE72" s="54">
        <v>0</v>
      </c>
      <c r="BF72" s="73">
        <v>2.1908602719999997</v>
      </c>
      <c r="BG72" s="53">
        <v>5.693684729</v>
      </c>
      <c r="BH72" s="45">
        <v>0.209965529</v>
      </c>
      <c r="BI72" s="45">
        <v>0</v>
      </c>
      <c r="BJ72" s="54">
        <v>10.956894316</v>
      </c>
      <c r="BK72" s="49">
        <f aca="true" t="shared" si="6" ref="BK72:BK79">SUM(C72:BJ72)</f>
        <v>1124.0074999570002</v>
      </c>
    </row>
    <row r="73" spans="1:63" ht="12.75">
      <c r="A73" s="11"/>
      <c r="B73" s="24" t="s">
        <v>98</v>
      </c>
      <c r="C73" s="73">
        <v>0</v>
      </c>
      <c r="D73" s="53">
        <v>0.602996312</v>
      </c>
      <c r="E73" s="45">
        <v>0</v>
      </c>
      <c r="F73" s="45">
        <v>0</v>
      </c>
      <c r="G73" s="54">
        <v>0</v>
      </c>
      <c r="H73" s="73">
        <v>0.52049897</v>
      </c>
      <c r="I73" s="45">
        <v>5.653401434</v>
      </c>
      <c r="J73" s="45">
        <v>0</v>
      </c>
      <c r="K73" s="45">
        <v>0</v>
      </c>
      <c r="L73" s="54">
        <v>1.2223761419999999</v>
      </c>
      <c r="M73" s="73">
        <v>0</v>
      </c>
      <c r="N73" s="53">
        <v>0</v>
      </c>
      <c r="O73" s="45">
        <v>0</v>
      </c>
      <c r="P73" s="45">
        <v>0</v>
      </c>
      <c r="Q73" s="54">
        <v>0</v>
      </c>
      <c r="R73" s="73">
        <v>0.169556146</v>
      </c>
      <c r="S73" s="45">
        <v>0</v>
      </c>
      <c r="T73" s="45">
        <v>0</v>
      </c>
      <c r="U73" s="45">
        <v>0</v>
      </c>
      <c r="V73" s="54">
        <v>0.089906761</v>
      </c>
      <c r="W73" s="73">
        <v>0</v>
      </c>
      <c r="X73" s="45">
        <v>0</v>
      </c>
      <c r="Y73" s="45">
        <v>0</v>
      </c>
      <c r="Z73" s="45">
        <v>0</v>
      </c>
      <c r="AA73" s="54">
        <v>0</v>
      </c>
      <c r="AB73" s="73">
        <v>0</v>
      </c>
      <c r="AC73" s="45">
        <v>0</v>
      </c>
      <c r="AD73" s="45">
        <v>0</v>
      </c>
      <c r="AE73" s="45">
        <v>0</v>
      </c>
      <c r="AF73" s="54">
        <v>0</v>
      </c>
      <c r="AG73" s="73">
        <v>0</v>
      </c>
      <c r="AH73" s="45">
        <v>0</v>
      </c>
      <c r="AI73" s="45">
        <v>0</v>
      </c>
      <c r="AJ73" s="45">
        <v>0</v>
      </c>
      <c r="AK73" s="54">
        <v>0</v>
      </c>
      <c r="AL73" s="73">
        <v>0</v>
      </c>
      <c r="AM73" s="45">
        <v>0</v>
      </c>
      <c r="AN73" s="45">
        <v>0</v>
      </c>
      <c r="AO73" s="45">
        <v>0</v>
      </c>
      <c r="AP73" s="54">
        <v>0</v>
      </c>
      <c r="AQ73" s="73">
        <v>0</v>
      </c>
      <c r="AR73" s="53">
        <v>0</v>
      </c>
      <c r="AS73" s="45">
        <v>0</v>
      </c>
      <c r="AT73" s="45">
        <v>0</v>
      </c>
      <c r="AU73" s="54">
        <v>0</v>
      </c>
      <c r="AV73" s="73">
        <v>16.248650009000002</v>
      </c>
      <c r="AW73" s="45">
        <v>121.289586638</v>
      </c>
      <c r="AX73" s="45">
        <v>0</v>
      </c>
      <c r="AY73" s="45">
        <v>0</v>
      </c>
      <c r="AZ73" s="54">
        <v>92.260995131</v>
      </c>
      <c r="BA73" s="73">
        <v>0</v>
      </c>
      <c r="BB73" s="53">
        <v>0</v>
      </c>
      <c r="BC73" s="45">
        <v>0</v>
      </c>
      <c r="BD73" s="45">
        <v>0</v>
      </c>
      <c r="BE73" s="54">
        <v>0</v>
      </c>
      <c r="BF73" s="73">
        <v>4.432048452</v>
      </c>
      <c r="BG73" s="53">
        <v>7.0069960479999995</v>
      </c>
      <c r="BH73" s="45">
        <v>1.246404741</v>
      </c>
      <c r="BI73" s="45">
        <v>0</v>
      </c>
      <c r="BJ73" s="54">
        <v>20.482194334000003</v>
      </c>
      <c r="BK73" s="49">
        <f t="shared" si="6"/>
        <v>271.225611118</v>
      </c>
    </row>
    <row r="74" spans="1:63" ht="12.75">
      <c r="A74" s="11"/>
      <c r="B74" s="24" t="s">
        <v>103</v>
      </c>
      <c r="C74" s="73">
        <v>0</v>
      </c>
      <c r="D74" s="53">
        <v>1.750616633</v>
      </c>
      <c r="E74" s="45">
        <v>0</v>
      </c>
      <c r="F74" s="45">
        <v>0</v>
      </c>
      <c r="G74" s="54">
        <v>0</v>
      </c>
      <c r="H74" s="73">
        <v>9.664565517999998</v>
      </c>
      <c r="I74" s="45">
        <v>159.74877574</v>
      </c>
      <c r="J74" s="45">
        <v>0</v>
      </c>
      <c r="K74" s="45">
        <v>0</v>
      </c>
      <c r="L74" s="54">
        <v>197.09946742800003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3.030539923</v>
      </c>
      <c r="S74" s="45">
        <v>8.703602922</v>
      </c>
      <c r="T74" s="45">
        <v>3.4318592490000004</v>
      </c>
      <c r="U74" s="45">
        <v>0</v>
      </c>
      <c r="V74" s="54">
        <v>9.564221295000001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0.010906536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0.051125443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155.796153949</v>
      </c>
      <c r="AW74" s="45">
        <v>1144.3749246870002</v>
      </c>
      <c r="AX74" s="45">
        <v>10.276862872</v>
      </c>
      <c r="AY74" s="45">
        <v>0</v>
      </c>
      <c r="AZ74" s="54">
        <v>1978.542785341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87.397988058</v>
      </c>
      <c r="BG74" s="53">
        <v>179.509876692</v>
      </c>
      <c r="BH74" s="45">
        <v>30.635618836000003</v>
      </c>
      <c r="BI74" s="45">
        <v>0</v>
      </c>
      <c r="BJ74" s="54">
        <v>353.87861767699997</v>
      </c>
      <c r="BK74" s="49">
        <f t="shared" si="6"/>
        <v>4333.468508799</v>
      </c>
    </row>
    <row r="75" spans="1:63" ht="12.75">
      <c r="A75" s="11"/>
      <c r="B75" s="24" t="s">
        <v>102</v>
      </c>
      <c r="C75" s="73">
        <v>0</v>
      </c>
      <c r="D75" s="53">
        <v>0.592673017</v>
      </c>
      <c r="E75" s="45">
        <v>0</v>
      </c>
      <c r="F75" s="45">
        <v>0</v>
      </c>
      <c r="G75" s="54">
        <v>0</v>
      </c>
      <c r="H75" s="73">
        <v>1.9084661820000002</v>
      </c>
      <c r="I75" s="45">
        <v>0.41295281</v>
      </c>
      <c r="J75" s="45">
        <v>0</v>
      </c>
      <c r="K75" s="45">
        <v>0</v>
      </c>
      <c r="L75" s="54">
        <v>1.454079535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0.830035671</v>
      </c>
      <c r="S75" s="45">
        <v>0</v>
      </c>
      <c r="T75" s="45">
        <v>0</v>
      </c>
      <c r="U75" s="45">
        <v>0</v>
      </c>
      <c r="V75" s="54">
        <v>0.210685765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69.831797176</v>
      </c>
      <c r="AW75" s="45">
        <v>49.81854069</v>
      </c>
      <c r="AX75" s="45">
        <v>0</v>
      </c>
      <c r="AY75" s="45">
        <v>0</v>
      </c>
      <c r="AZ75" s="54">
        <v>206.11119500499998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24.874697187</v>
      </c>
      <c r="BG75" s="53">
        <v>7.061973637</v>
      </c>
      <c r="BH75" s="45">
        <v>0</v>
      </c>
      <c r="BI75" s="45">
        <v>0</v>
      </c>
      <c r="BJ75" s="54">
        <v>52.049143403</v>
      </c>
      <c r="BK75" s="49">
        <f t="shared" si="6"/>
        <v>415.156240078</v>
      </c>
    </row>
    <row r="76" spans="1:63" ht="12.75">
      <c r="A76" s="11"/>
      <c r="B76" s="24" t="s">
        <v>101</v>
      </c>
      <c r="C76" s="73">
        <v>0</v>
      </c>
      <c r="D76" s="53">
        <v>10.358123234999999</v>
      </c>
      <c r="E76" s="45">
        <v>0</v>
      </c>
      <c r="F76" s="45">
        <v>0</v>
      </c>
      <c r="G76" s="54">
        <v>0</v>
      </c>
      <c r="H76" s="73">
        <v>7.905386402</v>
      </c>
      <c r="I76" s="45">
        <v>394.195847941</v>
      </c>
      <c r="J76" s="45">
        <v>0</v>
      </c>
      <c r="K76" s="45">
        <v>2.516419223</v>
      </c>
      <c r="L76" s="54">
        <v>63.33410717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5.442012788</v>
      </c>
      <c r="S76" s="45">
        <v>9.16482643</v>
      </c>
      <c r="T76" s="45">
        <v>0.97582247</v>
      </c>
      <c r="U76" s="45">
        <v>0</v>
      </c>
      <c r="V76" s="54">
        <v>7.047568211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0.036559426</v>
      </c>
      <c r="AC76" s="45">
        <v>1.7483010879999998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0.008608199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212.111836742</v>
      </c>
      <c r="AW76" s="45">
        <v>542.0777757169999</v>
      </c>
      <c r="AX76" s="45">
        <v>0</v>
      </c>
      <c r="AY76" s="45">
        <v>0</v>
      </c>
      <c r="AZ76" s="54">
        <v>778.439085109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111.59022299000002</v>
      </c>
      <c r="BG76" s="53">
        <v>40.010460404</v>
      </c>
      <c r="BH76" s="45">
        <v>26.643630247</v>
      </c>
      <c r="BI76" s="45">
        <v>0</v>
      </c>
      <c r="BJ76" s="54">
        <v>105.65316183</v>
      </c>
      <c r="BK76" s="49">
        <f t="shared" si="6"/>
        <v>2319.259755622</v>
      </c>
    </row>
    <row r="77" spans="1:63" ht="12.75">
      <c r="A77" s="11"/>
      <c r="B77" s="24" t="s">
        <v>99</v>
      </c>
      <c r="C77" s="73">
        <v>0</v>
      </c>
      <c r="D77" s="53">
        <v>139.233504179</v>
      </c>
      <c r="E77" s="45">
        <v>0</v>
      </c>
      <c r="F77" s="45">
        <v>0</v>
      </c>
      <c r="G77" s="54">
        <v>0</v>
      </c>
      <c r="H77" s="73">
        <v>2.211803456</v>
      </c>
      <c r="I77" s="45">
        <v>331.282231807</v>
      </c>
      <c r="J77" s="45">
        <v>5.137088608</v>
      </c>
      <c r="K77" s="45">
        <v>0</v>
      </c>
      <c r="L77" s="54">
        <v>69.425431171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1.065624063</v>
      </c>
      <c r="S77" s="45">
        <v>5.892110388</v>
      </c>
      <c r="T77" s="45">
        <v>0</v>
      </c>
      <c r="U77" s="45">
        <v>0</v>
      </c>
      <c r="V77" s="54">
        <v>2.025258791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0.000120301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28.211754471000003</v>
      </c>
      <c r="AW77" s="45">
        <v>297.2278523979999</v>
      </c>
      <c r="AX77" s="45">
        <v>7.199393704</v>
      </c>
      <c r="AY77" s="45">
        <v>0</v>
      </c>
      <c r="AZ77" s="54">
        <v>398.165125735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8.100518085000001</v>
      </c>
      <c r="BG77" s="53">
        <v>15.366635005</v>
      </c>
      <c r="BH77" s="45">
        <v>2.19705413</v>
      </c>
      <c r="BI77" s="45">
        <v>0</v>
      </c>
      <c r="BJ77" s="54">
        <v>40.581917817000004</v>
      </c>
      <c r="BK77" s="49">
        <f t="shared" si="6"/>
        <v>1353.323424109</v>
      </c>
    </row>
    <row r="78" spans="1:63" ht="12.75">
      <c r="A78" s="11"/>
      <c r="B78" s="24" t="s">
        <v>100</v>
      </c>
      <c r="C78" s="73">
        <v>0</v>
      </c>
      <c r="D78" s="53">
        <v>446.418127668</v>
      </c>
      <c r="E78" s="45">
        <v>0</v>
      </c>
      <c r="F78" s="45">
        <v>0</v>
      </c>
      <c r="G78" s="54">
        <v>0</v>
      </c>
      <c r="H78" s="73">
        <v>4.166026228</v>
      </c>
      <c r="I78" s="45">
        <v>767.586560456</v>
      </c>
      <c r="J78" s="45">
        <v>21.947853638999998</v>
      </c>
      <c r="K78" s="45">
        <v>0</v>
      </c>
      <c r="L78" s="54">
        <v>142.80379371700002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1.358853599</v>
      </c>
      <c r="S78" s="45">
        <v>2.913043534</v>
      </c>
      <c r="T78" s="45">
        <v>0</v>
      </c>
      <c r="U78" s="45">
        <v>0</v>
      </c>
      <c r="V78" s="54">
        <v>465.772722454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0.09347111599999999</v>
      </c>
      <c r="AC78" s="45">
        <v>0</v>
      </c>
      <c r="AD78" s="45">
        <v>0</v>
      </c>
      <c r="AE78" s="45">
        <v>0</v>
      </c>
      <c r="AF78" s="54">
        <v>0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5.192677785</v>
      </c>
      <c r="AS78" s="45">
        <v>0</v>
      </c>
      <c r="AT78" s="45">
        <v>0</v>
      </c>
      <c r="AU78" s="54">
        <v>0</v>
      </c>
      <c r="AV78" s="73">
        <v>13.041270996</v>
      </c>
      <c r="AW78" s="45">
        <v>516.8175335550001</v>
      </c>
      <c r="AX78" s="45">
        <v>0</v>
      </c>
      <c r="AY78" s="45">
        <v>0</v>
      </c>
      <c r="AZ78" s="54">
        <v>438.658956382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4.038446246000001</v>
      </c>
      <c r="BG78" s="53">
        <v>19.985299966</v>
      </c>
      <c r="BH78" s="45">
        <v>1.125972973</v>
      </c>
      <c r="BI78" s="45">
        <v>0</v>
      </c>
      <c r="BJ78" s="54">
        <v>55.56044647900001</v>
      </c>
      <c r="BK78" s="49">
        <f t="shared" si="6"/>
        <v>2907.4810567930003</v>
      </c>
    </row>
    <row r="79" spans="1:63" ht="12.75">
      <c r="A79" s="11"/>
      <c r="B79" s="24" t="s">
        <v>177</v>
      </c>
      <c r="C79" s="73">
        <v>0</v>
      </c>
      <c r="D79" s="53">
        <v>197.520038279</v>
      </c>
      <c r="E79" s="45">
        <v>0</v>
      </c>
      <c r="F79" s="45">
        <v>0</v>
      </c>
      <c r="G79" s="54">
        <v>0</v>
      </c>
      <c r="H79" s="73">
        <v>3.835194565</v>
      </c>
      <c r="I79" s="45">
        <v>1365.698499812</v>
      </c>
      <c r="J79" s="45">
        <v>140.62885530399998</v>
      </c>
      <c r="K79" s="45">
        <v>0</v>
      </c>
      <c r="L79" s="54">
        <v>242.716325383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2.199125017</v>
      </c>
      <c r="S79" s="45">
        <v>32.45155318</v>
      </c>
      <c r="T79" s="45">
        <v>2.270405175</v>
      </c>
      <c r="U79" s="45">
        <v>0</v>
      </c>
      <c r="V79" s="54">
        <v>8.025656515000001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0.043675566</v>
      </c>
      <c r="AM79" s="45">
        <v>0</v>
      </c>
      <c r="AN79" s="45">
        <v>0</v>
      </c>
      <c r="AO79" s="45">
        <v>0</v>
      </c>
      <c r="AP79" s="54">
        <v>0.110297553</v>
      </c>
      <c r="AQ79" s="73">
        <v>0</v>
      </c>
      <c r="AR79" s="53">
        <v>0</v>
      </c>
      <c r="AS79" s="45">
        <v>0</v>
      </c>
      <c r="AT79" s="45">
        <v>0</v>
      </c>
      <c r="AU79" s="54">
        <v>0</v>
      </c>
      <c r="AV79" s="73">
        <v>9.186237258000002</v>
      </c>
      <c r="AW79" s="45">
        <v>804.540609996</v>
      </c>
      <c r="AX79" s="45">
        <v>20.497983066</v>
      </c>
      <c r="AY79" s="45">
        <v>0</v>
      </c>
      <c r="AZ79" s="54">
        <v>238.683161326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4.896395022999999</v>
      </c>
      <c r="BG79" s="53">
        <v>36.082742232</v>
      </c>
      <c r="BH79" s="45">
        <v>0.281047603</v>
      </c>
      <c r="BI79" s="45">
        <v>0</v>
      </c>
      <c r="BJ79" s="54">
        <v>15.842508176999997</v>
      </c>
      <c r="BK79" s="49">
        <f t="shared" si="6"/>
        <v>3125.5103110299997</v>
      </c>
    </row>
    <row r="80" spans="1:63" ht="12.75">
      <c r="A80" s="36"/>
      <c r="B80" s="37" t="s">
        <v>86</v>
      </c>
      <c r="C80" s="82">
        <f>SUM(C72:C79)</f>
        <v>0</v>
      </c>
      <c r="D80" s="82">
        <f>SUM(D72:D79)</f>
        <v>970.207897433</v>
      </c>
      <c r="E80" s="82">
        <f aca="true" t="shared" si="7" ref="E80:BJ80">SUM(E72:E79)</f>
        <v>0</v>
      </c>
      <c r="F80" s="82">
        <f t="shared" si="7"/>
        <v>0</v>
      </c>
      <c r="G80" s="82">
        <f t="shared" si="7"/>
        <v>0</v>
      </c>
      <c r="H80" s="82">
        <f t="shared" si="7"/>
        <v>31.543351602999998</v>
      </c>
      <c r="I80" s="82">
        <f t="shared" si="7"/>
        <v>3209.616133237</v>
      </c>
      <c r="J80" s="82">
        <f t="shared" si="7"/>
        <v>231.01035247699997</v>
      </c>
      <c r="K80" s="82">
        <f t="shared" si="7"/>
        <v>2.516419223</v>
      </c>
      <c r="L80" s="82">
        <f t="shared" si="7"/>
        <v>802.357595822</v>
      </c>
      <c r="M80" s="82">
        <f t="shared" si="7"/>
        <v>0</v>
      </c>
      <c r="N80" s="82">
        <f t="shared" si="7"/>
        <v>0</v>
      </c>
      <c r="O80" s="82">
        <f t="shared" si="7"/>
        <v>0</v>
      </c>
      <c r="P80" s="82">
        <f t="shared" si="7"/>
        <v>0</v>
      </c>
      <c r="Q80" s="82">
        <f t="shared" si="7"/>
        <v>0</v>
      </c>
      <c r="R80" s="82">
        <f t="shared" si="7"/>
        <v>15.010667701000001</v>
      </c>
      <c r="S80" s="82">
        <f t="shared" si="7"/>
        <v>59.39582310099999</v>
      </c>
      <c r="T80" s="82">
        <f t="shared" si="7"/>
        <v>6.678086894</v>
      </c>
      <c r="U80" s="82">
        <f t="shared" si="7"/>
        <v>0</v>
      </c>
      <c r="V80" s="82">
        <f t="shared" si="7"/>
        <v>504.449889078</v>
      </c>
      <c r="W80" s="82">
        <f t="shared" si="7"/>
        <v>0</v>
      </c>
      <c r="X80" s="82">
        <f t="shared" si="7"/>
        <v>0</v>
      </c>
      <c r="Y80" s="82">
        <f t="shared" si="7"/>
        <v>0</v>
      </c>
      <c r="Z80" s="82">
        <f t="shared" si="7"/>
        <v>0</v>
      </c>
      <c r="AA80" s="82">
        <f t="shared" si="7"/>
        <v>0</v>
      </c>
      <c r="AB80" s="82">
        <f t="shared" si="7"/>
        <v>0.14105737899999998</v>
      </c>
      <c r="AC80" s="82">
        <f t="shared" si="7"/>
        <v>1.7483010879999998</v>
      </c>
      <c r="AD80" s="82">
        <f t="shared" si="7"/>
        <v>0</v>
      </c>
      <c r="AE80" s="82">
        <f t="shared" si="7"/>
        <v>0</v>
      </c>
      <c r="AF80" s="82">
        <f t="shared" si="7"/>
        <v>0</v>
      </c>
      <c r="AG80" s="82">
        <f t="shared" si="7"/>
        <v>0</v>
      </c>
      <c r="AH80" s="82">
        <f t="shared" si="7"/>
        <v>0</v>
      </c>
      <c r="AI80" s="82">
        <f t="shared" si="7"/>
        <v>0</v>
      </c>
      <c r="AJ80" s="82">
        <f t="shared" si="7"/>
        <v>0</v>
      </c>
      <c r="AK80" s="82">
        <f t="shared" si="7"/>
        <v>0</v>
      </c>
      <c r="AL80" s="82">
        <f t="shared" si="7"/>
        <v>0.103409208</v>
      </c>
      <c r="AM80" s="82">
        <f t="shared" si="7"/>
        <v>0</v>
      </c>
      <c r="AN80" s="82">
        <f t="shared" si="7"/>
        <v>0</v>
      </c>
      <c r="AO80" s="82">
        <f t="shared" si="7"/>
        <v>0</v>
      </c>
      <c r="AP80" s="82">
        <f t="shared" si="7"/>
        <v>0.110297553</v>
      </c>
      <c r="AQ80" s="82">
        <f t="shared" si="7"/>
        <v>0</v>
      </c>
      <c r="AR80" s="82">
        <f t="shared" si="7"/>
        <v>5.192677785</v>
      </c>
      <c r="AS80" s="82">
        <f t="shared" si="7"/>
        <v>0</v>
      </c>
      <c r="AT80" s="82">
        <f t="shared" si="7"/>
        <v>0</v>
      </c>
      <c r="AU80" s="82">
        <f t="shared" si="7"/>
        <v>0</v>
      </c>
      <c r="AV80" s="82">
        <f t="shared" si="7"/>
        <v>509.40916733800003</v>
      </c>
      <c r="AW80" s="82">
        <f t="shared" si="7"/>
        <v>3966.181923495</v>
      </c>
      <c r="AX80" s="82">
        <f t="shared" si="7"/>
        <v>40.297969936</v>
      </c>
      <c r="AY80" s="82">
        <f t="shared" si="7"/>
        <v>0</v>
      </c>
      <c r="AZ80" s="82">
        <f t="shared" si="7"/>
        <v>4217.877964036999</v>
      </c>
      <c r="BA80" s="82">
        <f t="shared" si="7"/>
        <v>0</v>
      </c>
      <c r="BB80" s="82">
        <f t="shared" si="7"/>
        <v>0</v>
      </c>
      <c r="BC80" s="82">
        <f t="shared" si="7"/>
        <v>0</v>
      </c>
      <c r="BD80" s="82">
        <f t="shared" si="7"/>
        <v>0</v>
      </c>
      <c r="BE80" s="82">
        <f t="shared" si="7"/>
        <v>0</v>
      </c>
      <c r="BF80" s="82">
        <f t="shared" si="7"/>
        <v>247.521176313</v>
      </c>
      <c r="BG80" s="82">
        <f t="shared" si="7"/>
        <v>310.71766871299997</v>
      </c>
      <c r="BH80" s="82">
        <f t="shared" si="7"/>
        <v>62.339694059</v>
      </c>
      <c r="BI80" s="82">
        <f t="shared" si="7"/>
        <v>0</v>
      </c>
      <c r="BJ80" s="82">
        <f t="shared" si="7"/>
        <v>655.004884033</v>
      </c>
      <c r="BK80" s="66">
        <f>SUM(BK72:BK79)</f>
        <v>15849.432407506</v>
      </c>
    </row>
    <row r="81" spans="1:63" ht="12.75">
      <c r="A81" s="36"/>
      <c r="B81" s="38" t="s">
        <v>76</v>
      </c>
      <c r="C81" s="66">
        <f aca="true" t="shared" si="8" ref="C81:AH81">+C80+C64+C14+C10</f>
        <v>0</v>
      </c>
      <c r="D81" s="74">
        <f t="shared" si="8"/>
        <v>2549.022533362</v>
      </c>
      <c r="E81" s="74">
        <f t="shared" si="8"/>
        <v>0</v>
      </c>
      <c r="F81" s="74">
        <f t="shared" si="8"/>
        <v>0</v>
      </c>
      <c r="G81" s="75">
        <f t="shared" si="8"/>
        <v>0</v>
      </c>
      <c r="H81" s="66">
        <f t="shared" si="8"/>
        <v>61.447963319</v>
      </c>
      <c r="I81" s="74">
        <f t="shared" si="8"/>
        <v>6720.109469533001</v>
      </c>
      <c r="J81" s="74">
        <f t="shared" si="8"/>
        <v>1119.5846150920001</v>
      </c>
      <c r="K81" s="74">
        <f t="shared" si="8"/>
        <v>42.399632469</v>
      </c>
      <c r="L81" s="75">
        <f t="shared" si="8"/>
        <v>1496.387264315</v>
      </c>
      <c r="M81" s="66">
        <f t="shared" si="8"/>
        <v>0</v>
      </c>
      <c r="N81" s="74">
        <f t="shared" si="8"/>
        <v>0</v>
      </c>
      <c r="O81" s="74">
        <f t="shared" si="8"/>
        <v>0</v>
      </c>
      <c r="P81" s="74">
        <f t="shared" si="8"/>
        <v>0</v>
      </c>
      <c r="Q81" s="75">
        <f t="shared" si="8"/>
        <v>0</v>
      </c>
      <c r="R81" s="66">
        <f t="shared" si="8"/>
        <v>24.754663946</v>
      </c>
      <c r="S81" s="74">
        <f t="shared" si="8"/>
        <v>323.944308802</v>
      </c>
      <c r="T81" s="74">
        <f t="shared" si="8"/>
        <v>80.478674316</v>
      </c>
      <c r="U81" s="74">
        <f t="shared" si="8"/>
        <v>0</v>
      </c>
      <c r="V81" s="75">
        <f t="shared" si="8"/>
        <v>528.148633707</v>
      </c>
      <c r="W81" s="66">
        <f t="shared" si="8"/>
        <v>0</v>
      </c>
      <c r="X81" s="66">
        <f t="shared" si="8"/>
        <v>0</v>
      </c>
      <c r="Y81" s="66">
        <f t="shared" si="8"/>
        <v>0</v>
      </c>
      <c r="Z81" s="66">
        <f t="shared" si="8"/>
        <v>0</v>
      </c>
      <c r="AA81" s="66">
        <f t="shared" si="8"/>
        <v>0</v>
      </c>
      <c r="AB81" s="66">
        <f t="shared" si="8"/>
        <v>0.192578072</v>
      </c>
      <c r="AC81" s="74">
        <f t="shared" si="8"/>
        <v>1.8289462499999998</v>
      </c>
      <c r="AD81" s="74">
        <f t="shared" si="8"/>
        <v>0</v>
      </c>
      <c r="AE81" s="74">
        <f t="shared" si="8"/>
        <v>0</v>
      </c>
      <c r="AF81" s="75">
        <f t="shared" si="8"/>
        <v>0</v>
      </c>
      <c r="AG81" s="66">
        <f t="shared" si="8"/>
        <v>0</v>
      </c>
      <c r="AH81" s="74">
        <f t="shared" si="8"/>
        <v>0</v>
      </c>
      <c r="AI81" s="74">
        <f aca="true" t="shared" si="9" ref="AI81:BK81">+AI80+AI64+AI14+AI10</f>
        <v>0</v>
      </c>
      <c r="AJ81" s="74">
        <f t="shared" si="9"/>
        <v>0</v>
      </c>
      <c r="AK81" s="75">
        <f t="shared" si="9"/>
        <v>0</v>
      </c>
      <c r="AL81" s="66">
        <f t="shared" si="9"/>
        <v>0.129215687</v>
      </c>
      <c r="AM81" s="74">
        <f t="shared" si="9"/>
        <v>0</v>
      </c>
      <c r="AN81" s="74">
        <f t="shared" si="9"/>
        <v>0</v>
      </c>
      <c r="AO81" s="74">
        <f t="shared" si="9"/>
        <v>0</v>
      </c>
      <c r="AP81" s="75">
        <f t="shared" si="9"/>
        <v>0.110297553</v>
      </c>
      <c r="AQ81" s="66">
        <f t="shared" si="9"/>
        <v>0</v>
      </c>
      <c r="AR81" s="74">
        <f t="shared" si="9"/>
        <v>66.984367072</v>
      </c>
      <c r="AS81" s="74">
        <f t="shared" si="9"/>
        <v>0</v>
      </c>
      <c r="AT81" s="74">
        <f t="shared" si="9"/>
        <v>0</v>
      </c>
      <c r="AU81" s="75">
        <f t="shared" si="9"/>
        <v>0</v>
      </c>
      <c r="AV81" s="66">
        <f t="shared" si="9"/>
        <v>697.8527441350001</v>
      </c>
      <c r="AW81" s="74">
        <f t="shared" si="9"/>
        <v>6970.798185004</v>
      </c>
      <c r="AX81" s="74">
        <f t="shared" si="9"/>
        <v>654.5708839959999</v>
      </c>
      <c r="AY81" s="74">
        <f t="shared" si="9"/>
        <v>0</v>
      </c>
      <c r="AZ81" s="75">
        <f t="shared" si="9"/>
        <v>5831.014220742999</v>
      </c>
      <c r="BA81" s="66">
        <f t="shared" si="9"/>
        <v>0</v>
      </c>
      <c r="BB81" s="74">
        <f t="shared" si="9"/>
        <v>0</v>
      </c>
      <c r="BC81" s="74">
        <f t="shared" si="9"/>
        <v>0</v>
      </c>
      <c r="BD81" s="74">
        <f t="shared" si="9"/>
        <v>0</v>
      </c>
      <c r="BE81" s="75">
        <f t="shared" si="9"/>
        <v>0</v>
      </c>
      <c r="BF81" s="66">
        <f t="shared" si="9"/>
        <v>302.970151368</v>
      </c>
      <c r="BG81" s="74">
        <f t="shared" si="9"/>
        <v>443.95355150099994</v>
      </c>
      <c r="BH81" s="74">
        <f t="shared" si="9"/>
        <v>71.603721883</v>
      </c>
      <c r="BI81" s="74">
        <f t="shared" si="9"/>
        <v>0</v>
      </c>
      <c r="BJ81" s="75">
        <f t="shared" si="9"/>
        <v>850.00664778</v>
      </c>
      <c r="BK81" s="66">
        <f t="shared" si="9"/>
        <v>28838.293269904992</v>
      </c>
    </row>
    <row r="82" spans="1:63" ht="3.75" customHeight="1">
      <c r="A82" s="11"/>
      <c r="B82" s="20"/>
      <c r="C82" s="137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9"/>
    </row>
    <row r="83" spans="1:63" ht="3.75" customHeight="1">
      <c r="A83" s="11"/>
      <c r="B83" s="20"/>
      <c r="C83" s="25"/>
      <c r="D83" s="33"/>
      <c r="E83" s="26"/>
      <c r="F83" s="26"/>
      <c r="G83" s="26"/>
      <c r="H83" s="26"/>
      <c r="I83" s="26"/>
      <c r="J83" s="26"/>
      <c r="K83" s="26"/>
      <c r="L83" s="26"/>
      <c r="M83" s="26"/>
      <c r="N83" s="33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33"/>
      <c r="AS83" s="26"/>
      <c r="AT83" s="26"/>
      <c r="AU83" s="26"/>
      <c r="AV83" s="26"/>
      <c r="AW83" s="26"/>
      <c r="AX83" s="26"/>
      <c r="AY83" s="26"/>
      <c r="AZ83" s="26"/>
      <c r="BA83" s="26"/>
      <c r="BB83" s="33"/>
      <c r="BC83" s="26"/>
      <c r="BD83" s="26"/>
      <c r="BE83" s="26"/>
      <c r="BF83" s="26"/>
      <c r="BG83" s="33"/>
      <c r="BH83" s="26"/>
      <c r="BI83" s="26"/>
      <c r="BJ83" s="26"/>
      <c r="BK83" s="29"/>
    </row>
    <row r="84" spans="1:63" ht="12.75">
      <c r="A84" s="11" t="s">
        <v>1</v>
      </c>
      <c r="B84" s="17" t="s">
        <v>7</v>
      </c>
      <c r="C84" s="137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9"/>
    </row>
    <row r="85" spans="1:256" s="4" customFormat="1" ht="12.75">
      <c r="A85" s="11" t="s">
        <v>72</v>
      </c>
      <c r="B85" s="24" t="s">
        <v>2</v>
      </c>
      <c r="C85" s="142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4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4" customFormat="1" ht="12.75">
      <c r="A86" s="11"/>
      <c r="B86" s="24" t="s">
        <v>104</v>
      </c>
      <c r="C86" s="77">
        <v>0</v>
      </c>
      <c r="D86" s="53">
        <v>0.6316729980000001</v>
      </c>
      <c r="E86" s="78">
        <v>0</v>
      </c>
      <c r="F86" s="78">
        <v>0</v>
      </c>
      <c r="G86" s="79">
        <v>0</v>
      </c>
      <c r="H86" s="77">
        <v>18.108028557</v>
      </c>
      <c r="I86" s="78">
        <v>6.674900000000001E-05</v>
      </c>
      <c r="J86" s="78">
        <v>0</v>
      </c>
      <c r="K86" s="78">
        <v>0</v>
      </c>
      <c r="L86" s="79">
        <v>1.491208085</v>
      </c>
      <c r="M86" s="67">
        <v>0</v>
      </c>
      <c r="N86" s="68">
        <v>0</v>
      </c>
      <c r="O86" s="67">
        <v>0</v>
      </c>
      <c r="P86" s="67">
        <v>0</v>
      </c>
      <c r="Q86" s="67">
        <v>0</v>
      </c>
      <c r="R86" s="77">
        <v>9.316824785</v>
      </c>
      <c r="S86" s="78">
        <v>0</v>
      </c>
      <c r="T86" s="78">
        <v>0</v>
      </c>
      <c r="U86" s="78">
        <v>0</v>
      </c>
      <c r="V86" s="79">
        <v>0.390719889</v>
      </c>
      <c r="W86" s="77">
        <v>0</v>
      </c>
      <c r="X86" s="78">
        <v>0</v>
      </c>
      <c r="Y86" s="78">
        <v>0</v>
      </c>
      <c r="Z86" s="78">
        <v>0</v>
      </c>
      <c r="AA86" s="79">
        <v>0</v>
      </c>
      <c r="AB86" s="77">
        <v>0.786930647</v>
      </c>
      <c r="AC86" s="78">
        <v>0</v>
      </c>
      <c r="AD86" s="78">
        <v>0</v>
      </c>
      <c r="AE86" s="78">
        <v>0</v>
      </c>
      <c r="AF86" s="79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77">
        <v>0.480538989</v>
      </c>
      <c r="AM86" s="78">
        <v>0</v>
      </c>
      <c r="AN86" s="78">
        <v>0</v>
      </c>
      <c r="AO86" s="78">
        <v>0</v>
      </c>
      <c r="AP86" s="79">
        <v>0</v>
      </c>
      <c r="AQ86" s="77">
        <v>0</v>
      </c>
      <c r="AR86" s="80">
        <v>0</v>
      </c>
      <c r="AS86" s="78">
        <v>0</v>
      </c>
      <c r="AT86" s="78">
        <v>0</v>
      </c>
      <c r="AU86" s="79">
        <v>0</v>
      </c>
      <c r="AV86" s="77">
        <v>741.2470531519999</v>
      </c>
      <c r="AW86" s="78">
        <v>8.715306794</v>
      </c>
      <c r="AX86" s="78">
        <v>0</v>
      </c>
      <c r="AY86" s="78">
        <v>0</v>
      </c>
      <c r="AZ86" s="79">
        <v>112.01581968900001</v>
      </c>
      <c r="BA86" s="77">
        <v>0</v>
      </c>
      <c r="BB86" s="80">
        <v>0</v>
      </c>
      <c r="BC86" s="78">
        <v>0</v>
      </c>
      <c r="BD86" s="78">
        <v>0</v>
      </c>
      <c r="BE86" s="79">
        <v>0</v>
      </c>
      <c r="BF86" s="77">
        <v>430.994859853</v>
      </c>
      <c r="BG86" s="80">
        <v>13.896943506</v>
      </c>
      <c r="BH86" s="78">
        <v>1.0804792650000001</v>
      </c>
      <c r="BI86" s="78">
        <v>0</v>
      </c>
      <c r="BJ86" s="79">
        <v>40.230750816</v>
      </c>
      <c r="BK86" s="103">
        <f>SUM(C86:BJ86)</f>
        <v>1379.3872037739998</v>
      </c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4" customFormat="1" ht="12.75">
      <c r="A87" s="36"/>
      <c r="B87" s="37" t="s">
        <v>81</v>
      </c>
      <c r="C87" s="50">
        <f>SUM(C86)</f>
        <v>0</v>
      </c>
      <c r="D87" s="71">
        <f>SUM(D86)</f>
        <v>0.6316729980000001</v>
      </c>
      <c r="E87" s="71">
        <f aca="true" t="shared" si="10" ref="E87:BJ87">SUM(E86)</f>
        <v>0</v>
      </c>
      <c r="F87" s="71">
        <f t="shared" si="10"/>
        <v>0</v>
      </c>
      <c r="G87" s="69">
        <f t="shared" si="10"/>
        <v>0</v>
      </c>
      <c r="H87" s="50">
        <f t="shared" si="10"/>
        <v>18.108028557</v>
      </c>
      <c r="I87" s="71">
        <f t="shared" si="10"/>
        <v>6.674900000000001E-05</v>
      </c>
      <c r="J87" s="71">
        <f t="shared" si="10"/>
        <v>0</v>
      </c>
      <c r="K87" s="71">
        <f t="shared" si="10"/>
        <v>0</v>
      </c>
      <c r="L87" s="69">
        <f t="shared" si="10"/>
        <v>1.491208085</v>
      </c>
      <c r="M87" s="51">
        <f t="shared" si="10"/>
        <v>0</v>
      </c>
      <c r="N87" s="51">
        <f t="shared" si="10"/>
        <v>0</v>
      </c>
      <c r="O87" s="51">
        <f t="shared" si="10"/>
        <v>0</v>
      </c>
      <c r="P87" s="51">
        <f t="shared" si="10"/>
        <v>0</v>
      </c>
      <c r="Q87" s="76">
        <f t="shared" si="10"/>
        <v>0</v>
      </c>
      <c r="R87" s="50">
        <f t="shared" si="10"/>
        <v>9.316824785</v>
      </c>
      <c r="S87" s="71">
        <f t="shared" si="10"/>
        <v>0</v>
      </c>
      <c r="T87" s="71">
        <f t="shared" si="10"/>
        <v>0</v>
      </c>
      <c r="U87" s="71">
        <f t="shared" si="10"/>
        <v>0</v>
      </c>
      <c r="V87" s="69">
        <f t="shared" si="10"/>
        <v>0.390719889</v>
      </c>
      <c r="W87" s="50">
        <f t="shared" si="10"/>
        <v>0</v>
      </c>
      <c r="X87" s="71">
        <f t="shared" si="10"/>
        <v>0</v>
      </c>
      <c r="Y87" s="71">
        <f t="shared" si="10"/>
        <v>0</v>
      </c>
      <c r="Z87" s="71">
        <f t="shared" si="10"/>
        <v>0</v>
      </c>
      <c r="AA87" s="69">
        <f t="shared" si="10"/>
        <v>0</v>
      </c>
      <c r="AB87" s="50">
        <f t="shared" si="10"/>
        <v>0.786930647</v>
      </c>
      <c r="AC87" s="71">
        <f t="shared" si="10"/>
        <v>0</v>
      </c>
      <c r="AD87" s="71">
        <f t="shared" si="10"/>
        <v>0</v>
      </c>
      <c r="AE87" s="71">
        <f t="shared" si="10"/>
        <v>0</v>
      </c>
      <c r="AF87" s="69">
        <f t="shared" si="10"/>
        <v>0</v>
      </c>
      <c r="AG87" s="51">
        <f t="shared" si="10"/>
        <v>0</v>
      </c>
      <c r="AH87" s="51">
        <f t="shared" si="10"/>
        <v>0</v>
      </c>
      <c r="AI87" s="51">
        <f t="shared" si="10"/>
        <v>0</v>
      </c>
      <c r="AJ87" s="51">
        <f t="shared" si="10"/>
        <v>0</v>
      </c>
      <c r="AK87" s="76">
        <f t="shared" si="10"/>
        <v>0</v>
      </c>
      <c r="AL87" s="50">
        <f t="shared" si="10"/>
        <v>0.480538989</v>
      </c>
      <c r="AM87" s="71">
        <f t="shared" si="10"/>
        <v>0</v>
      </c>
      <c r="AN87" s="71">
        <f t="shared" si="10"/>
        <v>0</v>
      </c>
      <c r="AO87" s="71">
        <f t="shared" si="10"/>
        <v>0</v>
      </c>
      <c r="AP87" s="69">
        <f t="shared" si="10"/>
        <v>0</v>
      </c>
      <c r="AQ87" s="50">
        <f t="shared" si="10"/>
        <v>0</v>
      </c>
      <c r="AR87" s="71">
        <f t="shared" si="10"/>
        <v>0</v>
      </c>
      <c r="AS87" s="71">
        <f t="shared" si="10"/>
        <v>0</v>
      </c>
      <c r="AT87" s="71">
        <f t="shared" si="10"/>
        <v>0</v>
      </c>
      <c r="AU87" s="69">
        <f t="shared" si="10"/>
        <v>0</v>
      </c>
      <c r="AV87" s="50">
        <f t="shared" si="10"/>
        <v>741.2470531519999</v>
      </c>
      <c r="AW87" s="71">
        <f t="shared" si="10"/>
        <v>8.715306794</v>
      </c>
      <c r="AX87" s="71">
        <f t="shared" si="10"/>
        <v>0</v>
      </c>
      <c r="AY87" s="71">
        <f t="shared" si="10"/>
        <v>0</v>
      </c>
      <c r="AZ87" s="69">
        <f t="shared" si="10"/>
        <v>112.01581968900001</v>
      </c>
      <c r="BA87" s="50">
        <f t="shared" si="10"/>
        <v>0</v>
      </c>
      <c r="BB87" s="71">
        <f t="shared" si="10"/>
        <v>0</v>
      </c>
      <c r="BC87" s="71">
        <f t="shared" si="10"/>
        <v>0</v>
      </c>
      <c r="BD87" s="71">
        <f t="shared" si="10"/>
        <v>0</v>
      </c>
      <c r="BE87" s="69">
        <f t="shared" si="10"/>
        <v>0</v>
      </c>
      <c r="BF87" s="50">
        <f t="shared" si="10"/>
        <v>430.994859853</v>
      </c>
      <c r="BG87" s="71">
        <f t="shared" si="10"/>
        <v>13.896943506</v>
      </c>
      <c r="BH87" s="71">
        <f t="shared" si="10"/>
        <v>1.0804792650000001</v>
      </c>
      <c r="BI87" s="71">
        <f t="shared" si="10"/>
        <v>0</v>
      </c>
      <c r="BJ87" s="69">
        <f t="shared" si="10"/>
        <v>40.230750816</v>
      </c>
      <c r="BK87" s="52">
        <f>SUM(BK86:BK86)</f>
        <v>1379.3872037739998</v>
      </c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63" ht="12.75">
      <c r="A88" s="11" t="s">
        <v>73</v>
      </c>
      <c r="B88" s="18" t="s">
        <v>17</v>
      </c>
      <c r="C88" s="123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4"/>
      <c r="BE88" s="124"/>
      <c r="BF88" s="124"/>
      <c r="BG88" s="124"/>
      <c r="BH88" s="124"/>
      <c r="BI88" s="124"/>
      <c r="BJ88" s="124"/>
      <c r="BK88" s="125"/>
    </row>
    <row r="89" spans="1:63" ht="12.75">
      <c r="A89" s="11"/>
      <c r="B89" s="24" t="s">
        <v>105</v>
      </c>
      <c r="C89" s="73">
        <v>0</v>
      </c>
      <c r="D89" s="53">
        <v>130.764439369</v>
      </c>
      <c r="E89" s="45">
        <v>0</v>
      </c>
      <c r="F89" s="45">
        <v>0</v>
      </c>
      <c r="G89" s="54">
        <v>0</v>
      </c>
      <c r="H89" s="73">
        <v>38.093793933</v>
      </c>
      <c r="I89" s="45">
        <v>221.30029771800002</v>
      </c>
      <c r="J89" s="45">
        <v>0</v>
      </c>
      <c r="K89" s="45">
        <v>0</v>
      </c>
      <c r="L89" s="54">
        <v>128.851634831</v>
      </c>
      <c r="M89" s="73">
        <v>0</v>
      </c>
      <c r="N89" s="53">
        <v>0</v>
      </c>
      <c r="O89" s="45">
        <v>0</v>
      </c>
      <c r="P89" s="45">
        <v>0</v>
      </c>
      <c r="Q89" s="54">
        <v>0</v>
      </c>
      <c r="R89" s="73">
        <v>11.814829719</v>
      </c>
      <c r="S89" s="45">
        <v>13.319815553</v>
      </c>
      <c r="T89" s="45">
        <v>0</v>
      </c>
      <c r="U89" s="45">
        <v>0</v>
      </c>
      <c r="V89" s="54">
        <v>4.0723800709999995</v>
      </c>
      <c r="W89" s="73">
        <v>0</v>
      </c>
      <c r="X89" s="45">
        <v>0</v>
      </c>
      <c r="Y89" s="45">
        <v>0</v>
      </c>
      <c r="Z89" s="45">
        <v>0</v>
      </c>
      <c r="AA89" s="54">
        <v>0</v>
      </c>
      <c r="AB89" s="73">
        <v>0.191496912</v>
      </c>
      <c r="AC89" s="45">
        <v>0</v>
      </c>
      <c r="AD89" s="45">
        <v>0</v>
      </c>
      <c r="AE89" s="45">
        <v>0</v>
      </c>
      <c r="AF89" s="54">
        <v>0</v>
      </c>
      <c r="AG89" s="73">
        <v>0</v>
      </c>
      <c r="AH89" s="45">
        <v>0</v>
      </c>
      <c r="AI89" s="45">
        <v>0</v>
      </c>
      <c r="AJ89" s="45">
        <v>0</v>
      </c>
      <c r="AK89" s="54">
        <v>0</v>
      </c>
      <c r="AL89" s="73">
        <v>0.11798887400000001</v>
      </c>
      <c r="AM89" s="45">
        <v>0</v>
      </c>
      <c r="AN89" s="45">
        <v>0</v>
      </c>
      <c r="AO89" s="45">
        <v>0</v>
      </c>
      <c r="AP89" s="54">
        <v>0.072635347</v>
      </c>
      <c r="AQ89" s="73">
        <v>0</v>
      </c>
      <c r="AR89" s="53">
        <v>0.28043822599999996</v>
      </c>
      <c r="AS89" s="45">
        <v>0</v>
      </c>
      <c r="AT89" s="45">
        <v>0</v>
      </c>
      <c r="AU89" s="54">
        <v>0</v>
      </c>
      <c r="AV89" s="73">
        <v>967.116112808</v>
      </c>
      <c r="AW89" s="45">
        <v>91.32022374099999</v>
      </c>
      <c r="AX89" s="45">
        <v>0</v>
      </c>
      <c r="AY89" s="45">
        <v>0</v>
      </c>
      <c r="AZ89" s="54">
        <v>521.1650135320001</v>
      </c>
      <c r="BA89" s="73">
        <v>0</v>
      </c>
      <c r="BB89" s="53">
        <v>0</v>
      </c>
      <c r="BC89" s="45">
        <v>0</v>
      </c>
      <c r="BD89" s="45">
        <v>0</v>
      </c>
      <c r="BE89" s="54">
        <v>0</v>
      </c>
      <c r="BF89" s="73">
        <v>289.83759521800005</v>
      </c>
      <c r="BG89" s="53">
        <v>19.004226294000002</v>
      </c>
      <c r="BH89" s="45">
        <v>0</v>
      </c>
      <c r="BI89" s="45">
        <v>0</v>
      </c>
      <c r="BJ89" s="54">
        <v>61.989747652</v>
      </c>
      <c r="BK89" s="49">
        <f aca="true" t="shared" si="11" ref="BK89:BK100">SUM(C89:BJ89)</f>
        <v>2499.3126697980006</v>
      </c>
    </row>
    <row r="90" spans="1:63" ht="12.75">
      <c r="A90" s="11"/>
      <c r="B90" s="109" t="s">
        <v>182</v>
      </c>
      <c r="C90" s="73">
        <v>0</v>
      </c>
      <c r="D90" s="53">
        <v>0.542867742</v>
      </c>
      <c r="E90" s="45">
        <v>0</v>
      </c>
      <c r="F90" s="45">
        <v>0</v>
      </c>
      <c r="G90" s="54">
        <v>0</v>
      </c>
      <c r="H90" s="73">
        <v>0.838739762</v>
      </c>
      <c r="I90" s="45">
        <v>0.10857354799999999</v>
      </c>
      <c r="J90" s="45">
        <v>0</v>
      </c>
      <c r="K90" s="45">
        <v>0</v>
      </c>
      <c r="L90" s="54">
        <v>1.317418203</v>
      </c>
      <c r="M90" s="73">
        <v>0</v>
      </c>
      <c r="N90" s="53">
        <v>0</v>
      </c>
      <c r="O90" s="45">
        <v>0</v>
      </c>
      <c r="P90" s="45">
        <v>0</v>
      </c>
      <c r="Q90" s="54">
        <v>0</v>
      </c>
      <c r="R90" s="73">
        <v>0.31688606</v>
      </c>
      <c r="S90" s="45">
        <v>1.041713923</v>
      </c>
      <c r="T90" s="45">
        <v>0</v>
      </c>
      <c r="U90" s="45">
        <v>0</v>
      </c>
      <c r="V90" s="54">
        <v>1.003494471</v>
      </c>
      <c r="W90" s="73">
        <v>0</v>
      </c>
      <c r="X90" s="45">
        <v>0</v>
      </c>
      <c r="Y90" s="45">
        <v>0</v>
      </c>
      <c r="Z90" s="45">
        <v>0</v>
      </c>
      <c r="AA90" s="54">
        <v>0</v>
      </c>
      <c r="AB90" s="73">
        <v>0.001934737</v>
      </c>
      <c r="AC90" s="45">
        <v>0</v>
      </c>
      <c r="AD90" s="45">
        <v>0</v>
      </c>
      <c r="AE90" s="45">
        <v>0</v>
      </c>
      <c r="AF90" s="54">
        <v>0</v>
      </c>
      <c r="AG90" s="73">
        <v>0</v>
      </c>
      <c r="AH90" s="45">
        <v>0</v>
      </c>
      <c r="AI90" s="45">
        <v>0</v>
      </c>
      <c r="AJ90" s="45">
        <v>0</v>
      </c>
      <c r="AK90" s="54">
        <v>0</v>
      </c>
      <c r="AL90" s="73">
        <v>0</v>
      </c>
      <c r="AM90" s="45">
        <v>0</v>
      </c>
      <c r="AN90" s="45">
        <v>0</v>
      </c>
      <c r="AO90" s="45">
        <v>0</v>
      </c>
      <c r="AP90" s="54">
        <v>0</v>
      </c>
      <c r="AQ90" s="73">
        <v>0</v>
      </c>
      <c r="AR90" s="53">
        <v>0</v>
      </c>
      <c r="AS90" s="45">
        <v>0</v>
      </c>
      <c r="AT90" s="45">
        <v>0</v>
      </c>
      <c r="AU90" s="54">
        <v>0</v>
      </c>
      <c r="AV90" s="73">
        <v>32.182434358</v>
      </c>
      <c r="AW90" s="45">
        <v>25.950712617999997</v>
      </c>
      <c r="AX90" s="45">
        <v>0</v>
      </c>
      <c r="AY90" s="45">
        <v>0</v>
      </c>
      <c r="AZ90" s="54">
        <v>110.233658614</v>
      </c>
      <c r="BA90" s="73">
        <v>0</v>
      </c>
      <c r="BB90" s="53">
        <v>0</v>
      </c>
      <c r="BC90" s="45">
        <v>0</v>
      </c>
      <c r="BD90" s="45">
        <v>0</v>
      </c>
      <c r="BE90" s="54">
        <v>0</v>
      </c>
      <c r="BF90" s="73">
        <v>21.575669204</v>
      </c>
      <c r="BG90" s="53">
        <v>3.4849677019999996</v>
      </c>
      <c r="BH90" s="45">
        <v>0.270394355</v>
      </c>
      <c r="BI90" s="45">
        <v>0</v>
      </c>
      <c r="BJ90" s="54">
        <v>25.015318054</v>
      </c>
      <c r="BK90" s="49">
        <f t="shared" si="11"/>
        <v>223.88478335100004</v>
      </c>
    </row>
    <row r="91" spans="1:63" ht="12.75">
      <c r="A91" s="11"/>
      <c r="B91" s="24" t="s">
        <v>106</v>
      </c>
      <c r="C91" s="73">
        <v>0</v>
      </c>
      <c r="D91" s="53">
        <v>129.767319824</v>
      </c>
      <c r="E91" s="45">
        <v>0</v>
      </c>
      <c r="F91" s="45">
        <v>0</v>
      </c>
      <c r="G91" s="54">
        <v>0</v>
      </c>
      <c r="H91" s="73">
        <v>7.162626744</v>
      </c>
      <c r="I91" s="45">
        <v>89.05937556699999</v>
      </c>
      <c r="J91" s="45">
        <v>0.811102785</v>
      </c>
      <c r="K91" s="45">
        <v>0</v>
      </c>
      <c r="L91" s="54">
        <v>52.726475905</v>
      </c>
      <c r="M91" s="73">
        <v>0</v>
      </c>
      <c r="N91" s="53">
        <v>0</v>
      </c>
      <c r="O91" s="45">
        <v>0</v>
      </c>
      <c r="P91" s="45">
        <v>0</v>
      </c>
      <c r="Q91" s="54">
        <v>0</v>
      </c>
      <c r="R91" s="73">
        <v>2.6344396370000003</v>
      </c>
      <c r="S91" s="45">
        <v>0.240241929</v>
      </c>
      <c r="T91" s="45">
        <v>0</v>
      </c>
      <c r="U91" s="45">
        <v>0</v>
      </c>
      <c r="V91" s="54">
        <v>1.097333113</v>
      </c>
      <c r="W91" s="73">
        <v>0</v>
      </c>
      <c r="X91" s="45">
        <v>0</v>
      </c>
      <c r="Y91" s="45">
        <v>0</v>
      </c>
      <c r="Z91" s="45">
        <v>0</v>
      </c>
      <c r="AA91" s="54">
        <v>0</v>
      </c>
      <c r="AB91" s="73">
        <v>0.016967212</v>
      </c>
      <c r="AC91" s="45">
        <v>0</v>
      </c>
      <c r="AD91" s="45">
        <v>0</v>
      </c>
      <c r="AE91" s="45">
        <v>0</v>
      </c>
      <c r="AF91" s="54">
        <v>0</v>
      </c>
      <c r="AG91" s="73">
        <v>0</v>
      </c>
      <c r="AH91" s="45">
        <v>0</v>
      </c>
      <c r="AI91" s="45">
        <v>0</v>
      </c>
      <c r="AJ91" s="45">
        <v>0</v>
      </c>
      <c r="AK91" s="54">
        <v>0</v>
      </c>
      <c r="AL91" s="73">
        <v>0.058034851</v>
      </c>
      <c r="AM91" s="45">
        <v>0</v>
      </c>
      <c r="AN91" s="45">
        <v>0</v>
      </c>
      <c r="AO91" s="45">
        <v>0</v>
      </c>
      <c r="AP91" s="54">
        <v>0</v>
      </c>
      <c r="AQ91" s="73">
        <v>0</v>
      </c>
      <c r="AR91" s="53">
        <v>28.571586188999998</v>
      </c>
      <c r="AS91" s="45">
        <v>0</v>
      </c>
      <c r="AT91" s="45">
        <v>0</v>
      </c>
      <c r="AU91" s="54">
        <v>0</v>
      </c>
      <c r="AV91" s="73">
        <v>260.77199104299996</v>
      </c>
      <c r="AW91" s="45">
        <v>228.596192635</v>
      </c>
      <c r="AX91" s="45">
        <v>0</v>
      </c>
      <c r="AY91" s="45">
        <v>0</v>
      </c>
      <c r="AZ91" s="54">
        <v>710.245370077</v>
      </c>
      <c r="BA91" s="73">
        <v>0</v>
      </c>
      <c r="BB91" s="53">
        <v>0</v>
      </c>
      <c r="BC91" s="45">
        <v>0</v>
      </c>
      <c r="BD91" s="45">
        <v>0</v>
      </c>
      <c r="BE91" s="54">
        <v>0</v>
      </c>
      <c r="BF91" s="73">
        <v>88.09121569999999</v>
      </c>
      <c r="BG91" s="53">
        <v>22.866349061999998</v>
      </c>
      <c r="BH91" s="45">
        <v>0</v>
      </c>
      <c r="BI91" s="45">
        <v>0</v>
      </c>
      <c r="BJ91" s="54">
        <v>70.862026025</v>
      </c>
      <c r="BK91" s="49">
        <f t="shared" si="11"/>
        <v>1693.5786482979997</v>
      </c>
    </row>
    <row r="92" spans="1:63" ht="12.75">
      <c r="A92" s="11"/>
      <c r="B92" s="24" t="s">
        <v>107</v>
      </c>
      <c r="C92" s="73">
        <v>0</v>
      </c>
      <c r="D92" s="53">
        <v>0.666115761</v>
      </c>
      <c r="E92" s="45">
        <v>0</v>
      </c>
      <c r="F92" s="45">
        <v>0</v>
      </c>
      <c r="G92" s="54">
        <v>0</v>
      </c>
      <c r="H92" s="73">
        <v>196.96673073</v>
      </c>
      <c r="I92" s="45">
        <v>19.367930255999998</v>
      </c>
      <c r="J92" s="45">
        <v>0</v>
      </c>
      <c r="K92" s="45">
        <v>0</v>
      </c>
      <c r="L92" s="54">
        <v>78.263862961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81.443209102</v>
      </c>
      <c r="S92" s="45">
        <v>2.9200827159999996</v>
      </c>
      <c r="T92" s="45">
        <v>0</v>
      </c>
      <c r="U92" s="45">
        <v>0</v>
      </c>
      <c r="V92" s="54">
        <v>12.114252738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0.38583318800000005</v>
      </c>
      <c r="AC92" s="45">
        <v>0</v>
      </c>
      <c r="AD92" s="45">
        <v>0</v>
      </c>
      <c r="AE92" s="45">
        <v>0</v>
      </c>
      <c r="AF92" s="54">
        <v>0.000651331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0.57266587</v>
      </c>
      <c r="AM92" s="45">
        <v>0</v>
      </c>
      <c r="AN92" s="45">
        <v>0</v>
      </c>
      <c r="AO92" s="45">
        <v>0</v>
      </c>
      <c r="AP92" s="54">
        <v>0</v>
      </c>
      <c r="AQ92" s="73">
        <v>0</v>
      </c>
      <c r="AR92" s="53">
        <v>4.980925806</v>
      </c>
      <c r="AS92" s="45">
        <v>0</v>
      </c>
      <c r="AT92" s="45">
        <v>0</v>
      </c>
      <c r="AU92" s="54">
        <v>0</v>
      </c>
      <c r="AV92" s="73">
        <v>1416.754863141</v>
      </c>
      <c r="AW92" s="45">
        <v>155.269985026</v>
      </c>
      <c r="AX92" s="45">
        <v>0</v>
      </c>
      <c r="AY92" s="45">
        <v>0</v>
      </c>
      <c r="AZ92" s="54">
        <v>813.528153404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605.2189321679999</v>
      </c>
      <c r="BG92" s="53">
        <v>28.114892977000004</v>
      </c>
      <c r="BH92" s="45">
        <v>0</v>
      </c>
      <c r="BI92" s="45">
        <v>0</v>
      </c>
      <c r="BJ92" s="54">
        <v>85.268280971</v>
      </c>
      <c r="BK92" s="49">
        <f t="shared" si="11"/>
        <v>3501.837368146</v>
      </c>
    </row>
    <row r="93" spans="1:63" ht="25.5">
      <c r="A93" s="11"/>
      <c r="B93" s="24" t="s">
        <v>108</v>
      </c>
      <c r="C93" s="73">
        <v>0</v>
      </c>
      <c r="D93" s="53">
        <v>0.62871</v>
      </c>
      <c r="E93" s="45">
        <v>0</v>
      </c>
      <c r="F93" s="45">
        <v>0</v>
      </c>
      <c r="G93" s="54">
        <v>0</v>
      </c>
      <c r="H93" s="73">
        <v>1.1224692299999999</v>
      </c>
      <c r="I93" s="45">
        <v>0</v>
      </c>
      <c r="J93" s="45">
        <v>0</v>
      </c>
      <c r="K93" s="45">
        <v>0</v>
      </c>
      <c r="L93" s="54">
        <v>1.832324539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0.597347383</v>
      </c>
      <c r="S93" s="45">
        <v>0</v>
      </c>
      <c r="T93" s="45">
        <v>0</v>
      </c>
      <c r="U93" s="45">
        <v>0</v>
      </c>
      <c r="V93" s="54">
        <v>0.038517755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0.075836057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0.052216618000000006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0</v>
      </c>
      <c r="AS93" s="45">
        <v>0</v>
      </c>
      <c r="AT93" s="45">
        <v>0</v>
      </c>
      <c r="AU93" s="54">
        <v>0</v>
      </c>
      <c r="AV93" s="73">
        <v>34.732813535</v>
      </c>
      <c r="AW93" s="45">
        <v>0.9288810869999999</v>
      </c>
      <c r="AX93" s="45">
        <v>0</v>
      </c>
      <c r="AY93" s="45">
        <v>0</v>
      </c>
      <c r="AZ93" s="54">
        <v>5.911450883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20.736856613999997</v>
      </c>
      <c r="BG93" s="53">
        <v>0.042310455999999996</v>
      </c>
      <c r="BH93" s="45">
        <v>0</v>
      </c>
      <c r="BI93" s="45">
        <v>0</v>
      </c>
      <c r="BJ93" s="54">
        <v>0.9170328460000001</v>
      </c>
      <c r="BK93" s="49">
        <f t="shared" si="11"/>
        <v>67.61676700299999</v>
      </c>
    </row>
    <row r="94" spans="1:63" ht="12.75">
      <c r="A94" s="11"/>
      <c r="B94" s="24" t="s">
        <v>109</v>
      </c>
      <c r="C94" s="73">
        <v>0</v>
      </c>
      <c r="D94" s="53">
        <v>84.645879888</v>
      </c>
      <c r="E94" s="45">
        <v>0</v>
      </c>
      <c r="F94" s="45">
        <v>0</v>
      </c>
      <c r="G94" s="54">
        <v>0</v>
      </c>
      <c r="H94" s="73">
        <v>9.907119906</v>
      </c>
      <c r="I94" s="45">
        <v>3.8486589720000004</v>
      </c>
      <c r="J94" s="45">
        <v>0</v>
      </c>
      <c r="K94" s="45">
        <v>0</v>
      </c>
      <c r="L94" s="54">
        <v>9.213510486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2.995788243</v>
      </c>
      <c r="S94" s="45">
        <v>0.241091117</v>
      </c>
      <c r="T94" s="45">
        <v>0</v>
      </c>
      <c r="U94" s="45">
        <v>0</v>
      </c>
      <c r="V94" s="54">
        <v>2.9351718710000005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0.036700328</v>
      </c>
      <c r="AC94" s="45">
        <v>0</v>
      </c>
      <c r="AD94" s="45">
        <v>0</v>
      </c>
      <c r="AE94" s="45">
        <v>0</v>
      </c>
      <c r="AF94" s="54">
        <v>0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0.050443383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0</v>
      </c>
      <c r="AS94" s="45">
        <v>0</v>
      </c>
      <c r="AT94" s="45">
        <v>0</v>
      </c>
      <c r="AU94" s="54">
        <v>0</v>
      </c>
      <c r="AV94" s="73">
        <v>362.17624898699995</v>
      </c>
      <c r="AW94" s="45">
        <v>123.92296465</v>
      </c>
      <c r="AX94" s="45">
        <v>0</v>
      </c>
      <c r="AY94" s="45">
        <v>0</v>
      </c>
      <c r="AZ94" s="54">
        <v>301.708657032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105.745956387</v>
      </c>
      <c r="BG94" s="53">
        <v>14.770800197000002</v>
      </c>
      <c r="BH94" s="45">
        <v>0</v>
      </c>
      <c r="BI94" s="45">
        <v>0</v>
      </c>
      <c r="BJ94" s="54">
        <v>52.653269483</v>
      </c>
      <c r="BK94" s="49">
        <f t="shared" si="11"/>
        <v>1074.8522609299998</v>
      </c>
    </row>
    <row r="95" spans="1:63" ht="12.75">
      <c r="A95" s="11"/>
      <c r="B95" s="24" t="s">
        <v>110</v>
      </c>
      <c r="C95" s="73">
        <v>0</v>
      </c>
      <c r="D95" s="53">
        <v>13.896611826</v>
      </c>
      <c r="E95" s="45">
        <v>0</v>
      </c>
      <c r="F95" s="45">
        <v>0</v>
      </c>
      <c r="G95" s="54">
        <v>0</v>
      </c>
      <c r="H95" s="73">
        <v>32.798259473</v>
      </c>
      <c r="I95" s="45">
        <v>9.448252719</v>
      </c>
      <c r="J95" s="45">
        <v>0</v>
      </c>
      <c r="K95" s="45">
        <v>0</v>
      </c>
      <c r="L95" s="54">
        <v>31.315755069999998</v>
      </c>
      <c r="M95" s="73">
        <v>0</v>
      </c>
      <c r="N95" s="53">
        <v>0</v>
      </c>
      <c r="O95" s="45">
        <v>0</v>
      </c>
      <c r="P95" s="45">
        <v>0</v>
      </c>
      <c r="Q95" s="54">
        <v>0</v>
      </c>
      <c r="R95" s="73">
        <v>13.040892282999998</v>
      </c>
      <c r="S95" s="45">
        <v>7.1784246320000005</v>
      </c>
      <c r="T95" s="45">
        <v>0</v>
      </c>
      <c r="U95" s="45">
        <v>0</v>
      </c>
      <c r="V95" s="54">
        <v>4.97269322</v>
      </c>
      <c r="W95" s="73">
        <v>0</v>
      </c>
      <c r="X95" s="45">
        <v>0</v>
      </c>
      <c r="Y95" s="45">
        <v>0</v>
      </c>
      <c r="Z95" s="45">
        <v>0</v>
      </c>
      <c r="AA95" s="54">
        <v>0</v>
      </c>
      <c r="AB95" s="73">
        <v>0.32565131</v>
      </c>
      <c r="AC95" s="45">
        <v>0</v>
      </c>
      <c r="AD95" s="45">
        <v>0</v>
      </c>
      <c r="AE95" s="45">
        <v>0</v>
      </c>
      <c r="AF95" s="54">
        <v>0.083371959</v>
      </c>
      <c r="AG95" s="73">
        <v>0</v>
      </c>
      <c r="AH95" s="45">
        <v>0</v>
      </c>
      <c r="AI95" s="45">
        <v>0</v>
      </c>
      <c r="AJ95" s="45">
        <v>0</v>
      </c>
      <c r="AK95" s="54">
        <v>0</v>
      </c>
      <c r="AL95" s="73">
        <v>0.15984008700000002</v>
      </c>
      <c r="AM95" s="45">
        <v>0</v>
      </c>
      <c r="AN95" s="45">
        <v>0</v>
      </c>
      <c r="AO95" s="45">
        <v>0</v>
      </c>
      <c r="AP95" s="54">
        <v>0</v>
      </c>
      <c r="AQ95" s="73">
        <v>0</v>
      </c>
      <c r="AR95" s="53">
        <v>0</v>
      </c>
      <c r="AS95" s="45">
        <v>0</v>
      </c>
      <c r="AT95" s="45">
        <v>0</v>
      </c>
      <c r="AU95" s="54">
        <v>0</v>
      </c>
      <c r="AV95" s="73">
        <v>911.740835213</v>
      </c>
      <c r="AW95" s="45">
        <v>148.785597192</v>
      </c>
      <c r="AX95" s="45">
        <v>0</v>
      </c>
      <c r="AY95" s="45">
        <v>0</v>
      </c>
      <c r="AZ95" s="54">
        <v>575.434760977</v>
      </c>
      <c r="BA95" s="73">
        <v>0</v>
      </c>
      <c r="BB95" s="53">
        <v>0</v>
      </c>
      <c r="BC95" s="45">
        <v>0</v>
      </c>
      <c r="BD95" s="45">
        <v>0</v>
      </c>
      <c r="BE95" s="54">
        <v>0</v>
      </c>
      <c r="BF95" s="73">
        <v>388.55003633399997</v>
      </c>
      <c r="BG95" s="53">
        <v>28.917877651</v>
      </c>
      <c r="BH95" s="45">
        <v>0</v>
      </c>
      <c r="BI95" s="45">
        <v>0</v>
      </c>
      <c r="BJ95" s="54">
        <v>75.178638661</v>
      </c>
      <c r="BK95" s="49">
        <f t="shared" si="11"/>
        <v>2241.827498607</v>
      </c>
    </row>
    <row r="96" spans="1:63" ht="12.75">
      <c r="A96" s="11"/>
      <c r="B96" s="24" t="s">
        <v>111</v>
      </c>
      <c r="C96" s="73">
        <v>0</v>
      </c>
      <c r="D96" s="53">
        <v>54.895153625</v>
      </c>
      <c r="E96" s="45">
        <v>0</v>
      </c>
      <c r="F96" s="45">
        <v>0</v>
      </c>
      <c r="G96" s="54">
        <v>0</v>
      </c>
      <c r="H96" s="73">
        <v>14.542441397</v>
      </c>
      <c r="I96" s="45">
        <v>2.729226953</v>
      </c>
      <c r="J96" s="45">
        <v>1.079714783</v>
      </c>
      <c r="K96" s="45">
        <v>0</v>
      </c>
      <c r="L96" s="54">
        <v>59.861844024</v>
      </c>
      <c r="M96" s="73">
        <v>0</v>
      </c>
      <c r="N96" s="53">
        <v>0</v>
      </c>
      <c r="O96" s="45">
        <v>0</v>
      </c>
      <c r="P96" s="45">
        <v>0</v>
      </c>
      <c r="Q96" s="54">
        <v>0</v>
      </c>
      <c r="R96" s="73">
        <v>3.994455259</v>
      </c>
      <c r="S96" s="45">
        <v>0.036408728</v>
      </c>
      <c r="T96" s="45">
        <v>0</v>
      </c>
      <c r="U96" s="45">
        <v>0</v>
      </c>
      <c r="V96" s="54">
        <v>1.301898136</v>
      </c>
      <c r="W96" s="73">
        <v>0</v>
      </c>
      <c r="X96" s="45">
        <v>0</v>
      </c>
      <c r="Y96" s="45">
        <v>0</v>
      </c>
      <c r="Z96" s="45">
        <v>0</v>
      </c>
      <c r="AA96" s="54">
        <v>0</v>
      </c>
      <c r="AB96" s="73">
        <v>0.7186738330000001</v>
      </c>
      <c r="AC96" s="45">
        <v>0</v>
      </c>
      <c r="AD96" s="45">
        <v>0</v>
      </c>
      <c r="AE96" s="45">
        <v>0</v>
      </c>
      <c r="AF96" s="54">
        <v>0</v>
      </c>
      <c r="AG96" s="73">
        <v>0</v>
      </c>
      <c r="AH96" s="45">
        <v>0</v>
      </c>
      <c r="AI96" s="45">
        <v>0</v>
      </c>
      <c r="AJ96" s="45">
        <v>0</v>
      </c>
      <c r="AK96" s="54">
        <v>0</v>
      </c>
      <c r="AL96" s="73">
        <v>0.409680657</v>
      </c>
      <c r="AM96" s="45">
        <v>0</v>
      </c>
      <c r="AN96" s="45">
        <v>0</v>
      </c>
      <c r="AO96" s="45">
        <v>0</v>
      </c>
      <c r="AP96" s="54">
        <v>0</v>
      </c>
      <c r="AQ96" s="73">
        <v>0</v>
      </c>
      <c r="AR96" s="53">
        <v>0</v>
      </c>
      <c r="AS96" s="45">
        <v>0</v>
      </c>
      <c r="AT96" s="45">
        <v>0</v>
      </c>
      <c r="AU96" s="54">
        <v>0</v>
      </c>
      <c r="AV96" s="73">
        <v>651.7309759259999</v>
      </c>
      <c r="AW96" s="45">
        <v>119.08333025299999</v>
      </c>
      <c r="AX96" s="45">
        <v>3.215175654</v>
      </c>
      <c r="AY96" s="45">
        <v>0</v>
      </c>
      <c r="AZ96" s="54">
        <v>284.307538189</v>
      </c>
      <c r="BA96" s="73">
        <v>0</v>
      </c>
      <c r="BB96" s="53">
        <v>0</v>
      </c>
      <c r="BC96" s="45">
        <v>0</v>
      </c>
      <c r="BD96" s="45">
        <v>0</v>
      </c>
      <c r="BE96" s="54">
        <v>0</v>
      </c>
      <c r="BF96" s="73">
        <v>193.45862176</v>
      </c>
      <c r="BG96" s="53">
        <v>9.056929915000001</v>
      </c>
      <c r="BH96" s="45">
        <v>0</v>
      </c>
      <c r="BI96" s="45">
        <v>0</v>
      </c>
      <c r="BJ96" s="54">
        <v>23.596545252000002</v>
      </c>
      <c r="BK96" s="49">
        <f t="shared" si="11"/>
        <v>1424.0186143439996</v>
      </c>
    </row>
    <row r="97" spans="1:63" ht="12.75">
      <c r="A97" s="11"/>
      <c r="B97" s="24" t="s">
        <v>112</v>
      </c>
      <c r="C97" s="73">
        <v>0</v>
      </c>
      <c r="D97" s="53">
        <v>15.771766331999999</v>
      </c>
      <c r="E97" s="45">
        <v>0</v>
      </c>
      <c r="F97" s="45">
        <v>0</v>
      </c>
      <c r="G97" s="54">
        <v>0</v>
      </c>
      <c r="H97" s="73">
        <v>1.307169122</v>
      </c>
      <c r="I97" s="45">
        <v>0</v>
      </c>
      <c r="J97" s="45">
        <v>0</v>
      </c>
      <c r="K97" s="45">
        <v>0.047842963</v>
      </c>
      <c r="L97" s="54">
        <v>3.9727682799999995</v>
      </c>
      <c r="M97" s="73">
        <v>0</v>
      </c>
      <c r="N97" s="53">
        <v>0</v>
      </c>
      <c r="O97" s="45">
        <v>0</v>
      </c>
      <c r="P97" s="45">
        <v>0</v>
      </c>
      <c r="Q97" s="54">
        <v>0</v>
      </c>
      <c r="R97" s="73">
        <v>0.26522820399999997</v>
      </c>
      <c r="S97" s="45">
        <v>0</v>
      </c>
      <c r="T97" s="45">
        <v>0</v>
      </c>
      <c r="U97" s="45">
        <v>0</v>
      </c>
      <c r="V97" s="54">
        <v>0</v>
      </c>
      <c r="W97" s="73">
        <v>0</v>
      </c>
      <c r="X97" s="45">
        <v>0</v>
      </c>
      <c r="Y97" s="45">
        <v>0</v>
      </c>
      <c r="Z97" s="45">
        <v>0</v>
      </c>
      <c r="AA97" s="54">
        <v>0</v>
      </c>
      <c r="AB97" s="73">
        <v>0.003429908</v>
      </c>
      <c r="AC97" s="45">
        <v>0</v>
      </c>
      <c r="AD97" s="45">
        <v>0</v>
      </c>
      <c r="AE97" s="45">
        <v>0</v>
      </c>
      <c r="AF97" s="54">
        <v>0</v>
      </c>
      <c r="AG97" s="73">
        <v>0</v>
      </c>
      <c r="AH97" s="45">
        <v>0</v>
      </c>
      <c r="AI97" s="45">
        <v>0</v>
      </c>
      <c r="AJ97" s="45">
        <v>0</v>
      </c>
      <c r="AK97" s="54">
        <v>0</v>
      </c>
      <c r="AL97" s="73">
        <v>0.0054856950000000005</v>
      </c>
      <c r="AM97" s="45">
        <v>0</v>
      </c>
      <c r="AN97" s="45">
        <v>0</v>
      </c>
      <c r="AO97" s="45">
        <v>0</v>
      </c>
      <c r="AP97" s="54">
        <v>0</v>
      </c>
      <c r="AQ97" s="73">
        <v>0</v>
      </c>
      <c r="AR97" s="53">
        <v>0</v>
      </c>
      <c r="AS97" s="45">
        <v>0</v>
      </c>
      <c r="AT97" s="45">
        <v>0</v>
      </c>
      <c r="AU97" s="54">
        <v>0</v>
      </c>
      <c r="AV97" s="73">
        <v>24.208603941999996</v>
      </c>
      <c r="AW97" s="45">
        <v>6.897970187</v>
      </c>
      <c r="AX97" s="45">
        <v>0</v>
      </c>
      <c r="AY97" s="45">
        <v>0</v>
      </c>
      <c r="AZ97" s="54">
        <v>7.540535091000001</v>
      </c>
      <c r="BA97" s="73">
        <v>0</v>
      </c>
      <c r="BB97" s="53">
        <v>0</v>
      </c>
      <c r="BC97" s="45">
        <v>0</v>
      </c>
      <c r="BD97" s="45">
        <v>0</v>
      </c>
      <c r="BE97" s="54">
        <v>0</v>
      </c>
      <c r="BF97" s="73">
        <v>6.699046609</v>
      </c>
      <c r="BG97" s="53">
        <v>0.204666149</v>
      </c>
      <c r="BH97" s="45">
        <v>0</v>
      </c>
      <c r="BI97" s="45">
        <v>0</v>
      </c>
      <c r="BJ97" s="54">
        <v>1.196918498</v>
      </c>
      <c r="BK97" s="49">
        <f t="shared" si="11"/>
        <v>68.12143098</v>
      </c>
    </row>
    <row r="98" spans="1:63" ht="12.75">
      <c r="A98" s="11"/>
      <c r="B98" s="24" t="s">
        <v>113</v>
      </c>
      <c r="C98" s="73">
        <v>0</v>
      </c>
      <c r="D98" s="53">
        <v>173.76181841300001</v>
      </c>
      <c r="E98" s="45">
        <v>0</v>
      </c>
      <c r="F98" s="45">
        <v>0</v>
      </c>
      <c r="G98" s="54">
        <v>0</v>
      </c>
      <c r="H98" s="73">
        <v>61.642612268</v>
      </c>
      <c r="I98" s="45">
        <v>442.70954242400006</v>
      </c>
      <c r="J98" s="45">
        <v>0</v>
      </c>
      <c r="K98" s="45">
        <v>0</v>
      </c>
      <c r="L98" s="54">
        <v>204.560335689</v>
      </c>
      <c r="M98" s="73">
        <v>0</v>
      </c>
      <c r="N98" s="53">
        <v>0</v>
      </c>
      <c r="O98" s="45">
        <v>0</v>
      </c>
      <c r="P98" s="45">
        <v>0</v>
      </c>
      <c r="Q98" s="54">
        <v>0</v>
      </c>
      <c r="R98" s="73">
        <v>24.557786373000003</v>
      </c>
      <c r="S98" s="45">
        <v>0.015198845</v>
      </c>
      <c r="T98" s="45">
        <v>0</v>
      </c>
      <c r="U98" s="45">
        <v>0</v>
      </c>
      <c r="V98" s="54">
        <v>5.22853828</v>
      </c>
      <c r="W98" s="73">
        <v>0</v>
      </c>
      <c r="X98" s="45">
        <v>0</v>
      </c>
      <c r="Y98" s="45">
        <v>0</v>
      </c>
      <c r="Z98" s="45">
        <v>0</v>
      </c>
      <c r="AA98" s="54">
        <v>0</v>
      </c>
      <c r="AB98" s="73">
        <v>0.566351912</v>
      </c>
      <c r="AC98" s="45">
        <v>0</v>
      </c>
      <c r="AD98" s="45">
        <v>0</v>
      </c>
      <c r="AE98" s="45">
        <v>0</v>
      </c>
      <c r="AF98" s="54">
        <v>0.004772991000000001</v>
      </c>
      <c r="AG98" s="73">
        <v>0</v>
      </c>
      <c r="AH98" s="45">
        <v>0</v>
      </c>
      <c r="AI98" s="45">
        <v>0</v>
      </c>
      <c r="AJ98" s="45">
        <v>0</v>
      </c>
      <c r="AK98" s="54">
        <v>0</v>
      </c>
      <c r="AL98" s="73">
        <v>0.25866823</v>
      </c>
      <c r="AM98" s="45">
        <v>0</v>
      </c>
      <c r="AN98" s="45">
        <v>0</v>
      </c>
      <c r="AO98" s="45">
        <v>0</v>
      </c>
      <c r="AP98" s="54">
        <v>0</v>
      </c>
      <c r="AQ98" s="73">
        <v>0</v>
      </c>
      <c r="AR98" s="53">
        <v>75.44917961499999</v>
      </c>
      <c r="AS98" s="45">
        <v>0</v>
      </c>
      <c r="AT98" s="45">
        <v>0</v>
      </c>
      <c r="AU98" s="54">
        <v>0</v>
      </c>
      <c r="AV98" s="73">
        <v>1402.4567656460001</v>
      </c>
      <c r="AW98" s="45">
        <v>131.368524175</v>
      </c>
      <c r="AX98" s="45">
        <v>0.112892775</v>
      </c>
      <c r="AY98" s="45">
        <v>0</v>
      </c>
      <c r="AZ98" s="54">
        <v>524.578391733</v>
      </c>
      <c r="BA98" s="73">
        <v>0</v>
      </c>
      <c r="BB98" s="53">
        <v>0</v>
      </c>
      <c r="BC98" s="45">
        <v>0</v>
      </c>
      <c r="BD98" s="45">
        <v>0</v>
      </c>
      <c r="BE98" s="54">
        <v>0</v>
      </c>
      <c r="BF98" s="73">
        <v>441.828388511</v>
      </c>
      <c r="BG98" s="53">
        <v>24.906709836</v>
      </c>
      <c r="BH98" s="45">
        <v>0</v>
      </c>
      <c r="BI98" s="45">
        <v>0</v>
      </c>
      <c r="BJ98" s="54">
        <v>47.208564886</v>
      </c>
      <c r="BK98" s="49">
        <f t="shared" si="11"/>
        <v>3561.2150426020003</v>
      </c>
    </row>
    <row r="99" spans="1:63" ht="12.75">
      <c r="A99" s="11"/>
      <c r="B99" s="24" t="s">
        <v>170</v>
      </c>
      <c r="C99" s="73">
        <v>0</v>
      </c>
      <c r="D99" s="53">
        <v>0</v>
      </c>
      <c r="E99" s="45">
        <v>0</v>
      </c>
      <c r="F99" s="45">
        <v>0</v>
      </c>
      <c r="G99" s="54">
        <v>0</v>
      </c>
      <c r="H99" s="73">
        <v>2.695133734</v>
      </c>
      <c r="I99" s="45">
        <v>0.20136352400000002</v>
      </c>
      <c r="J99" s="45">
        <v>0</v>
      </c>
      <c r="K99" s="45">
        <v>0</v>
      </c>
      <c r="L99" s="54">
        <v>5.6693895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0.627159168</v>
      </c>
      <c r="S99" s="45">
        <v>0</v>
      </c>
      <c r="T99" s="45">
        <v>0</v>
      </c>
      <c r="U99" s="45">
        <v>0</v>
      </c>
      <c r="V99" s="54">
        <v>0.664413079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</v>
      </c>
      <c r="AC99" s="45">
        <v>0</v>
      </c>
      <c r="AD99" s="45">
        <v>0</v>
      </c>
      <c r="AE99" s="45">
        <v>0</v>
      </c>
      <c r="AF99" s="54">
        <v>0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</v>
      </c>
      <c r="AM99" s="45">
        <v>0</v>
      </c>
      <c r="AN99" s="45">
        <v>0</v>
      </c>
      <c r="AO99" s="45">
        <v>0</v>
      </c>
      <c r="AP99" s="54">
        <v>0</v>
      </c>
      <c r="AQ99" s="73">
        <v>0</v>
      </c>
      <c r="AR99" s="53">
        <v>0</v>
      </c>
      <c r="AS99" s="45">
        <v>0</v>
      </c>
      <c r="AT99" s="45">
        <v>0</v>
      </c>
      <c r="AU99" s="54">
        <v>0</v>
      </c>
      <c r="AV99" s="73">
        <v>166.552860406</v>
      </c>
      <c r="AW99" s="45">
        <v>79.940430015</v>
      </c>
      <c r="AX99" s="45">
        <v>0</v>
      </c>
      <c r="AY99" s="45">
        <v>0</v>
      </c>
      <c r="AZ99" s="54">
        <v>423.397367939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63.594644927</v>
      </c>
      <c r="BG99" s="53">
        <v>15.806561684000002</v>
      </c>
      <c r="BH99" s="45">
        <v>0</v>
      </c>
      <c r="BI99" s="45">
        <v>0</v>
      </c>
      <c r="BJ99" s="54">
        <v>45.79502790299999</v>
      </c>
      <c r="BK99" s="49">
        <f t="shared" si="11"/>
        <v>804.944351879</v>
      </c>
    </row>
    <row r="100" spans="1:63" ht="12.75">
      <c r="A100" s="36"/>
      <c r="B100" s="37" t="s">
        <v>82</v>
      </c>
      <c r="C100" s="81">
        <f aca="true" t="shared" si="12" ref="C100:AH100">SUM(C89:C99)</f>
        <v>0</v>
      </c>
      <c r="D100" s="81">
        <f t="shared" si="12"/>
        <v>605.3406827800001</v>
      </c>
      <c r="E100" s="81">
        <f t="shared" si="12"/>
        <v>0</v>
      </c>
      <c r="F100" s="81">
        <f t="shared" si="12"/>
        <v>0</v>
      </c>
      <c r="G100" s="81">
        <f t="shared" si="12"/>
        <v>0</v>
      </c>
      <c r="H100" s="81">
        <f t="shared" si="12"/>
        <v>367.07709629900006</v>
      </c>
      <c r="I100" s="81">
        <f t="shared" si="12"/>
        <v>788.7732216810002</v>
      </c>
      <c r="J100" s="81">
        <f t="shared" si="12"/>
        <v>1.8908175680000001</v>
      </c>
      <c r="K100" s="81">
        <f t="shared" si="12"/>
        <v>0.047842963</v>
      </c>
      <c r="L100" s="81">
        <f t="shared" si="12"/>
        <v>577.585319488</v>
      </c>
      <c r="M100" s="81">
        <f t="shared" si="12"/>
        <v>0</v>
      </c>
      <c r="N100" s="81">
        <f t="shared" si="12"/>
        <v>0</v>
      </c>
      <c r="O100" s="81">
        <f t="shared" si="12"/>
        <v>0</v>
      </c>
      <c r="P100" s="81">
        <f t="shared" si="12"/>
        <v>0</v>
      </c>
      <c r="Q100" s="81">
        <f t="shared" si="12"/>
        <v>0</v>
      </c>
      <c r="R100" s="81">
        <f t="shared" si="12"/>
        <v>142.288021431</v>
      </c>
      <c r="S100" s="81">
        <f t="shared" si="12"/>
        <v>24.992977442999997</v>
      </c>
      <c r="T100" s="81">
        <f t="shared" si="12"/>
        <v>0</v>
      </c>
      <c r="U100" s="81">
        <f t="shared" si="12"/>
        <v>0</v>
      </c>
      <c r="V100" s="81">
        <f t="shared" si="12"/>
        <v>33.428692733999995</v>
      </c>
      <c r="W100" s="81">
        <f t="shared" si="12"/>
        <v>0</v>
      </c>
      <c r="X100" s="81">
        <f t="shared" si="12"/>
        <v>0</v>
      </c>
      <c r="Y100" s="81">
        <f t="shared" si="12"/>
        <v>0</v>
      </c>
      <c r="Z100" s="81">
        <f t="shared" si="12"/>
        <v>0</v>
      </c>
      <c r="AA100" s="81">
        <f t="shared" si="12"/>
        <v>0</v>
      </c>
      <c r="AB100" s="81">
        <f t="shared" si="12"/>
        <v>2.322875397</v>
      </c>
      <c r="AC100" s="81">
        <f t="shared" si="12"/>
        <v>0</v>
      </c>
      <c r="AD100" s="81">
        <f t="shared" si="12"/>
        <v>0</v>
      </c>
      <c r="AE100" s="81">
        <f t="shared" si="12"/>
        <v>0</v>
      </c>
      <c r="AF100" s="81">
        <f t="shared" si="12"/>
        <v>0.088796281</v>
      </c>
      <c r="AG100" s="81">
        <f t="shared" si="12"/>
        <v>0</v>
      </c>
      <c r="AH100" s="81">
        <f t="shared" si="12"/>
        <v>0</v>
      </c>
      <c r="AI100" s="81">
        <f aca="true" t="shared" si="13" ref="AI100:BJ100">SUM(AI89:AI99)</f>
        <v>0</v>
      </c>
      <c r="AJ100" s="81">
        <f t="shared" si="13"/>
        <v>0</v>
      </c>
      <c r="AK100" s="81">
        <f t="shared" si="13"/>
        <v>0</v>
      </c>
      <c r="AL100" s="81">
        <f t="shared" si="13"/>
        <v>1.685024265</v>
      </c>
      <c r="AM100" s="81">
        <f t="shared" si="13"/>
        <v>0</v>
      </c>
      <c r="AN100" s="81">
        <f t="shared" si="13"/>
        <v>0</v>
      </c>
      <c r="AO100" s="81">
        <f t="shared" si="13"/>
        <v>0</v>
      </c>
      <c r="AP100" s="81">
        <f t="shared" si="13"/>
        <v>0.072635347</v>
      </c>
      <c r="AQ100" s="81">
        <f t="shared" si="13"/>
        <v>0</v>
      </c>
      <c r="AR100" s="81">
        <f t="shared" si="13"/>
        <v>109.282129836</v>
      </c>
      <c r="AS100" s="81">
        <f t="shared" si="13"/>
        <v>0</v>
      </c>
      <c r="AT100" s="81">
        <f t="shared" si="13"/>
        <v>0</v>
      </c>
      <c r="AU100" s="81">
        <f t="shared" si="13"/>
        <v>0</v>
      </c>
      <c r="AV100" s="81">
        <f t="shared" si="13"/>
        <v>6230.424505005</v>
      </c>
      <c r="AW100" s="81">
        <f t="shared" si="13"/>
        <v>1112.064811579</v>
      </c>
      <c r="AX100" s="81">
        <f t="shared" si="13"/>
        <v>3.328068429</v>
      </c>
      <c r="AY100" s="81">
        <f t="shared" si="13"/>
        <v>0</v>
      </c>
      <c r="AZ100" s="81">
        <f t="shared" si="13"/>
        <v>4278.050897471</v>
      </c>
      <c r="BA100" s="81">
        <f t="shared" si="13"/>
        <v>0</v>
      </c>
      <c r="BB100" s="81">
        <f t="shared" si="13"/>
        <v>0</v>
      </c>
      <c r="BC100" s="81">
        <f t="shared" si="13"/>
        <v>0</v>
      </c>
      <c r="BD100" s="81">
        <f t="shared" si="13"/>
        <v>0</v>
      </c>
      <c r="BE100" s="81">
        <f t="shared" si="13"/>
        <v>0</v>
      </c>
      <c r="BF100" s="81">
        <f t="shared" si="13"/>
        <v>2225.336963432</v>
      </c>
      <c r="BG100" s="81">
        <f t="shared" si="13"/>
        <v>167.176291923</v>
      </c>
      <c r="BH100" s="81">
        <f t="shared" si="13"/>
        <v>0.270394355</v>
      </c>
      <c r="BI100" s="81">
        <f t="shared" si="13"/>
        <v>0</v>
      </c>
      <c r="BJ100" s="81">
        <f t="shared" si="13"/>
        <v>489.681370231</v>
      </c>
      <c r="BK100" s="110">
        <f t="shared" si="11"/>
        <v>17161.209435938</v>
      </c>
    </row>
    <row r="101" spans="1:63" ht="12.75">
      <c r="A101" s="36"/>
      <c r="B101" s="38" t="s">
        <v>80</v>
      </c>
      <c r="C101" s="50">
        <f aca="true" t="shared" si="14" ref="C101:AH101">+C100+C87</f>
        <v>0</v>
      </c>
      <c r="D101" s="71">
        <f t="shared" si="14"/>
        <v>605.9723557780001</v>
      </c>
      <c r="E101" s="71">
        <f t="shared" si="14"/>
        <v>0</v>
      </c>
      <c r="F101" s="71">
        <f t="shared" si="14"/>
        <v>0</v>
      </c>
      <c r="G101" s="69">
        <f t="shared" si="14"/>
        <v>0</v>
      </c>
      <c r="H101" s="50">
        <f t="shared" si="14"/>
        <v>385.1851248560001</v>
      </c>
      <c r="I101" s="71">
        <f t="shared" si="14"/>
        <v>788.7732884300002</v>
      </c>
      <c r="J101" s="71">
        <f t="shared" si="14"/>
        <v>1.8908175680000001</v>
      </c>
      <c r="K101" s="71">
        <f t="shared" si="14"/>
        <v>0.047842963</v>
      </c>
      <c r="L101" s="69">
        <f t="shared" si="14"/>
        <v>579.076527573</v>
      </c>
      <c r="M101" s="50">
        <f t="shared" si="14"/>
        <v>0</v>
      </c>
      <c r="N101" s="71">
        <f t="shared" si="14"/>
        <v>0</v>
      </c>
      <c r="O101" s="71">
        <f t="shared" si="14"/>
        <v>0</v>
      </c>
      <c r="P101" s="71">
        <f t="shared" si="14"/>
        <v>0</v>
      </c>
      <c r="Q101" s="69">
        <f t="shared" si="14"/>
        <v>0</v>
      </c>
      <c r="R101" s="50">
        <f t="shared" si="14"/>
        <v>151.604846216</v>
      </c>
      <c r="S101" s="71">
        <f t="shared" si="14"/>
        <v>24.992977442999997</v>
      </c>
      <c r="T101" s="71">
        <f t="shared" si="14"/>
        <v>0</v>
      </c>
      <c r="U101" s="71">
        <f t="shared" si="14"/>
        <v>0</v>
      </c>
      <c r="V101" s="69">
        <f t="shared" si="14"/>
        <v>33.819412623</v>
      </c>
      <c r="W101" s="50">
        <f t="shared" si="14"/>
        <v>0</v>
      </c>
      <c r="X101" s="71">
        <f t="shared" si="14"/>
        <v>0</v>
      </c>
      <c r="Y101" s="71">
        <f t="shared" si="14"/>
        <v>0</v>
      </c>
      <c r="Z101" s="71">
        <f t="shared" si="14"/>
        <v>0</v>
      </c>
      <c r="AA101" s="69">
        <f t="shared" si="14"/>
        <v>0</v>
      </c>
      <c r="AB101" s="50">
        <f t="shared" si="14"/>
        <v>3.109806044</v>
      </c>
      <c r="AC101" s="71">
        <f t="shared" si="14"/>
        <v>0</v>
      </c>
      <c r="AD101" s="71">
        <f t="shared" si="14"/>
        <v>0</v>
      </c>
      <c r="AE101" s="71">
        <f t="shared" si="14"/>
        <v>0</v>
      </c>
      <c r="AF101" s="69">
        <f t="shared" si="14"/>
        <v>0.088796281</v>
      </c>
      <c r="AG101" s="50">
        <f t="shared" si="14"/>
        <v>0</v>
      </c>
      <c r="AH101" s="71">
        <f t="shared" si="14"/>
        <v>0</v>
      </c>
      <c r="AI101" s="71">
        <f aca="true" t="shared" si="15" ref="AI101:BK101">+AI100+AI87</f>
        <v>0</v>
      </c>
      <c r="AJ101" s="71">
        <f t="shared" si="15"/>
        <v>0</v>
      </c>
      <c r="AK101" s="69">
        <f t="shared" si="15"/>
        <v>0</v>
      </c>
      <c r="AL101" s="50">
        <f t="shared" si="15"/>
        <v>2.1655632540000003</v>
      </c>
      <c r="AM101" s="71">
        <f t="shared" si="15"/>
        <v>0</v>
      </c>
      <c r="AN101" s="71">
        <f t="shared" si="15"/>
        <v>0</v>
      </c>
      <c r="AO101" s="71">
        <f t="shared" si="15"/>
        <v>0</v>
      </c>
      <c r="AP101" s="69">
        <f t="shared" si="15"/>
        <v>0.072635347</v>
      </c>
      <c r="AQ101" s="50">
        <f t="shared" si="15"/>
        <v>0</v>
      </c>
      <c r="AR101" s="71">
        <f t="shared" si="15"/>
        <v>109.282129836</v>
      </c>
      <c r="AS101" s="71">
        <f t="shared" si="15"/>
        <v>0</v>
      </c>
      <c r="AT101" s="71">
        <f t="shared" si="15"/>
        <v>0</v>
      </c>
      <c r="AU101" s="69">
        <f t="shared" si="15"/>
        <v>0</v>
      </c>
      <c r="AV101" s="50">
        <f t="shared" si="15"/>
        <v>6971.671558157001</v>
      </c>
      <c r="AW101" s="71">
        <f t="shared" si="15"/>
        <v>1120.780118373</v>
      </c>
      <c r="AX101" s="71">
        <f t="shared" si="15"/>
        <v>3.328068429</v>
      </c>
      <c r="AY101" s="71">
        <f t="shared" si="15"/>
        <v>0</v>
      </c>
      <c r="AZ101" s="69">
        <f t="shared" si="15"/>
        <v>4390.06671716</v>
      </c>
      <c r="BA101" s="50">
        <f t="shared" si="15"/>
        <v>0</v>
      </c>
      <c r="BB101" s="71">
        <f t="shared" si="15"/>
        <v>0</v>
      </c>
      <c r="BC101" s="71">
        <f t="shared" si="15"/>
        <v>0</v>
      </c>
      <c r="BD101" s="71">
        <f t="shared" si="15"/>
        <v>0</v>
      </c>
      <c r="BE101" s="69">
        <f t="shared" si="15"/>
        <v>0</v>
      </c>
      <c r="BF101" s="50">
        <f t="shared" si="15"/>
        <v>2656.331823285</v>
      </c>
      <c r="BG101" s="71">
        <f t="shared" si="15"/>
        <v>181.07323542900002</v>
      </c>
      <c r="BH101" s="71">
        <f t="shared" si="15"/>
        <v>1.3508736200000002</v>
      </c>
      <c r="BI101" s="71">
        <f t="shared" si="15"/>
        <v>0</v>
      </c>
      <c r="BJ101" s="69">
        <f t="shared" si="15"/>
        <v>529.912121047</v>
      </c>
      <c r="BK101" s="52">
        <f t="shared" si="15"/>
        <v>18540.596639712</v>
      </c>
    </row>
    <row r="102" spans="1:63" ht="3" customHeight="1">
      <c r="A102" s="11"/>
      <c r="B102" s="18"/>
      <c r="C102" s="123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5"/>
    </row>
    <row r="103" spans="1:63" ht="12.75">
      <c r="A103" s="11" t="s">
        <v>18</v>
      </c>
      <c r="B103" s="17" t="s">
        <v>8</v>
      </c>
      <c r="C103" s="123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5"/>
    </row>
    <row r="104" spans="1:63" ht="12.75">
      <c r="A104" s="11" t="s">
        <v>72</v>
      </c>
      <c r="B104" s="18" t="s">
        <v>19</v>
      </c>
      <c r="C104" s="123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5"/>
    </row>
    <row r="105" spans="1:63" ht="12.75">
      <c r="A105" s="11"/>
      <c r="B105" s="24" t="s">
        <v>114</v>
      </c>
      <c r="C105" s="73">
        <v>0</v>
      </c>
      <c r="D105" s="53">
        <v>0.625948449</v>
      </c>
      <c r="E105" s="45">
        <v>0</v>
      </c>
      <c r="F105" s="45">
        <v>0</v>
      </c>
      <c r="G105" s="54">
        <v>0</v>
      </c>
      <c r="H105" s="73">
        <v>8.393025705</v>
      </c>
      <c r="I105" s="45">
        <v>6.404357312</v>
      </c>
      <c r="J105" s="45">
        <v>0.544230925</v>
      </c>
      <c r="K105" s="45">
        <v>0</v>
      </c>
      <c r="L105" s="54">
        <v>12.973041454</v>
      </c>
      <c r="M105" s="73">
        <v>0</v>
      </c>
      <c r="N105" s="53">
        <v>0</v>
      </c>
      <c r="O105" s="45">
        <v>0</v>
      </c>
      <c r="P105" s="45">
        <v>0</v>
      </c>
      <c r="Q105" s="54">
        <v>0</v>
      </c>
      <c r="R105" s="73">
        <v>2.7791223560000002</v>
      </c>
      <c r="S105" s="45">
        <v>0.610997751</v>
      </c>
      <c r="T105" s="45">
        <v>0</v>
      </c>
      <c r="U105" s="45">
        <v>0</v>
      </c>
      <c r="V105" s="54">
        <v>1.761653097</v>
      </c>
      <c r="W105" s="73">
        <v>0</v>
      </c>
      <c r="X105" s="45">
        <v>0</v>
      </c>
      <c r="Y105" s="45">
        <v>0</v>
      </c>
      <c r="Z105" s="45">
        <v>0</v>
      </c>
      <c r="AA105" s="54">
        <v>0</v>
      </c>
      <c r="AB105" s="73">
        <v>0.032845788</v>
      </c>
      <c r="AC105" s="45">
        <v>0</v>
      </c>
      <c r="AD105" s="45">
        <v>0</v>
      </c>
      <c r="AE105" s="45">
        <v>0</v>
      </c>
      <c r="AF105" s="54">
        <v>0.25234528300000003</v>
      </c>
      <c r="AG105" s="73">
        <v>0</v>
      </c>
      <c r="AH105" s="45">
        <v>0</v>
      </c>
      <c r="AI105" s="45">
        <v>0</v>
      </c>
      <c r="AJ105" s="45">
        <v>0</v>
      </c>
      <c r="AK105" s="54">
        <v>0</v>
      </c>
      <c r="AL105" s="73">
        <v>0.027613452</v>
      </c>
      <c r="AM105" s="45">
        <v>0</v>
      </c>
      <c r="AN105" s="45">
        <v>0</v>
      </c>
      <c r="AO105" s="45">
        <v>0</v>
      </c>
      <c r="AP105" s="54">
        <v>0</v>
      </c>
      <c r="AQ105" s="73">
        <v>0</v>
      </c>
      <c r="AR105" s="53">
        <v>0</v>
      </c>
      <c r="AS105" s="45">
        <v>0</v>
      </c>
      <c r="AT105" s="45">
        <v>0</v>
      </c>
      <c r="AU105" s="54">
        <v>0</v>
      </c>
      <c r="AV105" s="73">
        <v>277.6669723719999</v>
      </c>
      <c r="AW105" s="45">
        <v>187.605621723</v>
      </c>
      <c r="AX105" s="45">
        <v>0</v>
      </c>
      <c r="AY105" s="45">
        <v>0</v>
      </c>
      <c r="AZ105" s="54">
        <v>618.0333670819998</v>
      </c>
      <c r="BA105" s="73">
        <v>0</v>
      </c>
      <c r="BB105" s="53">
        <v>0</v>
      </c>
      <c r="BC105" s="45">
        <v>0</v>
      </c>
      <c r="BD105" s="45">
        <v>0</v>
      </c>
      <c r="BE105" s="54">
        <v>0</v>
      </c>
      <c r="BF105" s="73">
        <v>126.96820481000002</v>
      </c>
      <c r="BG105" s="53">
        <v>23.838717964000004</v>
      </c>
      <c r="BH105" s="45">
        <v>0</v>
      </c>
      <c r="BI105" s="45">
        <v>0</v>
      </c>
      <c r="BJ105" s="54">
        <v>159.85094597999998</v>
      </c>
      <c r="BK105" s="61">
        <f>SUM(C105:BJ105)</f>
        <v>1428.3690115029997</v>
      </c>
    </row>
    <row r="106" spans="1:63" ht="12.75">
      <c r="A106" s="36"/>
      <c r="B106" s="38" t="s">
        <v>79</v>
      </c>
      <c r="C106" s="50">
        <f aca="true" t="shared" si="16" ref="C106:AH106">SUM(C105:C105)</f>
        <v>0</v>
      </c>
      <c r="D106" s="71">
        <f t="shared" si="16"/>
        <v>0.625948449</v>
      </c>
      <c r="E106" s="71">
        <f t="shared" si="16"/>
        <v>0</v>
      </c>
      <c r="F106" s="71">
        <f t="shared" si="16"/>
        <v>0</v>
      </c>
      <c r="G106" s="69">
        <f t="shared" si="16"/>
        <v>0</v>
      </c>
      <c r="H106" s="50">
        <f t="shared" si="16"/>
        <v>8.393025705</v>
      </c>
      <c r="I106" s="71">
        <f t="shared" si="16"/>
        <v>6.404357312</v>
      </c>
      <c r="J106" s="71">
        <f t="shared" si="16"/>
        <v>0.544230925</v>
      </c>
      <c r="K106" s="71">
        <f t="shared" si="16"/>
        <v>0</v>
      </c>
      <c r="L106" s="69">
        <f t="shared" si="16"/>
        <v>12.973041454</v>
      </c>
      <c r="M106" s="50">
        <f t="shared" si="16"/>
        <v>0</v>
      </c>
      <c r="N106" s="71">
        <f t="shared" si="16"/>
        <v>0</v>
      </c>
      <c r="O106" s="71">
        <f t="shared" si="16"/>
        <v>0</v>
      </c>
      <c r="P106" s="71">
        <f t="shared" si="16"/>
        <v>0</v>
      </c>
      <c r="Q106" s="69">
        <f t="shared" si="16"/>
        <v>0</v>
      </c>
      <c r="R106" s="50">
        <f t="shared" si="16"/>
        <v>2.7791223560000002</v>
      </c>
      <c r="S106" s="71">
        <f t="shared" si="16"/>
        <v>0.610997751</v>
      </c>
      <c r="T106" s="71">
        <f t="shared" si="16"/>
        <v>0</v>
      </c>
      <c r="U106" s="71">
        <f t="shared" si="16"/>
        <v>0</v>
      </c>
      <c r="V106" s="69">
        <f t="shared" si="16"/>
        <v>1.761653097</v>
      </c>
      <c r="W106" s="50">
        <f t="shared" si="16"/>
        <v>0</v>
      </c>
      <c r="X106" s="71">
        <f t="shared" si="16"/>
        <v>0</v>
      </c>
      <c r="Y106" s="71">
        <f t="shared" si="16"/>
        <v>0</v>
      </c>
      <c r="Z106" s="71">
        <f t="shared" si="16"/>
        <v>0</v>
      </c>
      <c r="AA106" s="69">
        <f t="shared" si="16"/>
        <v>0</v>
      </c>
      <c r="AB106" s="50">
        <f t="shared" si="16"/>
        <v>0.032845788</v>
      </c>
      <c r="AC106" s="71">
        <f t="shared" si="16"/>
        <v>0</v>
      </c>
      <c r="AD106" s="71">
        <f t="shared" si="16"/>
        <v>0</v>
      </c>
      <c r="AE106" s="71">
        <f t="shared" si="16"/>
        <v>0</v>
      </c>
      <c r="AF106" s="69">
        <f t="shared" si="16"/>
        <v>0.25234528300000003</v>
      </c>
      <c r="AG106" s="50">
        <f t="shared" si="16"/>
        <v>0</v>
      </c>
      <c r="AH106" s="71">
        <f t="shared" si="16"/>
        <v>0</v>
      </c>
      <c r="AI106" s="71">
        <f aca="true" t="shared" si="17" ref="AI106:BJ106">SUM(AI105:AI105)</f>
        <v>0</v>
      </c>
      <c r="AJ106" s="71">
        <f t="shared" si="17"/>
        <v>0</v>
      </c>
      <c r="AK106" s="69">
        <f t="shared" si="17"/>
        <v>0</v>
      </c>
      <c r="AL106" s="50">
        <f t="shared" si="17"/>
        <v>0.027613452</v>
      </c>
      <c r="AM106" s="71">
        <f t="shared" si="17"/>
        <v>0</v>
      </c>
      <c r="AN106" s="71">
        <f t="shared" si="17"/>
        <v>0</v>
      </c>
      <c r="AO106" s="71">
        <f t="shared" si="17"/>
        <v>0</v>
      </c>
      <c r="AP106" s="69">
        <f t="shared" si="17"/>
        <v>0</v>
      </c>
      <c r="AQ106" s="50">
        <f t="shared" si="17"/>
        <v>0</v>
      </c>
      <c r="AR106" s="71">
        <f>SUM(AR105:AR105)</f>
        <v>0</v>
      </c>
      <c r="AS106" s="71">
        <f t="shared" si="17"/>
        <v>0</v>
      </c>
      <c r="AT106" s="71">
        <f t="shared" si="17"/>
        <v>0</v>
      </c>
      <c r="AU106" s="69">
        <f t="shared" si="17"/>
        <v>0</v>
      </c>
      <c r="AV106" s="50">
        <f t="shared" si="17"/>
        <v>277.6669723719999</v>
      </c>
      <c r="AW106" s="71">
        <f t="shared" si="17"/>
        <v>187.605621723</v>
      </c>
      <c r="AX106" s="71">
        <f t="shared" si="17"/>
        <v>0</v>
      </c>
      <c r="AY106" s="71">
        <f t="shared" si="17"/>
        <v>0</v>
      </c>
      <c r="AZ106" s="69">
        <f t="shared" si="17"/>
        <v>618.0333670819998</v>
      </c>
      <c r="BA106" s="50">
        <f t="shared" si="17"/>
        <v>0</v>
      </c>
      <c r="BB106" s="71">
        <f t="shared" si="17"/>
        <v>0</v>
      </c>
      <c r="BC106" s="71">
        <f t="shared" si="17"/>
        <v>0</v>
      </c>
      <c r="BD106" s="71">
        <f t="shared" si="17"/>
        <v>0</v>
      </c>
      <c r="BE106" s="69">
        <f t="shared" si="17"/>
        <v>0</v>
      </c>
      <c r="BF106" s="50">
        <f t="shared" si="17"/>
        <v>126.96820481000002</v>
      </c>
      <c r="BG106" s="71">
        <f t="shared" si="17"/>
        <v>23.838717964000004</v>
      </c>
      <c r="BH106" s="71">
        <f t="shared" si="17"/>
        <v>0</v>
      </c>
      <c r="BI106" s="71">
        <f t="shared" si="17"/>
        <v>0</v>
      </c>
      <c r="BJ106" s="69">
        <f t="shared" si="17"/>
        <v>159.85094597999998</v>
      </c>
      <c r="BK106" s="107">
        <f>SUM(BK105:BK105)</f>
        <v>1428.3690115029997</v>
      </c>
    </row>
    <row r="107" spans="1:63" ht="2.25" customHeight="1">
      <c r="A107" s="11"/>
      <c r="B107" s="18"/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5"/>
    </row>
    <row r="108" spans="1:63" ht="12.75">
      <c r="A108" s="11" t="s">
        <v>4</v>
      </c>
      <c r="B108" s="17" t="s">
        <v>9</v>
      </c>
      <c r="C108" s="123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5"/>
    </row>
    <row r="109" spans="1:63" ht="12.75">
      <c r="A109" s="11" t="s">
        <v>72</v>
      </c>
      <c r="B109" s="18" t="s">
        <v>20</v>
      </c>
      <c r="C109" s="123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5"/>
    </row>
    <row r="110" spans="1:63" ht="12.75">
      <c r="A110" s="11"/>
      <c r="B110" s="19" t="s">
        <v>33</v>
      </c>
      <c r="C110" s="57"/>
      <c r="D110" s="58"/>
      <c r="E110" s="59"/>
      <c r="F110" s="59"/>
      <c r="G110" s="60"/>
      <c r="H110" s="57"/>
      <c r="I110" s="59"/>
      <c r="J110" s="59"/>
      <c r="K110" s="59"/>
      <c r="L110" s="60"/>
      <c r="M110" s="57"/>
      <c r="N110" s="58"/>
      <c r="O110" s="59"/>
      <c r="P110" s="59"/>
      <c r="Q110" s="60"/>
      <c r="R110" s="57"/>
      <c r="S110" s="59"/>
      <c r="T110" s="59"/>
      <c r="U110" s="59"/>
      <c r="V110" s="60"/>
      <c r="W110" s="57"/>
      <c r="X110" s="59"/>
      <c r="Y110" s="59"/>
      <c r="Z110" s="59"/>
      <c r="AA110" s="60"/>
      <c r="AB110" s="57"/>
      <c r="AC110" s="59"/>
      <c r="AD110" s="59"/>
      <c r="AE110" s="59"/>
      <c r="AF110" s="60"/>
      <c r="AG110" s="57"/>
      <c r="AH110" s="59"/>
      <c r="AI110" s="59"/>
      <c r="AJ110" s="59"/>
      <c r="AK110" s="60"/>
      <c r="AL110" s="57"/>
      <c r="AM110" s="59"/>
      <c r="AN110" s="59"/>
      <c r="AO110" s="59"/>
      <c r="AP110" s="60"/>
      <c r="AQ110" s="57"/>
      <c r="AR110" s="58"/>
      <c r="AS110" s="59"/>
      <c r="AT110" s="59"/>
      <c r="AU110" s="60"/>
      <c r="AV110" s="57"/>
      <c r="AW110" s="59"/>
      <c r="AX110" s="59"/>
      <c r="AY110" s="59"/>
      <c r="AZ110" s="60"/>
      <c r="BA110" s="57"/>
      <c r="BB110" s="58"/>
      <c r="BC110" s="59"/>
      <c r="BD110" s="59"/>
      <c r="BE110" s="60"/>
      <c r="BF110" s="57"/>
      <c r="BG110" s="58"/>
      <c r="BH110" s="59"/>
      <c r="BI110" s="59"/>
      <c r="BJ110" s="60"/>
      <c r="BK110" s="61"/>
    </row>
    <row r="111" spans="1:256" s="39" customFormat="1" ht="12.75">
      <c r="A111" s="36"/>
      <c r="B111" s="37" t="s">
        <v>81</v>
      </c>
      <c r="C111" s="62"/>
      <c r="D111" s="63"/>
      <c r="E111" s="63"/>
      <c r="F111" s="63"/>
      <c r="G111" s="64"/>
      <c r="H111" s="62"/>
      <c r="I111" s="63"/>
      <c r="J111" s="63"/>
      <c r="K111" s="63"/>
      <c r="L111" s="64"/>
      <c r="M111" s="62"/>
      <c r="N111" s="63"/>
      <c r="O111" s="63"/>
      <c r="P111" s="63"/>
      <c r="Q111" s="64"/>
      <c r="R111" s="62"/>
      <c r="S111" s="63"/>
      <c r="T111" s="63"/>
      <c r="U111" s="63"/>
      <c r="V111" s="64"/>
      <c r="W111" s="62"/>
      <c r="X111" s="63"/>
      <c r="Y111" s="63"/>
      <c r="Z111" s="63"/>
      <c r="AA111" s="64"/>
      <c r="AB111" s="62"/>
      <c r="AC111" s="63"/>
      <c r="AD111" s="63"/>
      <c r="AE111" s="63"/>
      <c r="AF111" s="64"/>
      <c r="AG111" s="62"/>
      <c r="AH111" s="63"/>
      <c r="AI111" s="63"/>
      <c r="AJ111" s="63"/>
      <c r="AK111" s="64"/>
      <c r="AL111" s="62"/>
      <c r="AM111" s="63"/>
      <c r="AN111" s="63"/>
      <c r="AO111" s="63"/>
      <c r="AP111" s="64"/>
      <c r="AQ111" s="62"/>
      <c r="AR111" s="63"/>
      <c r="AS111" s="63"/>
      <c r="AT111" s="63"/>
      <c r="AU111" s="64"/>
      <c r="AV111" s="62"/>
      <c r="AW111" s="63"/>
      <c r="AX111" s="63"/>
      <c r="AY111" s="63"/>
      <c r="AZ111" s="64"/>
      <c r="BA111" s="62"/>
      <c r="BB111" s="63"/>
      <c r="BC111" s="63"/>
      <c r="BD111" s="63"/>
      <c r="BE111" s="64"/>
      <c r="BF111" s="62"/>
      <c r="BG111" s="63"/>
      <c r="BH111" s="63"/>
      <c r="BI111" s="63"/>
      <c r="BJ111" s="64"/>
      <c r="BK111" s="65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63" ht="12.75">
      <c r="A112" s="11" t="s">
        <v>73</v>
      </c>
      <c r="B112" s="18" t="s">
        <v>21</v>
      </c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5"/>
    </row>
    <row r="113" spans="1:63" ht="12.75">
      <c r="A113" s="11"/>
      <c r="B113" s="19" t="s">
        <v>33</v>
      </c>
      <c r="C113" s="57"/>
      <c r="D113" s="58"/>
      <c r="E113" s="59"/>
      <c r="F113" s="59"/>
      <c r="G113" s="60"/>
      <c r="H113" s="57"/>
      <c r="I113" s="59"/>
      <c r="J113" s="59"/>
      <c r="K113" s="59"/>
      <c r="L113" s="60"/>
      <c r="M113" s="57"/>
      <c r="N113" s="58"/>
      <c r="O113" s="59"/>
      <c r="P113" s="59"/>
      <c r="Q113" s="60"/>
      <c r="R113" s="57"/>
      <c r="S113" s="59"/>
      <c r="T113" s="59"/>
      <c r="U113" s="59"/>
      <c r="V113" s="60"/>
      <c r="W113" s="57"/>
      <c r="X113" s="59"/>
      <c r="Y113" s="59"/>
      <c r="Z113" s="59"/>
      <c r="AA113" s="60"/>
      <c r="AB113" s="57"/>
      <c r="AC113" s="59"/>
      <c r="AD113" s="59"/>
      <c r="AE113" s="59"/>
      <c r="AF113" s="60"/>
      <c r="AG113" s="57"/>
      <c r="AH113" s="59"/>
      <c r="AI113" s="59"/>
      <c r="AJ113" s="59"/>
      <c r="AK113" s="60"/>
      <c r="AL113" s="57"/>
      <c r="AM113" s="59"/>
      <c r="AN113" s="59"/>
      <c r="AO113" s="59"/>
      <c r="AP113" s="60"/>
      <c r="AQ113" s="57"/>
      <c r="AR113" s="58"/>
      <c r="AS113" s="59"/>
      <c r="AT113" s="59"/>
      <c r="AU113" s="60"/>
      <c r="AV113" s="57"/>
      <c r="AW113" s="59"/>
      <c r="AX113" s="59"/>
      <c r="AY113" s="59"/>
      <c r="AZ113" s="60"/>
      <c r="BA113" s="57"/>
      <c r="BB113" s="58"/>
      <c r="BC113" s="59"/>
      <c r="BD113" s="59"/>
      <c r="BE113" s="60"/>
      <c r="BF113" s="57"/>
      <c r="BG113" s="58"/>
      <c r="BH113" s="59"/>
      <c r="BI113" s="59"/>
      <c r="BJ113" s="60"/>
      <c r="BK113" s="61"/>
    </row>
    <row r="114" spans="1:256" s="39" customFormat="1" ht="12.75">
      <c r="A114" s="36"/>
      <c r="B114" s="38" t="s">
        <v>82</v>
      </c>
      <c r="C114" s="62"/>
      <c r="D114" s="63"/>
      <c r="E114" s="63"/>
      <c r="F114" s="63"/>
      <c r="G114" s="64"/>
      <c r="H114" s="62"/>
      <c r="I114" s="63"/>
      <c r="J114" s="63"/>
      <c r="K114" s="63"/>
      <c r="L114" s="64"/>
      <c r="M114" s="62"/>
      <c r="N114" s="63"/>
      <c r="O114" s="63"/>
      <c r="P114" s="63"/>
      <c r="Q114" s="64"/>
      <c r="R114" s="62"/>
      <c r="S114" s="63"/>
      <c r="T114" s="63"/>
      <c r="U114" s="63"/>
      <c r="V114" s="64"/>
      <c r="W114" s="62"/>
      <c r="X114" s="63"/>
      <c r="Y114" s="63"/>
      <c r="Z114" s="63"/>
      <c r="AA114" s="64"/>
      <c r="AB114" s="62"/>
      <c r="AC114" s="63"/>
      <c r="AD114" s="63"/>
      <c r="AE114" s="63"/>
      <c r="AF114" s="64"/>
      <c r="AG114" s="62"/>
      <c r="AH114" s="63"/>
      <c r="AI114" s="63"/>
      <c r="AJ114" s="63"/>
      <c r="AK114" s="64"/>
      <c r="AL114" s="62"/>
      <c r="AM114" s="63"/>
      <c r="AN114" s="63"/>
      <c r="AO114" s="63"/>
      <c r="AP114" s="64"/>
      <c r="AQ114" s="62"/>
      <c r="AR114" s="63"/>
      <c r="AS114" s="63"/>
      <c r="AT114" s="63"/>
      <c r="AU114" s="64"/>
      <c r="AV114" s="62"/>
      <c r="AW114" s="63"/>
      <c r="AX114" s="63"/>
      <c r="AY114" s="63"/>
      <c r="AZ114" s="64"/>
      <c r="BA114" s="62"/>
      <c r="BB114" s="63"/>
      <c r="BC114" s="63"/>
      <c r="BD114" s="63"/>
      <c r="BE114" s="64"/>
      <c r="BF114" s="62"/>
      <c r="BG114" s="63"/>
      <c r="BH114" s="63"/>
      <c r="BI114" s="63"/>
      <c r="BJ114" s="64"/>
      <c r="BK114" s="65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39" customFormat="1" ht="12.75">
      <c r="A115" s="36"/>
      <c r="B115" s="38" t="s">
        <v>80</v>
      </c>
      <c r="C115" s="62"/>
      <c r="D115" s="63"/>
      <c r="E115" s="63"/>
      <c r="F115" s="63"/>
      <c r="G115" s="64"/>
      <c r="H115" s="62"/>
      <c r="I115" s="63"/>
      <c r="J115" s="63"/>
      <c r="K115" s="63"/>
      <c r="L115" s="64"/>
      <c r="M115" s="62"/>
      <c r="N115" s="63"/>
      <c r="O115" s="63"/>
      <c r="P115" s="63"/>
      <c r="Q115" s="64"/>
      <c r="R115" s="62"/>
      <c r="S115" s="63"/>
      <c r="T115" s="63"/>
      <c r="U115" s="63"/>
      <c r="V115" s="64"/>
      <c r="W115" s="62"/>
      <c r="X115" s="63"/>
      <c r="Y115" s="63"/>
      <c r="Z115" s="63"/>
      <c r="AA115" s="64"/>
      <c r="AB115" s="62"/>
      <c r="AC115" s="63"/>
      <c r="AD115" s="63"/>
      <c r="AE115" s="63"/>
      <c r="AF115" s="64"/>
      <c r="AG115" s="62"/>
      <c r="AH115" s="63"/>
      <c r="AI115" s="63"/>
      <c r="AJ115" s="63"/>
      <c r="AK115" s="64"/>
      <c r="AL115" s="62"/>
      <c r="AM115" s="63"/>
      <c r="AN115" s="63"/>
      <c r="AO115" s="63"/>
      <c r="AP115" s="64"/>
      <c r="AQ115" s="62"/>
      <c r="AR115" s="63"/>
      <c r="AS115" s="63"/>
      <c r="AT115" s="63"/>
      <c r="AU115" s="64"/>
      <c r="AV115" s="62"/>
      <c r="AW115" s="63"/>
      <c r="AX115" s="63"/>
      <c r="AY115" s="63"/>
      <c r="AZ115" s="64"/>
      <c r="BA115" s="62"/>
      <c r="BB115" s="63"/>
      <c r="BC115" s="63"/>
      <c r="BD115" s="63"/>
      <c r="BE115" s="64"/>
      <c r="BF115" s="62"/>
      <c r="BG115" s="63"/>
      <c r="BH115" s="63"/>
      <c r="BI115" s="63"/>
      <c r="BJ115" s="64"/>
      <c r="BK115" s="65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63" ht="4.5" customHeight="1">
      <c r="A116" s="11"/>
      <c r="B116" s="18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/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5"/>
    </row>
    <row r="117" spans="1:63" ht="12.75">
      <c r="A117" s="11" t="s">
        <v>22</v>
      </c>
      <c r="B117" s="17" t="s">
        <v>23</v>
      </c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5"/>
    </row>
    <row r="118" spans="1:63" ht="12.75">
      <c r="A118" s="11" t="s">
        <v>72</v>
      </c>
      <c r="B118" s="18" t="s">
        <v>24</v>
      </c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5"/>
    </row>
    <row r="119" spans="1:63" ht="12.75">
      <c r="A119" s="11"/>
      <c r="B119" s="24" t="s">
        <v>115</v>
      </c>
      <c r="C119" s="73">
        <v>0</v>
      </c>
      <c r="D119" s="53">
        <v>44.263227555</v>
      </c>
      <c r="E119" s="45">
        <v>0</v>
      </c>
      <c r="F119" s="45">
        <v>0</v>
      </c>
      <c r="G119" s="54">
        <v>0</v>
      </c>
      <c r="H119" s="73">
        <v>1.3563913300000001</v>
      </c>
      <c r="I119" s="45">
        <v>0.9015002679999999</v>
      </c>
      <c r="J119" s="45">
        <v>0</v>
      </c>
      <c r="K119" s="45">
        <v>0</v>
      </c>
      <c r="L119" s="54">
        <v>11.077899401</v>
      </c>
      <c r="M119" s="73">
        <v>0</v>
      </c>
      <c r="N119" s="53">
        <v>0</v>
      </c>
      <c r="O119" s="45">
        <v>0</v>
      </c>
      <c r="P119" s="45">
        <v>0</v>
      </c>
      <c r="Q119" s="54">
        <v>0</v>
      </c>
      <c r="R119" s="73">
        <v>0.325765541</v>
      </c>
      <c r="S119" s="45">
        <v>0</v>
      </c>
      <c r="T119" s="45">
        <v>0</v>
      </c>
      <c r="U119" s="45">
        <v>0</v>
      </c>
      <c r="V119" s="54">
        <v>7.207793240000001</v>
      </c>
      <c r="W119" s="73">
        <v>0</v>
      </c>
      <c r="X119" s="45">
        <v>0</v>
      </c>
      <c r="Y119" s="45">
        <v>0</v>
      </c>
      <c r="Z119" s="45">
        <v>0</v>
      </c>
      <c r="AA119" s="54">
        <v>0</v>
      </c>
      <c r="AB119" s="73">
        <v>0</v>
      </c>
      <c r="AC119" s="45">
        <v>0</v>
      </c>
      <c r="AD119" s="45">
        <v>0</v>
      </c>
      <c r="AE119" s="45">
        <v>0</v>
      </c>
      <c r="AF119" s="54">
        <v>0</v>
      </c>
      <c r="AG119" s="73">
        <v>0</v>
      </c>
      <c r="AH119" s="45">
        <v>0</v>
      </c>
      <c r="AI119" s="45">
        <v>0</v>
      </c>
      <c r="AJ119" s="45">
        <v>0</v>
      </c>
      <c r="AK119" s="54">
        <v>0</v>
      </c>
      <c r="AL119" s="73">
        <v>0</v>
      </c>
      <c r="AM119" s="45">
        <v>0</v>
      </c>
      <c r="AN119" s="45">
        <v>0</v>
      </c>
      <c r="AO119" s="45">
        <v>0</v>
      </c>
      <c r="AP119" s="54">
        <v>0</v>
      </c>
      <c r="AQ119" s="73">
        <v>0</v>
      </c>
      <c r="AR119" s="53">
        <v>0</v>
      </c>
      <c r="AS119" s="45">
        <v>0</v>
      </c>
      <c r="AT119" s="45">
        <v>0</v>
      </c>
      <c r="AU119" s="54">
        <v>0</v>
      </c>
      <c r="AV119" s="73">
        <v>6.826714684</v>
      </c>
      <c r="AW119" s="45">
        <v>24.905779241</v>
      </c>
      <c r="AX119" s="45">
        <v>0</v>
      </c>
      <c r="AY119" s="45">
        <v>0</v>
      </c>
      <c r="AZ119" s="54">
        <v>23.789688927</v>
      </c>
      <c r="BA119" s="73">
        <v>0</v>
      </c>
      <c r="BB119" s="53">
        <v>0</v>
      </c>
      <c r="BC119" s="45">
        <v>0</v>
      </c>
      <c r="BD119" s="45">
        <v>0</v>
      </c>
      <c r="BE119" s="54">
        <v>0</v>
      </c>
      <c r="BF119" s="73">
        <v>1.660350942</v>
      </c>
      <c r="BG119" s="53">
        <v>0.250772447</v>
      </c>
      <c r="BH119" s="45">
        <v>0</v>
      </c>
      <c r="BI119" s="45">
        <v>0</v>
      </c>
      <c r="BJ119" s="54">
        <v>1.598030172</v>
      </c>
      <c r="BK119" s="61">
        <f aca="true" t="shared" si="18" ref="BK119:BK124">SUM(C119:BJ119)</f>
        <v>124.163913748</v>
      </c>
    </row>
    <row r="120" spans="1:63" ht="12.75">
      <c r="A120" s="11"/>
      <c r="B120" s="24" t="s">
        <v>116</v>
      </c>
      <c r="C120" s="73">
        <v>0</v>
      </c>
      <c r="D120" s="53">
        <v>0.370563712</v>
      </c>
      <c r="E120" s="45">
        <v>0</v>
      </c>
      <c r="F120" s="45">
        <v>0</v>
      </c>
      <c r="G120" s="54">
        <v>0</v>
      </c>
      <c r="H120" s="73">
        <v>0.216439783</v>
      </c>
      <c r="I120" s="45">
        <v>0</v>
      </c>
      <c r="J120" s="45">
        <v>0</v>
      </c>
      <c r="K120" s="45">
        <v>0</v>
      </c>
      <c r="L120" s="54">
        <v>0.141299948</v>
      </c>
      <c r="M120" s="73">
        <v>0</v>
      </c>
      <c r="N120" s="53">
        <v>0</v>
      </c>
      <c r="O120" s="45">
        <v>0</v>
      </c>
      <c r="P120" s="45">
        <v>0</v>
      </c>
      <c r="Q120" s="54">
        <v>0</v>
      </c>
      <c r="R120" s="73">
        <v>0.07207958299999999</v>
      </c>
      <c r="S120" s="45">
        <v>0</v>
      </c>
      <c r="T120" s="45">
        <v>0</v>
      </c>
      <c r="U120" s="45">
        <v>0</v>
      </c>
      <c r="V120" s="54">
        <v>0</v>
      </c>
      <c r="W120" s="73">
        <v>0</v>
      </c>
      <c r="X120" s="45">
        <v>0</v>
      </c>
      <c r="Y120" s="45">
        <v>0</v>
      </c>
      <c r="Z120" s="45">
        <v>0</v>
      </c>
      <c r="AA120" s="54">
        <v>0</v>
      </c>
      <c r="AB120" s="73">
        <v>0</v>
      </c>
      <c r="AC120" s="45">
        <v>0</v>
      </c>
      <c r="AD120" s="45">
        <v>0</v>
      </c>
      <c r="AE120" s="45">
        <v>0</v>
      </c>
      <c r="AF120" s="54">
        <v>0</v>
      </c>
      <c r="AG120" s="73">
        <v>0</v>
      </c>
      <c r="AH120" s="45">
        <v>0</v>
      </c>
      <c r="AI120" s="45">
        <v>0</v>
      </c>
      <c r="AJ120" s="45">
        <v>0</v>
      </c>
      <c r="AK120" s="54">
        <v>0</v>
      </c>
      <c r="AL120" s="73">
        <v>0</v>
      </c>
      <c r="AM120" s="45">
        <v>0</v>
      </c>
      <c r="AN120" s="45">
        <v>0</v>
      </c>
      <c r="AO120" s="45">
        <v>0</v>
      </c>
      <c r="AP120" s="54">
        <v>0</v>
      </c>
      <c r="AQ120" s="73">
        <v>0</v>
      </c>
      <c r="AR120" s="53">
        <v>10.755338708</v>
      </c>
      <c r="AS120" s="45">
        <v>0</v>
      </c>
      <c r="AT120" s="45">
        <v>0</v>
      </c>
      <c r="AU120" s="54">
        <v>0</v>
      </c>
      <c r="AV120" s="73">
        <v>3.415114723</v>
      </c>
      <c r="AW120" s="45">
        <v>0.339272942</v>
      </c>
      <c r="AX120" s="45">
        <v>0</v>
      </c>
      <c r="AY120" s="45">
        <v>0</v>
      </c>
      <c r="AZ120" s="54">
        <v>8.405622396</v>
      </c>
      <c r="BA120" s="73">
        <v>0</v>
      </c>
      <c r="BB120" s="53">
        <v>0</v>
      </c>
      <c r="BC120" s="45">
        <v>0</v>
      </c>
      <c r="BD120" s="45">
        <v>0</v>
      </c>
      <c r="BE120" s="54">
        <v>0</v>
      </c>
      <c r="BF120" s="73">
        <v>1.3413159110000001</v>
      </c>
      <c r="BG120" s="53">
        <v>0.15494128299999999</v>
      </c>
      <c r="BH120" s="45">
        <v>0</v>
      </c>
      <c r="BI120" s="45">
        <v>0</v>
      </c>
      <c r="BJ120" s="54">
        <v>0.349327655</v>
      </c>
      <c r="BK120" s="61">
        <f t="shared" si="18"/>
        <v>25.561316644</v>
      </c>
    </row>
    <row r="121" spans="1:63" ht="12.75">
      <c r="A121" s="11"/>
      <c r="B121" s="24" t="s">
        <v>117</v>
      </c>
      <c r="C121" s="73">
        <v>0</v>
      </c>
      <c r="D121" s="53">
        <v>0.456253371</v>
      </c>
      <c r="E121" s="45">
        <v>0</v>
      </c>
      <c r="F121" s="45">
        <v>0</v>
      </c>
      <c r="G121" s="54">
        <v>0</v>
      </c>
      <c r="H121" s="73">
        <v>0.429278935</v>
      </c>
      <c r="I121" s="45">
        <v>0</v>
      </c>
      <c r="J121" s="45">
        <v>0</v>
      </c>
      <c r="K121" s="45">
        <v>0</v>
      </c>
      <c r="L121" s="54">
        <v>0.5787125129999999</v>
      </c>
      <c r="M121" s="73">
        <v>0</v>
      </c>
      <c r="N121" s="53">
        <v>0</v>
      </c>
      <c r="O121" s="45">
        <v>0</v>
      </c>
      <c r="P121" s="45">
        <v>0</v>
      </c>
      <c r="Q121" s="54">
        <v>0</v>
      </c>
      <c r="R121" s="73">
        <v>0.14994653400000002</v>
      </c>
      <c r="S121" s="45">
        <v>0.100010161</v>
      </c>
      <c r="T121" s="45">
        <v>0</v>
      </c>
      <c r="U121" s="45">
        <v>0</v>
      </c>
      <c r="V121" s="54">
        <v>0.30140817799999997</v>
      </c>
      <c r="W121" s="73">
        <v>0</v>
      </c>
      <c r="X121" s="45">
        <v>0</v>
      </c>
      <c r="Y121" s="45">
        <v>0</v>
      </c>
      <c r="Z121" s="45">
        <v>0</v>
      </c>
      <c r="AA121" s="54">
        <v>0</v>
      </c>
      <c r="AB121" s="73">
        <v>0</v>
      </c>
      <c r="AC121" s="45">
        <v>0</v>
      </c>
      <c r="AD121" s="45">
        <v>0</v>
      </c>
      <c r="AE121" s="45">
        <v>0</v>
      </c>
      <c r="AF121" s="54">
        <v>0</v>
      </c>
      <c r="AG121" s="73">
        <v>0</v>
      </c>
      <c r="AH121" s="45">
        <v>0</v>
      </c>
      <c r="AI121" s="45">
        <v>0</v>
      </c>
      <c r="AJ121" s="45">
        <v>0</v>
      </c>
      <c r="AK121" s="54">
        <v>0</v>
      </c>
      <c r="AL121" s="73">
        <v>0.000602432</v>
      </c>
      <c r="AM121" s="45">
        <v>0</v>
      </c>
      <c r="AN121" s="45">
        <v>0</v>
      </c>
      <c r="AO121" s="45">
        <v>0</v>
      </c>
      <c r="AP121" s="54">
        <v>0</v>
      </c>
      <c r="AQ121" s="73">
        <v>0</v>
      </c>
      <c r="AR121" s="53">
        <v>0</v>
      </c>
      <c r="AS121" s="45">
        <v>0</v>
      </c>
      <c r="AT121" s="45">
        <v>0</v>
      </c>
      <c r="AU121" s="54">
        <v>0</v>
      </c>
      <c r="AV121" s="73">
        <v>9.101932365</v>
      </c>
      <c r="AW121" s="45">
        <v>0.659919129</v>
      </c>
      <c r="AX121" s="45">
        <v>0</v>
      </c>
      <c r="AY121" s="45">
        <v>0</v>
      </c>
      <c r="AZ121" s="54">
        <v>7.013384715</v>
      </c>
      <c r="BA121" s="73">
        <v>0</v>
      </c>
      <c r="BB121" s="53">
        <v>0</v>
      </c>
      <c r="BC121" s="45">
        <v>0</v>
      </c>
      <c r="BD121" s="45">
        <v>0</v>
      </c>
      <c r="BE121" s="54">
        <v>0</v>
      </c>
      <c r="BF121" s="73">
        <v>2.6037093159999998</v>
      </c>
      <c r="BG121" s="53">
        <v>0.022943067</v>
      </c>
      <c r="BH121" s="45">
        <v>0</v>
      </c>
      <c r="BI121" s="45">
        <v>0</v>
      </c>
      <c r="BJ121" s="54">
        <v>0.351708534</v>
      </c>
      <c r="BK121" s="61">
        <f t="shared" si="18"/>
        <v>21.769809249999998</v>
      </c>
    </row>
    <row r="122" spans="1:63" ht="12.75">
      <c r="A122" s="11"/>
      <c r="B122" s="24" t="s">
        <v>118</v>
      </c>
      <c r="C122" s="73">
        <v>0</v>
      </c>
      <c r="D122" s="53">
        <v>0.8917942990000001</v>
      </c>
      <c r="E122" s="45">
        <v>0</v>
      </c>
      <c r="F122" s="45">
        <v>0</v>
      </c>
      <c r="G122" s="54">
        <v>0</v>
      </c>
      <c r="H122" s="73">
        <v>5.420266423</v>
      </c>
      <c r="I122" s="45">
        <v>2.016027984</v>
      </c>
      <c r="J122" s="45">
        <v>0</v>
      </c>
      <c r="K122" s="45">
        <v>0</v>
      </c>
      <c r="L122" s="54">
        <v>23.68418944</v>
      </c>
      <c r="M122" s="73">
        <v>0</v>
      </c>
      <c r="N122" s="53">
        <v>0</v>
      </c>
      <c r="O122" s="45">
        <v>0</v>
      </c>
      <c r="P122" s="45">
        <v>0</v>
      </c>
      <c r="Q122" s="54">
        <v>0</v>
      </c>
      <c r="R122" s="73">
        <v>1.616906951</v>
      </c>
      <c r="S122" s="45">
        <v>0</v>
      </c>
      <c r="T122" s="45">
        <v>0</v>
      </c>
      <c r="U122" s="45">
        <v>0</v>
      </c>
      <c r="V122" s="54">
        <v>0.6176640219999999</v>
      </c>
      <c r="W122" s="73">
        <v>0</v>
      </c>
      <c r="X122" s="45">
        <v>0</v>
      </c>
      <c r="Y122" s="45">
        <v>0</v>
      </c>
      <c r="Z122" s="45">
        <v>0</v>
      </c>
      <c r="AA122" s="54">
        <v>0</v>
      </c>
      <c r="AB122" s="73">
        <v>0.08712905500000001</v>
      </c>
      <c r="AC122" s="45">
        <v>0</v>
      </c>
      <c r="AD122" s="45">
        <v>0</v>
      </c>
      <c r="AE122" s="45">
        <v>0</v>
      </c>
      <c r="AF122" s="54">
        <v>0</v>
      </c>
      <c r="AG122" s="73">
        <v>0</v>
      </c>
      <c r="AH122" s="45">
        <v>0</v>
      </c>
      <c r="AI122" s="45">
        <v>0</v>
      </c>
      <c r="AJ122" s="45">
        <v>0</v>
      </c>
      <c r="AK122" s="54">
        <v>0</v>
      </c>
      <c r="AL122" s="73">
        <v>0.068925168</v>
      </c>
      <c r="AM122" s="45">
        <v>0</v>
      </c>
      <c r="AN122" s="45">
        <v>0</v>
      </c>
      <c r="AO122" s="45">
        <v>0</v>
      </c>
      <c r="AP122" s="54">
        <v>0</v>
      </c>
      <c r="AQ122" s="73">
        <v>0</v>
      </c>
      <c r="AR122" s="53">
        <v>22.504346434000002</v>
      </c>
      <c r="AS122" s="45">
        <v>0</v>
      </c>
      <c r="AT122" s="45">
        <v>0</v>
      </c>
      <c r="AU122" s="54">
        <v>0</v>
      </c>
      <c r="AV122" s="73">
        <v>103.16412308599999</v>
      </c>
      <c r="AW122" s="45">
        <v>20.003288577000003</v>
      </c>
      <c r="AX122" s="45">
        <v>0</v>
      </c>
      <c r="AY122" s="45">
        <v>0</v>
      </c>
      <c r="AZ122" s="54">
        <v>163.933728055</v>
      </c>
      <c r="BA122" s="73">
        <v>0</v>
      </c>
      <c r="BB122" s="53">
        <v>0</v>
      </c>
      <c r="BC122" s="45">
        <v>0</v>
      </c>
      <c r="BD122" s="45">
        <v>0</v>
      </c>
      <c r="BE122" s="54">
        <v>0</v>
      </c>
      <c r="BF122" s="73">
        <v>32.064759251</v>
      </c>
      <c r="BG122" s="53">
        <v>0.684834018</v>
      </c>
      <c r="BH122" s="45">
        <v>0</v>
      </c>
      <c r="BI122" s="45">
        <v>0</v>
      </c>
      <c r="BJ122" s="54">
        <v>11.45</v>
      </c>
      <c r="BK122" s="61">
        <f t="shared" si="18"/>
        <v>388.20798276299996</v>
      </c>
    </row>
    <row r="123" spans="1:63" ht="12.75">
      <c r="A123" s="11"/>
      <c r="B123" s="24" t="s">
        <v>119</v>
      </c>
      <c r="C123" s="73">
        <v>0</v>
      </c>
      <c r="D123" s="53">
        <v>0.19413066699999998</v>
      </c>
      <c r="E123" s="45">
        <v>0</v>
      </c>
      <c r="F123" s="45">
        <v>0</v>
      </c>
      <c r="G123" s="54">
        <v>0</v>
      </c>
      <c r="H123" s="73">
        <v>0.459253492</v>
      </c>
      <c r="I123" s="45">
        <v>0.000547701</v>
      </c>
      <c r="J123" s="45">
        <v>0</v>
      </c>
      <c r="K123" s="45">
        <v>0</v>
      </c>
      <c r="L123" s="54">
        <v>1.0463360609999999</v>
      </c>
      <c r="M123" s="73">
        <v>0</v>
      </c>
      <c r="N123" s="53">
        <v>0</v>
      </c>
      <c r="O123" s="45">
        <v>0</v>
      </c>
      <c r="P123" s="45">
        <v>0</v>
      </c>
      <c r="Q123" s="54">
        <v>0</v>
      </c>
      <c r="R123" s="73">
        <v>0.276159865</v>
      </c>
      <c r="S123" s="45">
        <v>0</v>
      </c>
      <c r="T123" s="45">
        <v>0</v>
      </c>
      <c r="U123" s="45">
        <v>0</v>
      </c>
      <c r="V123" s="54">
        <v>0</v>
      </c>
      <c r="W123" s="73">
        <v>0</v>
      </c>
      <c r="X123" s="45">
        <v>0</v>
      </c>
      <c r="Y123" s="45">
        <v>0</v>
      </c>
      <c r="Z123" s="45">
        <v>0</v>
      </c>
      <c r="AA123" s="54">
        <v>0</v>
      </c>
      <c r="AB123" s="73">
        <v>7.1478E-05</v>
      </c>
      <c r="AC123" s="45">
        <v>0</v>
      </c>
      <c r="AD123" s="45">
        <v>0</v>
      </c>
      <c r="AE123" s="45">
        <v>0</v>
      </c>
      <c r="AF123" s="54">
        <v>0</v>
      </c>
      <c r="AG123" s="73">
        <v>0</v>
      </c>
      <c r="AH123" s="45">
        <v>0</v>
      </c>
      <c r="AI123" s="45">
        <v>0</v>
      </c>
      <c r="AJ123" s="45">
        <v>0</v>
      </c>
      <c r="AK123" s="54">
        <v>0</v>
      </c>
      <c r="AL123" s="73">
        <v>0.00021443299999999998</v>
      </c>
      <c r="AM123" s="45">
        <v>0</v>
      </c>
      <c r="AN123" s="45">
        <v>0</v>
      </c>
      <c r="AO123" s="45">
        <v>0</v>
      </c>
      <c r="AP123" s="54">
        <v>0</v>
      </c>
      <c r="AQ123" s="73">
        <v>0</v>
      </c>
      <c r="AR123" s="53">
        <v>0</v>
      </c>
      <c r="AS123" s="45">
        <v>0</v>
      </c>
      <c r="AT123" s="45">
        <v>0</v>
      </c>
      <c r="AU123" s="54">
        <v>0</v>
      </c>
      <c r="AV123" s="73">
        <v>4.890113724000001</v>
      </c>
      <c r="AW123" s="45">
        <v>0.214088852</v>
      </c>
      <c r="AX123" s="45">
        <v>0</v>
      </c>
      <c r="AY123" s="45">
        <v>0</v>
      </c>
      <c r="AZ123" s="54">
        <v>4.045562942</v>
      </c>
      <c r="BA123" s="73">
        <v>0</v>
      </c>
      <c r="BB123" s="53">
        <v>0</v>
      </c>
      <c r="BC123" s="45">
        <v>0</v>
      </c>
      <c r="BD123" s="45">
        <v>0</v>
      </c>
      <c r="BE123" s="54">
        <v>0</v>
      </c>
      <c r="BF123" s="73">
        <v>1.892843584</v>
      </c>
      <c r="BG123" s="53">
        <v>0.051993433</v>
      </c>
      <c r="BH123" s="45">
        <v>0</v>
      </c>
      <c r="BI123" s="45">
        <v>0</v>
      </c>
      <c r="BJ123" s="54">
        <v>0.189932274</v>
      </c>
      <c r="BK123" s="61">
        <f t="shared" si="18"/>
        <v>13.261248506</v>
      </c>
    </row>
    <row r="124" spans="1:63" ht="12.75">
      <c r="A124" s="11"/>
      <c r="B124" s="24" t="s">
        <v>166</v>
      </c>
      <c r="C124" s="73">
        <v>0</v>
      </c>
      <c r="D124" s="53">
        <v>6.004825486</v>
      </c>
      <c r="E124" s="45">
        <v>0</v>
      </c>
      <c r="F124" s="45">
        <v>0</v>
      </c>
      <c r="G124" s="54">
        <v>0</v>
      </c>
      <c r="H124" s="73">
        <v>0.410816376</v>
      </c>
      <c r="I124" s="45">
        <v>0.5412716980000001</v>
      </c>
      <c r="J124" s="45">
        <v>0</v>
      </c>
      <c r="K124" s="45">
        <v>0</v>
      </c>
      <c r="L124" s="54">
        <v>0.086170446</v>
      </c>
      <c r="M124" s="73">
        <v>0</v>
      </c>
      <c r="N124" s="53">
        <v>0</v>
      </c>
      <c r="O124" s="45">
        <v>0</v>
      </c>
      <c r="P124" s="45">
        <v>0</v>
      </c>
      <c r="Q124" s="54">
        <v>0</v>
      </c>
      <c r="R124" s="73">
        <v>0.0724451</v>
      </c>
      <c r="S124" s="45">
        <v>0</v>
      </c>
      <c r="T124" s="45">
        <v>0</v>
      </c>
      <c r="U124" s="45">
        <v>0</v>
      </c>
      <c r="V124" s="54">
        <v>0.07642505200000001</v>
      </c>
      <c r="W124" s="73">
        <v>0</v>
      </c>
      <c r="X124" s="45">
        <v>0</v>
      </c>
      <c r="Y124" s="45">
        <v>0</v>
      </c>
      <c r="Z124" s="45">
        <v>0</v>
      </c>
      <c r="AA124" s="54">
        <v>0</v>
      </c>
      <c r="AB124" s="73">
        <v>0</v>
      </c>
      <c r="AC124" s="45">
        <v>0</v>
      </c>
      <c r="AD124" s="45">
        <v>0</v>
      </c>
      <c r="AE124" s="45">
        <v>0</v>
      </c>
      <c r="AF124" s="54">
        <v>0</v>
      </c>
      <c r="AG124" s="73">
        <v>0</v>
      </c>
      <c r="AH124" s="45">
        <v>0</v>
      </c>
      <c r="AI124" s="45">
        <v>0</v>
      </c>
      <c r="AJ124" s="45">
        <v>0</v>
      </c>
      <c r="AK124" s="54">
        <v>0</v>
      </c>
      <c r="AL124" s="73">
        <v>0</v>
      </c>
      <c r="AM124" s="45">
        <v>0</v>
      </c>
      <c r="AN124" s="45">
        <v>0</v>
      </c>
      <c r="AO124" s="45">
        <v>0</v>
      </c>
      <c r="AP124" s="54">
        <v>0</v>
      </c>
      <c r="AQ124" s="73">
        <v>0</v>
      </c>
      <c r="AR124" s="53">
        <v>0</v>
      </c>
      <c r="AS124" s="45">
        <v>0</v>
      </c>
      <c r="AT124" s="45">
        <v>0</v>
      </c>
      <c r="AU124" s="54">
        <v>0</v>
      </c>
      <c r="AV124" s="73">
        <v>5.156101973</v>
      </c>
      <c r="AW124" s="45">
        <v>1.551412676</v>
      </c>
      <c r="AX124" s="45">
        <v>0</v>
      </c>
      <c r="AY124" s="45">
        <v>0</v>
      </c>
      <c r="AZ124" s="54">
        <v>25.333375213</v>
      </c>
      <c r="BA124" s="73">
        <v>0</v>
      </c>
      <c r="BB124" s="53">
        <v>0</v>
      </c>
      <c r="BC124" s="45">
        <v>0</v>
      </c>
      <c r="BD124" s="45">
        <v>0</v>
      </c>
      <c r="BE124" s="54">
        <v>0</v>
      </c>
      <c r="BF124" s="73">
        <v>0.7421012189999999</v>
      </c>
      <c r="BG124" s="53">
        <v>0.002164414</v>
      </c>
      <c r="BH124" s="45">
        <v>0</v>
      </c>
      <c r="BI124" s="45">
        <v>0</v>
      </c>
      <c r="BJ124" s="54">
        <v>1.087547842</v>
      </c>
      <c r="BK124" s="61">
        <f t="shared" si="18"/>
        <v>41.064657495</v>
      </c>
    </row>
    <row r="125" spans="1:63" ht="12.75">
      <c r="A125" s="36"/>
      <c r="B125" s="38" t="s">
        <v>79</v>
      </c>
      <c r="C125" s="81">
        <f>SUM(C119:C124)</f>
        <v>0</v>
      </c>
      <c r="D125" s="81">
        <f>SUM(D119:D124)</f>
        <v>52.180795090000004</v>
      </c>
      <c r="E125" s="81">
        <f aca="true" t="shared" si="19" ref="E125:BI125">SUM(E119:E124)</f>
        <v>0</v>
      </c>
      <c r="F125" s="81">
        <f t="shared" si="19"/>
        <v>0</v>
      </c>
      <c r="G125" s="81">
        <f t="shared" si="19"/>
        <v>0</v>
      </c>
      <c r="H125" s="81">
        <f t="shared" si="19"/>
        <v>8.292446339</v>
      </c>
      <c r="I125" s="81">
        <f t="shared" si="19"/>
        <v>3.459347651</v>
      </c>
      <c r="J125" s="81">
        <f t="shared" si="19"/>
        <v>0</v>
      </c>
      <c r="K125" s="81">
        <f t="shared" si="19"/>
        <v>0</v>
      </c>
      <c r="L125" s="81">
        <f t="shared" si="19"/>
        <v>36.614607809</v>
      </c>
      <c r="M125" s="81">
        <f t="shared" si="19"/>
        <v>0</v>
      </c>
      <c r="N125" s="81">
        <f t="shared" si="19"/>
        <v>0</v>
      </c>
      <c r="O125" s="81">
        <f t="shared" si="19"/>
        <v>0</v>
      </c>
      <c r="P125" s="81">
        <f t="shared" si="19"/>
        <v>0</v>
      </c>
      <c r="Q125" s="81">
        <f t="shared" si="19"/>
        <v>0</v>
      </c>
      <c r="R125" s="81">
        <f t="shared" si="19"/>
        <v>2.513303574</v>
      </c>
      <c r="S125" s="81">
        <f t="shared" si="19"/>
        <v>0.100010161</v>
      </c>
      <c r="T125" s="81">
        <f t="shared" si="19"/>
        <v>0</v>
      </c>
      <c r="U125" s="81">
        <f t="shared" si="19"/>
        <v>0</v>
      </c>
      <c r="V125" s="81">
        <f t="shared" si="19"/>
        <v>8.203290492</v>
      </c>
      <c r="W125" s="81">
        <f t="shared" si="19"/>
        <v>0</v>
      </c>
      <c r="X125" s="81">
        <f t="shared" si="19"/>
        <v>0</v>
      </c>
      <c r="Y125" s="81">
        <f t="shared" si="19"/>
        <v>0</v>
      </c>
      <c r="Z125" s="81">
        <f t="shared" si="19"/>
        <v>0</v>
      </c>
      <c r="AA125" s="81">
        <f t="shared" si="19"/>
        <v>0</v>
      </c>
      <c r="AB125" s="81">
        <f t="shared" si="19"/>
        <v>0.08720053300000001</v>
      </c>
      <c r="AC125" s="81">
        <f t="shared" si="19"/>
        <v>0</v>
      </c>
      <c r="AD125" s="81">
        <f t="shared" si="19"/>
        <v>0</v>
      </c>
      <c r="AE125" s="81">
        <f t="shared" si="19"/>
        <v>0</v>
      </c>
      <c r="AF125" s="81">
        <f t="shared" si="19"/>
        <v>0</v>
      </c>
      <c r="AG125" s="81">
        <f t="shared" si="19"/>
        <v>0</v>
      </c>
      <c r="AH125" s="81">
        <f t="shared" si="19"/>
        <v>0</v>
      </c>
      <c r="AI125" s="81">
        <f t="shared" si="19"/>
        <v>0</v>
      </c>
      <c r="AJ125" s="81">
        <f t="shared" si="19"/>
        <v>0</v>
      </c>
      <c r="AK125" s="81">
        <f t="shared" si="19"/>
        <v>0</v>
      </c>
      <c r="AL125" s="81">
        <f t="shared" si="19"/>
        <v>0.069742033</v>
      </c>
      <c r="AM125" s="81">
        <f t="shared" si="19"/>
        <v>0</v>
      </c>
      <c r="AN125" s="81">
        <f t="shared" si="19"/>
        <v>0</v>
      </c>
      <c r="AO125" s="81">
        <f t="shared" si="19"/>
        <v>0</v>
      </c>
      <c r="AP125" s="81">
        <f t="shared" si="19"/>
        <v>0</v>
      </c>
      <c r="AQ125" s="81">
        <f t="shared" si="19"/>
        <v>0</v>
      </c>
      <c r="AR125" s="81">
        <f t="shared" si="19"/>
        <v>33.259685142</v>
      </c>
      <c r="AS125" s="81">
        <f t="shared" si="19"/>
        <v>0</v>
      </c>
      <c r="AT125" s="81">
        <f t="shared" si="19"/>
        <v>0</v>
      </c>
      <c r="AU125" s="81">
        <f t="shared" si="19"/>
        <v>0</v>
      </c>
      <c r="AV125" s="81">
        <f t="shared" si="19"/>
        <v>132.554100555</v>
      </c>
      <c r="AW125" s="81">
        <f t="shared" si="19"/>
        <v>47.67376141700001</v>
      </c>
      <c r="AX125" s="81">
        <f t="shared" si="19"/>
        <v>0</v>
      </c>
      <c r="AY125" s="81">
        <f t="shared" si="19"/>
        <v>0</v>
      </c>
      <c r="AZ125" s="81">
        <f t="shared" si="19"/>
        <v>232.521362248</v>
      </c>
      <c r="BA125" s="81">
        <f t="shared" si="19"/>
        <v>0</v>
      </c>
      <c r="BB125" s="81">
        <f t="shared" si="19"/>
        <v>0</v>
      </c>
      <c r="BC125" s="81">
        <f t="shared" si="19"/>
        <v>0</v>
      </c>
      <c r="BD125" s="81">
        <f t="shared" si="19"/>
        <v>0</v>
      </c>
      <c r="BE125" s="81">
        <f t="shared" si="19"/>
        <v>0</v>
      </c>
      <c r="BF125" s="81">
        <f t="shared" si="19"/>
        <v>40.30508022299999</v>
      </c>
      <c r="BG125" s="81">
        <f t="shared" si="19"/>
        <v>1.167648662</v>
      </c>
      <c r="BH125" s="81">
        <f t="shared" si="19"/>
        <v>0</v>
      </c>
      <c r="BI125" s="81">
        <f t="shared" si="19"/>
        <v>0</v>
      </c>
      <c r="BJ125" s="81">
        <f>SUM(BJ119:BJ124)</f>
        <v>15.026546476999998</v>
      </c>
      <c r="BK125" s="104">
        <f>SUM(BK119:BK124)</f>
        <v>614.028928406</v>
      </c>
    </row>
    <row r="126" spans="1:63" ht="4.5" customHeight="1">
      <c r="A126" s="11"/>
      <c r="B126" s="21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5"/>
    </row>
    <row r="127" spans="1:63" ht="12.75">
      <c r="A127" s="36"/>
      <c r="B127" s="83" t="s">
        <v>93</v>
      </c>
      <c r="C127" s="84">
        <f aca="true" t="shared" si="20" ref="C127:AH127">+C125++C106+C101+C81</f>
        <v>0</v>
      </c>
      <c r="D127" s="70">
        <f t="shared" si="20"/>
        <v>3207.8016326790002</v>
      </c>
      <c r="E127" s="70">
        <f t="shared" si="20"/>
        <v>0</v>
      </c>
      <c r="F127" s="70">
        <f t="shared" si="20"/>
        <v>0</v>
      </c>
      <c r="G127" s="85">
        <f t="shared" si="20"/>
        <v>0</v>
      </c>
      <c r="H127" s="84">
        <f t="shared" si="20"/>
        <v>463.31856021900006</v>
      </c>
      <c r="I127" s="70">
        <f t="shared" si="20"/>
        <v>7518.746462926001</v>
      </c>
      <c r="J127" s="70">
        <f t="shared" si="20"/>
        <v>1122.0196635850002</v>
      </c>
      <c r="K127" s="70">
        <f t="shared" si="20"/>
        <v>42.447475432</v>
      </c>
      <c r="L127" s="85">
        <f t="shared" si="20"/>
        <v>2125.0514411510003</v>
      </c>
      <c r="M127" s="84">
        <f t="shared" si="20"/>
        <v>0</v>
      </c>
      <c r="N127" s="70">
        <f t="shared" si="20"/>
        <v>0</v>
      </c>
      <c r="O127" s="70">
        <f t="shared" si="20"/>
        <v>0</v>
      </c>
      <c r="P127" s="70">
        <f t="shared" si="20"/>
        <v>0</v>
      </c>
      <c r="Q127" s="85">
        <f t="shared" si="20"/>
        <v>0</v>
      </c>
      <c r="R127" s="84">
        <f t="shared" si="20"/>
        <v>181.651936092</v>
      </c>
      <c r="S127" s="70">
        <f t="shared" si="20"/>
        <v>349.648294157</v>
      </c>
      <c r="T127" s="70">
        <f t="shared" si="20"/>
        <v>80.478674316</v>
      </c>
      <c r="U127" s="70">
        <f t="shared" si="20"/>
        <v>0</v>
      </c>
      <c r="V127" s="85">
        <f t="shared" si="20"/>
        <v>571.9329899190001</v>
      </c>
      <c r="W127" s="84">
        <f t="shared" si="20"/>
        <v>0</v>
      </c>
      <c r="X127" s="70">
        <f t="shared" si="20"/>
        <v>0</v>
      </c>
      <c r="Y127" s="70">
        <f t="shared" si="20"/>
        <v>0</v>
      </c>
      <c r="Z127" s="70">
        <f t="shared" si="20"/>
        <v>0</v>
      </c>
      <c r="AA127" s="85">
        <f t="shared" si="20"/>
        <v>0</v>
      </c>
      <c r="AB127" s="84">
        <f t="shared" si="20"/>
        <v>3.422430437</v>
      </c>
      <c r="AC127" s="70">
        <f t="shared" si="20"/>
        <v>1.8289462499999998</v>
      </c>
      <c r="AD127" s="70">
        <f t="shared" si="20"/>
        <v>0</v>
      </c>
      <c r="AE127" s="70">
        <f t="shared" si="20"/>
        <v>0</v>
      </c>
      <c r="AF127" s="85">
        <f t="shared" si="20"/>
        <v>0.34114156400000006</v>
      </c>
      <c r="AG127" s="84">
        <f t="shared" si="20"/>
        <v>0</v>
      </c>
      <c r="AH127" s="70">
        <f t="shared" si="20"/>
        <v>0</v>
      </c>
      <c r="AI127" s="70">
        <f aca="true" t="shared" si="21" ref="AI127:BJ127">+AI125++AI106+AI101+AI81</f>
        <v>0</v>
      </c>
      <c r="AJ127" s="70">
        <f t="shared" si="21"/>
        <v>0</v>
      </c>
      <c r="AK127" s="85">
        <f t="shared" si="21"/>
        <v>0</v>
      </c>
      <c r="AL127" s="84">
        <f t="shared" si="21"/>
        <v>2.392134426</v>
      </c>
      <c r="AM127" s="70">
        <f t="shared" si="21"/>
        <v>0</v>
      </c>
      <c r="AN127" s="70">
        <f t="shared" si="21"/>
        <v>0</v>
      </c>
      <c r="AO127" s="70">
        <f t="shared" si="21"/>
        <v>0</v>
      </c>
      <c r="AP127" s="85">
        <f t="shared" si="21"/>
        <v>0.1829329</v>
      </c>
      <c r="AQ127" s="84">
        <f t="shared" si="21"/>
        <v>0</v>
      </c>
      <c r="AR127" s="70">
        <f t="shared" si="21"/>
        <v>209.52618205</v>
      </c>
      <c r="AS127" s="70">
        <f t="shared" si="21"/>
        <v>0</v>
      </c>
      <c r="AT127" s="70">
        <f t="shared" si="21"/>
        <v>0</v>
      </c>
      <c r="AU127" s="85">
        <f t="shared" si="21"/>
        <v>0</v>
      </c>
      <c r="AV127" s="52">
        <f t="shared" si="21"/>
        <v>8079.745375219</v>
      </c>
      <c r="AW127" s="70">
        <f t="shared" si="21"/>
        <v>8326.857686517</v>
      </c>
      <c r="AX127" s="70">
        <f t="shared" si="21"/>
        <v>657.898952425</v>
      </c>
      <c r="AY127" s="70">
        <f t="shared" si="21"/>
        <v>0</v>
      </c>
      <c r="AZ127" s="87">
        <f t="shared" si="21"/>
        <v>11071.635667232998</v>
      </c>
      <c r="BA127" s="84">
        <f t="shared" si="21"/>
        <v>0</v>
      </c>
      <c r="BB127" s="70">
        <f t="shared" si="21"/>
        <v>0</v>
      </c>
      <c r="BC127" s="70">
        <f t="shared" si="21"/>
        <v>0</v>
      </c>
      <c r="BD127" s="70">
        <f t="shared" si="21"/>
        <v>0</v>
      </c>
      <c r="BE127" s="85">
        <f t="shared" si="21"/>
        <v>0</v>
      </c>
      <c r="BF127" s="84">
        <f t="shared" si="21"/>
        <v>3126.575259686</v>
      </c>
      <c r="BG127" s="70">
        <f t="shared" si="21"/>
        <v>650.033153556</v>
      </c>
      <c r="BH127" s="70">
        <f t="shared" si="21"/>
        <v>72.95459550300001</v>
      </c>
      <c r="BI127" s="70">
        <f t="shared" si="21"/>
        <v>0</v>
      </c>
      <c r="BJ127" s="85">
        <f t="shared" si="21"/>
        <v>1554.7962612840001</v>
      </c>
      <c r="BK127" s="100">
        <f>+BK125+BK106+BK101+BK81</f>
        <v>49421.287849525994</v>
      </c>
    </row>
    <row r="128" spans="1:63" ht="4.5" customHeight="1">
      <c r="A128" s="11"/>
      <c r="B128" s="22"/>
      <c r="C128" s="147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48"/>
    </row>
    <row r="129" spans="1:63" ht="14.25" customHeight="1">
      <c r="A129" s="11" t="s">
        <v>5</v>
      </c>
      <c r="B129" s="23" t="s">
        <v>26</v>
      </c>
      <c r="C129" s="147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48"/>
    </row>
    <row r="130" spans="1:63" ht="14.25" customHeight="1">
      <c r="A130" s="32"/>
      <c r="B130" s="28" t="s">
        <v>120</v>
      </c>
      <c r="C130" s="73">
        <v>0</v>
      </c>
      <c r="D130" s="53">
        <v>10.013351836</v>
      </c>
      <c r="E130" s="45">
        <v>0</v>
      </c>
      <c r="F130" s="45">
        <v>0</v>
      </c>
      <c r="G130" s="54">
        <v>0</v>
      </c>
      <c r="H130" s="73">
        <v>2.72615709</v>
      </c>
      <c r="I130" s="45">
        <v>1.759837987</v>
      </c>
      <c r="J130" s="45">
        <v>1.316906452</v>
      </c>
      <c r="K130" s="45">
        <v>0</v>
      </c>
      <c r="L130" s="54">
        <v>15.493652825</v>
      </c>
      <c r="M130" s="73">
        <v>0</v>
      </c>
      <c r="N130" s="53">
        <v>0</v>
      </c>
      <c r="O130" s="45">
        <v>0</v>
      </c>
      <c r="P130" s="45">
        <v>0</v>
      </c>
      <c r="Q130" s="54">
        <v>0</v>
      </c>
      <c r="R130" s="73">
        <v>1.912835167</v>
      </c>
      <c r="S130" s="45">
        <v>2.188685869</v>
      </c>
      <c r="T130" s="45">
        <v>6.550007043</v>
      </c>
      <c r="U130" s="45">
        <v>0</v>
      </c>
      <c r="V130" s="54">
        <v>3.7574437909999996</v>
      </c>
      <c r="W130" s="73">
        <v>0</v>
      </c>
      <c r="X130" s="45">
        <v>0</v>
      </c>
      <c r="Y130" s="45">
        <v>0</v>
      </c>
      <c r="Z130" s="45">
        <v>0</v>
      </c>
      <c r="AA130" s="54">
        <v>0</v>
      </c>
      <c r="AB130" s="73">
        <v>0.0030153849999999998</v>
      </c>
      <c r="AC130" s="45">
        <v>0</v>
      </c>
      <c r="AD130" s="45">
        <v>0</v>
      </c>
      <c r="AE130" s="45">
        <v>0</v>
      </c>
      <c r="AF130" s="54">
        <v>0</v>
      </c>
      <c r="AG130" s="73">
        <v>0</v>
      </c>
      <c r="AH130" s="45">
        <v>0</v>
      </c>
      <c r="AI130" s="45">
        <v>0</v>
      </c>
      <c r="AJ130" s="45">
        <v>0</v>
      </c>
      <c r="AK130" s="54">
        <v>0</v>
      </c>
      <c r="AL130" s="73">
        <v>0.004718076999999999</v>
      </c>
      <c r="AM130" s="45">
        <v>0</v>
      </c>
      <c r="AN130" s="45">
        <v>0</v>
      </c>
      <c r="AO130" s="45">
        <v>0</v>
      </c>
      <c r="AP130" s="54">
        <v>0</v>
      </c>
      <c r="AQ130" s="73">
        <v>0</v>
      </c>
      <c r="AR130" s="53">
        <v>0</v>
      </c>
      <c r="AS130" s="45">
        <v>0</v>
      </c>
      <c r="AT130" s="45">
        <v>0</v>
      </c>
      <c r="AU130" s="54">
        <v>0</v>
      </c>
      <c r="AV130" s="73">
        <v>165.18959638</v>
      </c>
      <c r="AW130" s="45">
        <v>141.760730554</v>
      </c>
      <c r="AX130" s="45">
        <v>0</v>
      </c>
      <c r="AY130" s="45">
        <v>0</v>
      </c>
      <c r="AZ130" s="54">
        <v>478.80570076199996</v>
      </c>
      <c r="BA130" s="43">
        <v>0</v>
      </c>
      <c r="BB130" s="44">
        <v>0</v>
      </c>
      <c r="BC130" s="43">
        <v>0</v>
      </c>
      <c r="BD130" s="43">
        <v>0</v>
      </c>
      <c r="BE130" s="48">
        <v>0</v>
      </c>
      <c r="BF130" s="43">
        <v>64.34586376899999</v>
      </c>
      <c r="BG130" s="44">
        <v>29.716506089</v>
      </c>
      <c r="BH130" s="43">
        <v>0</v>
      </c>
      <c r="BI130" s="43">
        <v>0</v>
      </c>
      <c r="BJ130" s="48">
        <v>96.012076247</v>
      </c>
      <c r="BK130" s="105">
        <f>SUM(C130:BJ130)</f>
        <v>1021.5570853229999</v>
      </c>
    </row>
    <row r="131" spans="1:63" ht="13.5" thickBot="1">
      <c r="A131" s="40"/>
      <c r="B131" s="86" t="s">
        <v>79</v>
      </c>
      <c r="C131" s="50">
        <f>SUM(C130)</f>
        <v>0</v>
      </c>
      <c r="D131" s="71">
        <f aca="true" t="shared" si="22" ref="D131:BK131">SUM(D130)</f>
        <v>10.013351836</v>
      </c>
      <c r="E131" s="71">
        <f t="shared" si="22"/>
        <v>0</v>
      </c>
      <c r="F131" s="71">
        <f t="shared" si="22"/>
        <v>0</v>
      </c>
      <c r="G131" s="69">
        <f t="shared" si="22"/>
        <v>0</v>
      </c>
      <c r="H131" s="50">
        <f t="shared" si="22"/>
        <v>2.72615709</v>
      </c>
      <c r="I131" s="71">
        <f t="shared" si="22"/>
        <v>1.759837987</v>
      </c>
      <c r="J131" s="71">
        <f t="shared" si="22"/>
        <v>1.316906452</v>
      </c>
      <c r="K131" s="71">
        <f t="shared" si="22"/>
        <v>0</v>
      </c>
      <c r="L131" s="69">
        <f t="shared" si="22"/>
        <v>15.493652825</v>
      </c>
      <c r="M131" s="50">
        <f t="shared" si="22"/>
        <v>0</v>
      </c>
      <c r="N131" s="71">
        <f t="shared" si="22"/>
        <v>0</v>
      </c>
      <c r="O131" s="71">
        <f t="shared" si="22"/>
        <v>0</v>
      </c>
      <c r="P131" s="71">
        <f t="shared" si="22"/>
        <v>0</v>
      </c>
      <c r="Q131" s="69">
        <f t="shared" si="22"/>
        <v>0</v>
      </c>
      <c r="R131" s="50">
        <f t="shared" si="22"/>
        <v>1.912835167</v>
      </c>
      <c r="S131" s="71">
        <f t="shared" si="22"/>
        <v>2.188685869</v>
      </c>
      <c r="T131" s="71">
        <f t="shared" si="22"/>
        <v>6.550007043</v>
      </c>
      <c r="U131" s="71">
        <f t="shared" si="22"/>
        <v>0</v>
      </c>
      <c r="V131" s="69">
        <f t="shared" si="22"/>
        <v>3.7574437909999996</v>
      </c>
      <c r="W131" s="50">
        <f t="shared" si="22"/>
        <v>0</v>
      </c>
      <c r="X131" s="71">
        <f t="shared" si="22"/>
        <v>0</v>
      </c>
      <c r="Y131" s="71">
        <f t="shared" si="22"/>
        <v>0</v>
      </c>
      <c r="Z131" s="71">
        <f t="shared" si="22"/>
        <v>0</v>
      </c>
      <c r="AA131" s="69">
        <f t="shared" si="22"/>
        <v>0</v>
      </c>
      <c r="AB131" s="50">
        <f t="shared" si="22"/>
        <v>0.0030153849999999998</v>
      </c>
      <c r="AC131" s="71">
        <f t="shared" si="22"/>
        <v>0</v>
      </c>
      <c r="AD131" s="71">
        <f t="shared" si="22"/>
        <v>0</v>
      </c>
      <c r="AE131" s="71">
        <f t="shared" si="22"/>
        <v>0</v>
      </c>
      <c r="AF131" s="69">
        <f t="shared" si="22"/>
        <v>0</v>
      </c>
      <c r="AG131" s="50">
        <f t="shared" si="22"/>
        <v>0</v>
      </c>
      <c r="AH131" s="71">
        <f t="shared" si="22"/>
        <v>0</v>
      </c>
      <c r="AI131" s="71">
        <f t="shared" si="22"/>
        <v>0</v>
      </c>
      <c r="AJ131" s="71">
        <f t="shared" si="22"/>
        <v>0</v>
      </c>
      <c r="AK131" s="69">
        <f t="shared" si="22"/>
        <v>0</v>
      </c>
      <c r="AL131" s="50">
        <f t="shared" si="22"/>
        <v>0.004718076999999999</v>
      </c>
      <c r="AM131" s="71">
        <f t="shared" si="22"/>
        <v>0</v>
      </c>
      <c r="AN131" s="71">
        <f t="shared" si="22"/>
        <v>0</v>
      </c>
      <c r="AO131" s="71">
        <f t="shared" si="22"/>
        <v>0</v>
      </c>
      <c r="AP131" s="69">
        <f t="shared" si="22"/>
        <v>0</v>
      </c>
      <c r="AQ131" s="50">
        <f t="shared" si="22"/>
        <v>0</v>
      </c>
      <c r="AR131" s="71">
        <f t="shared" si="22"/>
        <v>0</v>
      </c>
      <c r="AS131" s="71">
        <f t="shared" si="22"/>
        <v>0</v>
      </c>
      <c r="AT131" s="71">
        <f t="shared" si="22"/>
        <v>0</v>
      </c>
      <c r="AU131" s="69">
        <f t="shared" si="22"/>
        <v>0</v>
      </c>
      <c r="AV131" s="50">
        <f t="shared" si="22"/>
        <v>165.18959638</v>
      </c>
      <c r="AW131" s="71">
        <f t="shared" si="22"/>
        <v>141.760730554</v>
      </c>
      <c r="AX131" s="71">
        <f t="shared" si="22"/>
        <v>0</v>
      </c>
      <c r="AY131" s="71">
        <f t="shared" si="22"/>
        <v>0</v>
      </c>
      <c r="AZ131" s="69">
        <f t="shared" si="22"/>
        <v>478.80570076199996</v>
      </c>
      <c r="BA131" s="51">
        <f t="shared" si="22"/>
        <v>0</v>
      </c>
      <c r="BB131" s="71">
        <f t="shared" si="22"/>
        <v>0</v>
      </c>
      <c r="BC131" s="71">
        <f t="shared" si="22"/>
        <v>0</v>
      </c>
      <c r="BD131" s="71">
        <f t="shared" si="22"/>
        <v>0</v>
      </c>
      <c r="BE131" s="88">
        <f t="shared" si="22"/>
        <v>0</v>
      </c>
      <c r="BF131" s="50">
        <f t="shared" si="22"/>
        <v>64.34586376899999</v>
      </c>
      <c r="BG131" s="71">
        <f t="shared" si="22"/>
        <v>29.716506089</v>
      </c>
      <c r="BH131" s="71">
        <f t="shared" si="22"/>
        <v>0</v>
      </c>
      <c r="BI131" s="71">
        <f t="shared" si="22"/>
        <v>0</v>
      </c>
      <c r="BJ131" s="69">
        <f t="shared" si="22"/>
        <v>96.012076247</v>
      </c>
      <c r="BK131" s="106">
        <f t="shared" si="22"/>
        <v>1021.5570853229999</v>
      </c>
    </row>
    <row r="132" spans="1:63" ht="6" customHeight="1">
      <c r="A132" s="4"/>
      <c r="B132" s="16"/>
      <c r="C132" s="27"/>
      <c r="D132" s="34"/>
      <c r="E132" s="27"/>
      <c r="F132" s="27"/>
      <c r="G132" s="27"/>
      <c r="H132" s="27"/>
      <c r="I132" s="27"/>
      <c r="J132" s="27"/>
      <c r="K132" s="27"/>
      <c r="L132" s="27"/>
      <c r="M132" s="27"/>
      <c r="N132" s="34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34"/>
      <c r="AS132" s="27"/>
      <c r="AT132" s="27"/>
      <c r="AU132" s="27"/>
      <c r="AV132" s="27"/>
      <c r="AW132" s="27"/>
      <c r="AX132" s="27"/>
      <c r="AY132" s="27"/>
      <c r="AZ132" s="27"/>
      <c r="BA132" s="27"/>
      <c r="BB132" s="34"/>
      <c r="BC132" s="27"/>
      <c r="BD132" s="27"/>
      <c r="BE132" s="27"/>
      <c r="BF132" s="27"/>
      <c r="BG132" s="34"/>
      <c r="BH132" s="27"/>
      <c r="BI132" s="27"/>
      <c r="BJ132" s="27"/>
      <c r="BK132" s="30"/>
    </row>
    <row r="133" spans="1:63" ht="12.75">
      <c r="A133" s="4"/>
      <c r="B133" s="4" t="s">
        <v>121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41" t="s">
        <v>122</v>
      </c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30"/>
    </row>
    <row r="134" spans="1:63" ht="12.75">
      <c r="A134" s="4"/>
      <c r="B134" s="4" t="s">
        <v>123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42" t="s">
        <v>124</v>
      </c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30"/>
    </row>
    <row r="135" spans="3:63" ht="12.75">
      <c r="C135" s="27"/>
      <c r="D135" s="27"/>
      <c r="E135" s="27"/>
      <c r="F135" s="27"/>
      <c r="G135" s="27"/>
      <c r="H135" s="27"/>
      <c r="I135" s="27"/>
      <c r="J135" s="27"/>
      <c r="K135" s="27"/>
      <c r="L135" s="42" t="s">
        <v>125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30"/>
    </row>
    <row r="136" spans="2:63" ht="12.75">
      <c r="B136" s="4" t="s">
        <v>172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42" t="s">
        <v>126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2:63" ht="12.75">
      <c r="B137" s="4" t="s">
        <v>173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127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2:63" ht="12.75">
      <c r="B138" s="4"/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128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</sheetData>
  <sheetProtection/>
  <mergeCells count="49">
    <mergeCell ref="C126:BK126"/>
    <mergeCell ref="A1:A5"/>
    <mergeCell ref="C104:BK104"/>
    <mergeCell ref="C128:BK128"/>
    <mergeCell ref="C129:BK129"/>
    <mergeCell ref="C108:BK108"/>
    <mergeCell ref="C109:BK109"/>
    <mergeCell ref="C112:BK112"/>
    <mergeCell ref="C116:BK116"/>
    <mergeCell ref="C117:BK117"/>
    <mergeCell ref="C118:BK118"/>
    <mergeCell ref="C85:BK85"/>
    <mergeCell ref="C82:BK82"/>
    <mergeCell ref="C88:BK88"/>
    <mergeCell ref="C102:BK102"/>
    <mergeCell ref="C103:BK103"/>
    <mergeCell ref="C107:BK107"/>
    <mergeCell ref="C1:BK1"/>
    <mergeCell ref="BA3:BJ3"/>
    <mergeCell ref="BK2:BK5"/>
    <mergeCell ref="W3:AF3"/>
    <mergeCell ref="AG3:AP3"/>
    <mergeCell ref="C84:BK84"/>
    <mergeCell ref="M3:V3"/>
    <mergeCell ref="C11:BK11"/>
    <mergeCell ref="C15:BK15"/>
    <mergeCell ref="C65:BK65"/>
    <mergeCell ref="C68:BK68"/>
    <mergeCell ref="C71:BK71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49" t="s">
        <v>188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164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1">
        <v>0.001636283</v>
      </c>
      <c r="E5" s="102">
        <v>0.6121941679999999</v>
      </c>
      <c r="F5" s="102">
        <v>0.765018956</v>
      </c>
      <c r="G5" s="102">
        <v>0.00877757</v>
      </c>
      <c r="H5" s="102">
        <v>0.00987497</v>
      </c>
      <c r="I5" s="72"/>
      <c r="J5" s="89"/>
      <c r="K5" s="95">
        <f>SUM(D5:J5)</f>
        <v>1.3975019469999999</v>
      </c>
      <c r="L5" s="96">
        <v>0</v>
      </c>
    </row>
    <row r="6" spans="2:12" ht="12.75">
      <c r="B6" s="12">
        <v>2</v>
      </c>
      <c r="C6" s="14" t="s">
        <v>36</v>
      </c>
      <c r="D6" s="102">
        <v>75.671726148</v>
      </c>
      <c r="E6" s="102">
        <v>123.595551321</v>
      </c>
      <c r="F6" s="102">
        <v>450.172014037</v>
      </c>
      <c r="G6" s="102">
        <v>34.354300514</v>
      </c>
      <c r="H6" s="102">
        <v>9.867429459999999</v>
      </c>
      <c r="I6" s="72"/>
      <c r="J6" s="89"/>
      <c r="K6" s="95">
        <f aca="true" t="shared" si="0" ref="K6:K41">SUM(D6:J6)</f>
        <v>693.66102148</v>
      </c>
      <c r="L6" s="95">
        <v>9.876421632</v>
      </c>
    </row>
    <row r="7" spans="2:12" ht="12.75">
      <c r="B7" s="12">
        <v>3</v>
      </c>
      <c r="C7" s="13" t="s">
        <v>37</v>
      </c>
      <c r="D7" s="102">
        <v>0.012656217999999999</v>
      </c>
      <c r="E7" s="102">
        <v>0.5103346129999999</v>
      </c>
      <c r="F7" s="102">
        <v>1.370238892</v>
      </c>
      <c r="G7" s="102">
        <v>0.004558223</v>
      </c>
      <c r="H7" s="102">
        <v>0.006585425</v>
      </c>
      <c r="I7" s="72"/>
      <c r="J7" s="89"/>
      <c r="K7" s="95">
        <f t="shared" si="0"/>
        <v>1.904373371</v>
      </c>
      <c r="L7" s="96">
        <v>0</v>
      </c>
    </row>
    <row r="8" spans="2:12" ht="12.75">
      <c r="B8" s="12">
        <v>4</v>
      </c>
      <c r="C8" s="14" t="s">
        <v>38</v>
      </c>
      <c r="D8" s="102">
        <v>0.530857216</v>
      </c>
      <c r="E8" s="102">
        <v>59.921176758</v>
      </c>
      <c r="F8" s="102">
        <v>82.72312278000001</v>
      </c>
      <c r="G8" s="102">
        <v>11.505703184</v>
      </c>
      <c r="H8" s="102">
        <v>1.009468006</v>
      </c>
      <c r="I8" s="72"/>
      <c r="J8" s="89"/>
      <c r="K8" s="95">
        <f t="shared" si="0"/>
        <v>155.690327944</v>
      </c>
      <c r="L8" s="95">
        <v>15.582801413999999</v>
      </c>
    </row>
    <row r="9" spans="2:12" ht="12.75">
      <c r="B9" s="12">
        <v>5</v>
      </c>
      <c r="C9" s="14" t="s">
        <v>39</v>
      </c>
      <c r="D9" s="102">
        <v>0.450759083</v>
      </c>
      <c r="E9" s="102">
        <v>39.88021181</v>
      </c>
      <c r="F9" s="102">
        <v>126.442367969</v>
      </c>
      <c r="G9" s="102">
        <v>11.609903552</v>
      </c>
      <c r="H9" s="102">
        <v>0.916603828</v>
      </c>
      <c r="I9" s="72"/>
      <c r="J9" s="89"/>
      <c r="K9" s="95">
        <f t="shared" si="0"/>
        <v>179.299846242</v>
      </c>
      <c r="L9" s="95">
        <v>3.206667462</v>
      </c>
    </row>
    <row r="10" spans="2:12" ht="12.75">
      <c r="B10" s="12">
        <v>6</v>
      </c>
      <c r="C10" s="14" t="s">
        <v>40</v>
      </c>
      <c r="D10" s="102">
        <v>0.507382836</v>
      </c>
      <c r="E10" s="102">
        <v>63.876251061</v>
      </c>
      <c r="F10" s="102">
        <v>98.40018859899999</v>
      </c>
      <c r="G10" s="102">
        <v>9.112882459</v>
      </c>
      <c r="H10" s="102">
        <v>2.61868804</v>
      </c>
      <c r="I10" s="72"/>
      <c r="J10" s="89"/>
      <c r="K10" s="95">
        <f t="shared" si="0"/>
        <v>174.51539299499996</v>
      </c>
      <c r="L10" s="95">
        <v>4.390064482</v>
      </c>
    </row>
    <row r="11" spans="2:12" ht="12.75">
      <c r="B11" s="12">
        <v>7</v>
      </c>
      <c r="C11" s="14" t="s">
        <v>41</v>
      </c>
      <c r="D11" s="102">
        <v>3.9568827950000003</v>
      </c>
      <c r="E11" s="102">
        <v>59.444739688999995</v>
      </c>
      <c r="F11" s="102">
        <v>66.084248913</v>
      </c>
      <c r="G11" s="102">
        <v>3.501841711</v>
      </c>
      <c r="H11" s="102">
        <v>0.627746139</v>
      </c>
      <c r="I11" s="72"/>
      <c r="J11" s="89"/>
      <c r="K11" s="95">
        <f t="shared" si="0"/>
        <v>133.615459247</v>
      </c>
      <c r="L11" s="95">
        <v>19.432642028</v>
      </c>
    </row>
    <row r="12" spans="2:12" ht="12.75">
      <c r="B12" s="12">
        <v>8</v>
      </c>
      <c r="C12" s="13" t="s">
        <v>42</v>
      </c>
      <c r="D12" s="102">
        <v>0.040307061</v>
      </c>
      <c r="E12" s="102">
        <v>0.221599742</v>
      </c>
      <c r="F12" s="102">
        <v>4.587723154</v>
      </c>
      <c r="G12" s="102">
        <v>0.12998373700000002</v>
      </c>
      <c r="H12" s="102">
        <v>0.007872898</v>
      </c>
      <c r="I12" s="72"/>
      <c r="J12" s="89"/>
      <c r="K12" s="95">
        <f t="shared" si="0"/>
        <v>4.987486591999999</v>
      </c>
      <c r="L12" s="95">
        <v>0.043625553000000004</v>
      </c>
    </row>
    <row r="13" spans="2:12" ht="12.75">
      <c r="B13" s="12">
        <v>9</v>
      </c>
      <c r="C13" s="13" t="s">
        <v>43</v>
      </c>
      <c r="D13" s="102">
        <v>0.001313835</v>
      </c>
      <c r="E13" s="102">
        <v>0.386883453</v>
      </c>
      <c r="F13" s="102">
        <v>3.9912100050000006</v>
      </c>
      <c r="G13" s="102">
        <v>0.077436688</v>
      </c>
      <c r="H13" s="102">
        <v>0.0328025</v>
      </c>
      <c r="I13" s="72"/>
      <c r="J13" s="89"/>
      <c r="K13" s="95">
        <f t="shared" si="0"/>
        <v>4.489646481</v>
      </c>
      <c r="L13" s="96">
        <v>0</v>
      </c>
    </row>
    <row r="14" spans="2:12" ht="12.75">
      <c r="B14" s="12">
        <v>10</v>
      </c>
      <c r="C14" s="14" t="s">
        <v>44</v>
      </c>
      <c r="D14" s="102">
        <v>39.014916043</v>
      </c>
      <c r="E14" s="102">
        <v>111.29484065999999</v>
      </c>
      <c r="F14" s="102">
        <v>192.55236790100003</v>
      </c>
      <c r="G14" s="102">
        <v>23.394203069</v>
      </c>
      <c r="H14" s="102">
        <v>3.20420857</v>
      </c>
      <c r="I14" s="72"/>
      <c r="J14" s="89"/>
      <c r="K14" s="95">
        <f t="shared" si="0"/>
        <v>369.46053624300004</v>
      </c>
      <c r="L14" s="95">
        <v>4.174567189</v>
      </c>
    </row>
    <row r="15" spans="2:12" ht="12.75">
      <c r="B15" s="12">
        <v>11</v>
      </c>
      <c r="C15" s="14" t="s">
        <v>45</v>
      </c>
      <c r="D15" s="102">
        <v>1078.741098972</v>
      </c>
      <c r="E15" s="102">
        <v>771.300974291</v>
      </c>
      <c r="F15" s="102">
        <v>1530.726444663</v>
      </c>
      <c r="G15" s="102">
        <v>97.81149284199999</v>
      </c>
      <c r="H15" s="102">
        <v>27.946750217</v>
      </c>
      <c r="I15" s="72"/>
      <c r="J15" s="89"/>
      <c r="K15" s="95">
        <f t="shared" si="0"/>
        <v>3506.526760985</v>
      </c>
      <c r="L15" s="95">
        <v>78.718080393</v>
      </c>
    </row>
    <row r="16" spans="2:12" ht="12.75">
      <c r="B16" s="12">
        <v>12</v>
      </c>
      <c r="C16" s="14" t="s">
        <v>46</v>
      </c>
      <c r="D16" s="102">
        <v>121.46687795899999</v>
      </c>
      <c r="E16" s="102">
        <v>925.5797014420001</v>
      </c>
      <c r="F16" s="102">
        <v>425.971892227</v>
      </c>
      <c r="G16" s="102">
        <v>23.953091447</v>
      </c>
      <c r="H16" s="102">
        <v>7.227591702</v>
      </c>
      <c r="I16" s="72"/>
      <c r="J16" s="89"/>
      <c r="K16" s="95">
        <f t="shared" si="0"/>
        <v>1504.1991547769999</v>
      </c>
      <c r="L16" s="95">
        <v>19.20850475</v>
      </c>
    </row>
    <row r="17" spans="2:12" ht="12.75">
      <c r="B17" s="12">
        <v>13</v>
      </c>
      <c r="C17" s="14" t="s">
        <v>47</v>
      </c>
      <c r="D17" s="102">
        <v>0.907296751</v>
      </c>
      <c r="E17" s="102">
        <v>5.40993635</v>
      </c>
      <c r="F17" s="102">
        <v>18.970799152999998</v>
      </c>
      <c r="G17" s="102">
        <v>0.561400082</v>
      </c>
      <c r="H17" s="102">
        <v>0.218902747</v>
      </c>
      <c r="I17" s="72"/>
      <c r="J17" s="89"/>
      <c r="K17" s="95">
        <f t="shared" si="0"/>
        <v>26.068335082999997</v>
      </c>
      <c r="L17" s="95">
        <v>0.5608636929999999</v>
      </c>
    </row>
    <row r="18" spans="2:12" ht="12.75">
      <c r="B18" s="12">
        <v>14</v>
      </c>
      <c r="C18" s="14" t="s">
        <v>48</v>
      </c>
      <c r="D18" s="102">
        <v>0.552076989</v>
      </c>
      <c r="E18" s="102">
        <v>1.7413994869999998</v>
      </c>
      <c r="F18" s="102">
        <v>10.318628967999999</v>
      </c>
      <c r="G18" s="102">
        <v>0.034992494</v>
      </c>
      <c r="H18" s="102">
        <v>0.269217542</v>
      </c>
      <c r="I18" s="72"/>
      <c r="J18" s="89"/>
      <c r="K18" s="95">
        <f t="shared" si="0"/>
        <v>12.91631548</v>
      </c>
      <c r="L18" s="95">
        <v>0.015527728</v>
      </c>
    </row>
    <row r="19" spans="2:12" ht="12.75">
      <c r="B19" s="12">
        <v>15</v>
      </c>
      <c r="C19" s="14" t="s">
        <v>49</v>
      </c>
      <c r="D19" s="102">
        <v>7.917786989</v>
      </c>
      <c r="E19" s="102">
        <v>59.37311793999999</v>
      </c>
      <c r="F19" s="102">
        <v>134.970834626</v>
      </c>
      <c r="G19" s="102">
        <v>20.876037665000002</v>
      </c>
      <c r="H19" s="102">
        <v>1.14607431</v>
      </c>
      <c r="I19" s="72"/>
      <c r="J19" s="89"/>
      <c r="K19" s="95">
        <f t="shared" si="0"/>
        <v>224.28385153</v>
      </c>
      <c r="L19" s="95">
        <v>11.615565334000001</v>
      </c>
    </row>
    <row r="20" spans="2:12" ht="12.75">
      <c r="B20" s="12">
        <v>16</v>
      </c>
      <c r="C20" s="14" t="s">
        <v>50</v>
      </c>
      <c r="D20" s="102">
        <v>599.7871019270001</v>
      </c>
      <c r="E20" s="102">
        <v>1196.4329737259998</v>
      </c>
      <c r="F20" s="102">
        <v>1326.2972681329998</v>
      </c>
      <c r="G20" s="102">
        <v>76.713438424</v>
      </c>
      <c r="H20" s="102">
        <v>31.425685101</v>
      </c>
      <c r="I20" s="72"/>
      <c r="J20" s="89"/>
      <c r="K20" s="95">
        <f t="shared" si="0"/>
        <v>3230.6564673109992</v>
      </c>
      <c r="L20" s="95">
        <v>86.776736783</v>
      </c>
    </row>
    <row r="21" spans="2:12" ht="12.75">
      <c r="B21" s="12">
        <v>17</v>
      </c>
      <c r="C21" s="14" t="s">
        <v>51</v>
      </c>
      <c r="D21" s="102">
        <v>26.32680277</v>
      </c>
      <c r="E21" s="102">
        <v>115.91311065100001</v>
      </c>
      <c r="F21" s="102">
        <v>261.716668014</v>
      </c>
      <c r="G21" s="102">
        <v>11.328282253</v>
      </c>
      <c r="H21" s="102">
        <v>7.4221934769999995</v>
      </c>
      <c r="I21" s="72"/>
      <c r="J21" s="89"/>
      <c r="K21" s="95">
        <f t="shared" si="0"/>
        <v>422.707057165</v>
      </c>
      <c r="L21" s="95">
        <v>15.269304925</v>
      </c>
    </row>
    <row r="22" spans="2:12" ht="12.75">
      <c r="B22" s="12">
        <v>18</v>
      </c>
      <c r="C22" s="13" t="s">
        <v>52</v>
      </c>
      <c r="D22" s="101">
        <v>2.9802999999999996E-05</v>
      </c>
      <c r="E22" s="102">
        <v>0.019912018</v>
      </c>
      <c r="F22" s="102">
        <v>0.07285404200000001</v>
      </c>
      <c r="G22" s="101">
        <v>0</v>
      </c>
      <c r="H22" s="102">
        <v>0</v>
      </c>
      <c r="I22" s="72"/>
      <c r="J22" s="89"/>
      <c r="K22" s="95">
        <f t="shared" si="0"/>
        <v>0.092795863</v>
      </c>
      <c r="L22" s="95">
        <v>0.013873617999999999</v>
      </c>
    </row>
    <row r="23" spans="2:12" ht="12.75">
      <c r="B23" s="12">
        <v>19</v>
      </c>
      <c r="C23" s="14" t="s">
        <v>53</v>
      </c>
      <c r="D23" s="102">
        <v>4.56541505</v>
      </c>
      <c r="E23" s="102">
        <v>86.16788675299999</v>
      </c>
      <c r="F23" s="102">
        <v>282.287248852</v>
      </c>
      <c r="G23" s="102">
        <v>27.482278727999997</v>
      </c>
      <c r="H23" s="102">
        <v>3.6482362020000005</v>
      </c>
      <c r="I23" s="72"/>
      <c r="J23" s="89"/>
      <c r="K23" s="95">
        <f t="shared" si="0"/>
        <v>404.15106558499997</v>
      </c>
      <c r="L23" s="95">
        <v>10.382378162</v>
      </c>
    </row>
    <row r="24" spans="2:12" ht="12.75">
      <c r="B24" s="12">
        <v>20</v>
      </c>
      <c r="C24" s="14" t="s">
        <v>54</v>
      </c>
      <c r="D24" s="102">
        <v>5490.413711867</v>
      </c>
      <c r="E24" s="102">
        <v>9837.696367671</v>
      </c>
      <c r="F24" s="102">
        <v>7492.6356670430005</v>
      </c>
      <c r="G24" s="102">
        <v>644.071817584</v>
      </c>
      <c r="H24" s="102">
        <v>406.08594167800004</v>
      </c>
      <c r="I24" s="72"/>
      <c r="J24" s="89"/>
      <c r="K24" s="95">
        <f t="shared" si="0"/>
        <v>23870.903505843</v>
      </c>
      <c r="L24" s="95">
        <v>371.93440406999997</v>
      </c>
    </row>
    <row r="25" spans="2:12" ht="12.75">
      <c r="B25" s="12">
        <v>21</v>
      </c>
      <c r="C25" s="13" t="s">
        <v>55</v>
      </c>
      <c r="D25" s="101">
        <v>0.006411951</v>
      </c>
      <c r="E25" s="102">
        <v>0.247866032</v>
      </c>
      <c r="F25" s="102">
        <v>1.7901479670000002</v>
      </c>
      <c r="G25" s="102">
        <v>0.042751041999999996</v>
      </c>
      <c r="H25" s="102">
        <v>0.039354314</v>
      </c>
      <c r="I25" s="72"/>
      <c r="J25" s="89"/>
      <c r="K25" s="95">
        <f t="shared" si="0"/>
        <v>2.1265313060000004</v>
      </c>
      <c r="L25" s="95">
        <v>0.024013860999999997</v>
      </c>
    </row>
    <row r="26" spans="2:12" ht="12.75">
      <c r="B26" s="12">
        <v>22</v>
      </c>
      <c r="C26" s="14" t="s">
        <v>56</v>
      </c>
      <c r="D26" s="102">
        <v>0.336924554</v>
      </c>
      <c r="E26" s="102">
        <v>3.248801506</v>
      </c>
      <c r="F26" s="102">
        <v>17.360910848</v>
      </c>
      <c r="G26" s="102">
        <v>0.176750724</v>
      </c>
      <c r="H26" s="102">
        <v>0.215477648</v>
      </c>
      <c r="I26" s="72"/>
      <c r="J26" s="89"/>
      <c r="K26" s="95">
        <f t="shared" si="0"/>
        <v>21.33886528</v>
      </c>
      <c r="L26" s="95">
        <v>0.621202122</v>
      </c>
    </row>
    <row r="27" spans="2:12" ht="12.75">
      <c r="B27" s="12">
        <v>23</v>
      </c>
      <c r="C27" s="13" t="s">
        <v>57</v>
      </c>
      <c r="D27" s="101">
        <v>0</v>
      </c>
      <c r="E27" s="101">
        <v>0.0012019040000000002</v>
      </c>
      <c r="F27" s="102">
        <v>0.557761446</v>
      </c>
      <c r="G27" s="102">
        <v>0.089667993</v>
      </c>
      <c r="H27" s="102">
        <v>0.013500854999999999</v>
      </c>
      <c r="I27" s="72"/>
      <c r="J27" s="89"/>
      <c r="K27" s="95">
        <f t="shared" si="0"/>
        <v>0.6621321979999999</v>
      </c>
      <c r="L27" s="96">
        <v>0.012052637</v>
      </c>
    </row>
    <row r="28" spans="2:12" ht="12.75">
      <c r="B28" s="12">
        <v>24</v>
      </c>
      <c r="C28" s="13" t="s">
        <v>58</v>
      </c>
      <c r="D28" s="101">
        <v>0.0069825059999999994</v>
      </c>
      <c r="E28" s="102">
        <v>0.503235765</v>
      </c>
      <c r="F28" s="102">
        <v>1.6320632190000002</v>
      </c>
      <c r="G28" s="102">
        <v>0.000233731</v>
      </c>
      <c r="H28" s="102">
        <v>0.059951999</v>
      </c>
      <c r="I28" s="72"/>
      <c r="J28" s="89"/>
      <c r="K28" s="95">
        <f t="shared" si="0"/>
        <v>2.20246722</v>
      </c>
      <c r="L28" s="95">
        <v>0.134082338</v>
      </c>
    </row>
    <row r="29" spans="2:12" ht="12.75">
      <c r="B29" s="12">
        <v>25</v>
      </c>
      <c r="C29" s="14" t="s">
        <v>59</v>
      </c>
      <c r="D29" s="102">
        <v>365.072227288</v>
      </c>
      <c r="E29" s="102">
        <v>2971.130805982</v>
      </c>
      <c r="F29" s="102">
        <v>1776.6046728200001</v>
      </c>
      <c r="G29" s="102">
        <v>82.75212863899999</v>
      </c>
      <c r="H29" s="102">
        <v>36.306187030000004</v>
      </c>
      <c r="I29" s="72"/>
      <c r="J29" s="89"/>
      <c r="K29" s="95">
        <f t="shared" si="0"/>
        <v>5231.8660217589995</v>
      </c>
      <c r="L29" s="95">
        <v>66.66210262</v>
      </c>
    </row>
    <row r="30" spans="2:12" ht="12.75">
      <c r="B30" s="12">
        <v>26</v>
      </c>
      <c r="C30" s="14" t="s">
        <v>60</v>
      </c>
      <c r="D30" s="102">
        <v>8.091568758</v>
      </c>
      <c r="E30" s="102">
        <v>44.259622183</v>
      </c>
      <c r="F30" s="102">
        <v>113.580120368</v>
      </c>
      <c r="G30" s="102">
        <v>8.463498737</v>
      </c>
      <c r="H30" s="102">
        <v>1.368470734</v>
      </c>
      <c r="I30" s="72"/>
      <c r="J30" s="89"/>
      <c r="K30" s="95">
        <f t="shared" si="0"/>
        <v>175.76328078</v>
      </c>
      <c r="L30" s="95">
        <v>3.526087193</v>
      </c>
    </row>
    <row r="31" spans="2:12" ht="12.75">
      <c r="B31" s="12">
        <v>27</v>
      </c>
      <c r="C31" s="14" t="s">
        <v>17</v>
      </c>
      <c r="D31" s="102">
        <v>186.859821827</v>
      </c>
      <c r="E31" s="102">
        <v>520.7085706629999</v>
      </c>
      <c r="F31" s="102">
        <v>790.9450430119999</v>
      </c>
      <c r="G31" s="102">
        <v>54.681060087</v>
      </c>
      <c r="H31" s="102">
        <v>19.693116103999998</v>
      </c>
      <c r="I31" s="72"/>
      <c r="J31" s="89"/>
      <c r="K31" s="95">
        <f t="shared" si="0"/>
        <v>1572.887611693</v>
      </c>
      <c r="L31" s="95">
        <v>26.371053377000003</v>
      </c>
    </row>
    <row r="32" spans="2:12" ht="12.75">
      <c r="B32" s="12">
        <v>28</v>
      </c>
      <c r="C32" s="14" t="s">
        <v>61</v>
      </c>
      <c r="D32" s="102">
        <v>0.47655865</v>
      </c>
      <c r="E32" s="102">
        <v>2.535262026</v>
      </c>
      <c r="F32" s="102">
        <v>11.570903514000001</v>
      </c>
      <c r="G32" s="102">
        <v>0.328541291</v>
      </c>
      <c r="H32" s="102">
        <v>0.36723151</v>
      </c>
      <c r="I32" s="72"/>
      <c r="J32" s="89"/>
      <c r="K32" s="95">
        <f t="shared" si="0"/>
        <v>15.278496991</v>
      </c>
      <c r="L32" s="95">
        <v>1.535135286</v>
      </c>
    </row>
    <row r="33" spans="2:12" ht="12.75">
      <c r="B33" s="12">
        <v>29</v>
      </c>
      <c r="C33" s="14" t="s">
        <v>62</v>
      </c>
      <c r="D33" s="102">
        <v>16.911028435</v>
      </c>
      <c r="E33" s="102">
        <v>337.011761845</v>
      </c>
      <c r="F33" s="102">
        <v>278.450623775</v>
      </c>
      <c r="G33" s="102">
        <v>27.020883676999997</v>
      </c>
      <c r="H33" s="102">
        <v>2.604662055</v>
      </c>
      <c r="I33" s="72"/>
      <c r="J33" s="89"/>
      <c r="K33" s="95">
        <f t="shared" si="0"/>
        <v>661.998959787</v>
      </c>
      <c r="L33" s="95">
        <v>35.202211614</v>
      </c>
    </row>
    <row r="34" spans="2:12" ht="12.75">
      <c r="B34" s="12">
        <v>30</v>
      </c>
      <c r="C34" s="14" t="s">
        <v>63</v>
      </c>
      <c r="D34" s="102">
        <v>4.229972534000001</v>
      </c>
      <c r="E34" s="102">
        <v>369.797761931</v>
      </c>
      <c r="F34" s="102">
        <v>367.902461191</v>
      </c>
      <c r="G34" s="102">
        <v>17.361498148</v>
      </c>
      <c r="H34" s="102">
        <v>4.525280479999999</v>
      </c>
      <c r="I34" s="72"/>
      <c r="J34" s="89"/>
      <c r="K34" s="95">
        <f t="shared" si="0"/>
        <v>763.816974284</v>
      </c>
      <c r="L34" s="95">
        <v>18.054072181</v>
      </c>
    </row>
    <row r="35" spans="2:12" ht="12.75">
      <c r="B35" s="12">
        <v>31</v>
      </c>
      <c r="C35" s="13" t="s">
        <v>64</v>
      </c>
      <c r="D35" s="101">
        <v>0.016428749</v>
      </c>
      <c r="E35" s="102">
        <v>0.517210688</v>
      </c>
      <c r="F35" s="102">
        <v>3.363185814</v>
      </c>
      <c r="G35" s="102">
        <v>0.6032210450000001</v>
      </c>
      <c r="H35" s="102">
        <v>0.020353095999999998</v>
      </c>
      <c r="I35" s="72"/>
      <c r="J35" s="89"/>
      <c r="K35" s="95">
        <f t="shared" si="0"/>
        <v>4.520399392</v>
      </c>
      <c r="L35" s="96">
        <v>0</v>
      </c>
    </row>
    <row r="36" spans="2:12" ht="12.75">
      <c r="B36" s="12">
        <v>32</v>
      </c>
      <c r="C36" s="14" t="s">
        <v>65</v>
      </c>
      <c r="D36" s="102">
        <v>155.979201647</v>
      </c>
      <c r="E36" s="102">
        <v>643.607183058</v>
      </c>
      <c r="F36" s="102">
        <v>800.7423367040001</v>
      </c>
      <c r="G36" s="102">
        <v>61.293242785000004</v>
      </c>
      <c r="H36" s="102">
        <v>15.509132437</v>
      </c>
      <c r="I36" s="72"/>
      <c r="J36" s="89"/>
      <c r="K36" s="95">
        <f t="shared" si="0"/>
        <v>1677.1310966310002</v>
      </c>
      <c r="L36" s="95">
        <v>61.7906011</v>
      </c>
    </row>
    <row r="37" spans="2:12" ht="12.75">
      <c r="B37" s="12">
        <v>33</v>
      </c>
      <c r="C37" s="14" t="s">
        <v>171</v>
      </c>
      <c r="D37" s="102">
        <v>0.292632519</v>
      </c>
      <c r="E37" s="102">
        <v>25.402279749999998</v>
      </c>
      <c r="F37" s="102">
        <v>27.471922439</v>
      </c>
      <c r="G37" s="102">
        <v>2.495</v>
      </c>
      <c r="H37" s="102">
        <v>0.156053298</v>
      </c>
      <c r="I37" s="72"/>
      <c r="J37" s="89"/>
      <c r="K37" s="95">
        <f t="shared" si="0"/>
        <v>55.817888006</v>
      </c>
      <c r="L37" s="95">
        <v>0.27839654399999997</v>
      </c>
    </row>
    <row r="38" spans="2:12" ht="12.75">
      <c r="B38" s="12">
        <v>34</v>
      </c>
      <c r="C38" s="14" t="s">
        <v>66</v>
      </c>
      <c r="D38" s="102">
        <v>0.007027978999999999</v>
      </c>
      <c r="E38" s="102">
        <v>0.147052072</v>
      </c>
      <c r="F38" s="102">
        <v>1.4450960419999999</v>
      </c>
      <c r="G38" s="101">
        <v>0.102908063</v>
      </c>
      <c r="H38" s="102">
        <v>0.012706625999999999</v>
      </c>
      <c r="I38" s="72"/>
      <c r="J38" s="89"/>
      <c r="K38" s="95">
        <f t="shared" si="0"/>
        <v>1.7147907819999997</v>
      </c>
      <c r="L38" s="96">
        <v>0</v>
      </c>
    </row>
    <row r="39" spans="2:12" ht="12.75">
      <c r="B39" s="12">
        <v>35</v>
      </c>
      <c r="C39" s="14" t="s">
        <v>67</v>
      </c>
      <c r="D39" s="102">
        <v>188.778917909</v>
      </c>
      <c r="E39" s="102">
        <v>577.260979739</v>
      </c>
      <c r="F39" s="102">
        <v>760.336689827</v>
      </c>
      <c r="G39" s="102">
        <v>86.857433002</v>
      </c>
      <c r="H39" s="102">
        <v>9.253993412</v>
      </c>
      <c r="I39" s="72"/>
      <c r="J39" s="89"/>
      <c r="K39" s="95">
        <f t="shared" si="0"/>
        <v>1622.4880138890003</v>
      </c>
      <c r="L39" s="95">
        <v>56.908275723</v>
      </c>
    </row>
    <row r="40" spans="2:12" ht="12.75">
      <c r="B40" s="12">
        <v>36</v>
      </c>
      <c r="C40" s="14" t="s">
        <v>68</v>
      </c>
      <c r="D40" s="102">
        <v>2.596207291</v>
      </c>
      <c r="E40" s="102">
        <v>38.308671288</v>
      </c>
      <c r="F40" s="102">
        <v>62.307382007</v>
      </c>
      <c r="G40" s="102">
        <v>5.25222303</v>
      </c>
      <c r="H40" s="102">
        <v>0.788355044</v>
      </c>
      <c r="I40" s="72"/>
      <c r="J40" s="89"/>
      <c r="K40" s="95">
        <f t="shared" si="0"/>
        <v>109.25283866</v>
      </c>
      <c r="L40" s="95">
        <v>9.509815259</v>
      </c>
    </row>
    <row r="41" spans="2:12" ht="12.75">
      <c r="B41" s="12">
        <v>37</v>
      </c>
      <c r="C41" s="14" t="s">
        <v>69</v>
      </c>
      <c r="D41" s="102">
        <v>187.47862920699998</v>
      </c>
      <c r="E41" s="102">
        <v>1276.21866147</v>
      </c>
      <c r="F41" s="102">
        <v>1013.478511792</v>
      </c>
      <c r="G41" s="102">
        <v>84.315331662</v>
      </c>
      <c r="H41" s="102">
        <v>19.403374741</v>
      </c>
      <c r="I41" s="72"/>
      <c r="J41" s="89"/>
      <c r="K41" s="95">
        <f t="shared" si="0"/>
        <v>2580.8945088719997</v>
      </c>
      <c r="L41" s="95">
        <v>89.725954252</v>
      </c>
    </row>
    <row r="42" spans="2:12" ht="15">
      <c r="B42" s="15" t="s">
        <v>11</v>
      </c>
      <c r="C42" s="90"/>
      <c r="D42" s="89">
        <f>SUM(D5:D41)</f>
        <v>8568.007178398999</v>
      </c>
      <c r="E42" s="89">
        <f aca="true" t="shared" si="1" ref="E42:L42">SUM(E5:E41)</f>
        <v>20270.286091505997</v>
      </c>
      <c r="F42" s="89">
        <f t="shared" si="1"/>
        <v>18540.596639711996</v>
      </c>
      <c r="G42" s="89">
        <f t="shared" si="1"/>
        <v>1428.368795882</v>
      </c>
      <c r="H42" s="89">
        <f t="shared" si="1"/>
        <v>614.0290741949998</v>
      </c>
      <c r="I42" s="89">
        <f t="shared" si="1"/>
        <v>0</v>
      </c>
      <c r="J42" s="89">
        <f t="shared" si="1"/>
        <v>0</v>
      </c>
      <c r="K42" s="89">
        <f t="shared" si="1"/>
        <v>49421.287779693994</v>
      </c>
      <c r="L42" s="89">
        <f t="shared" si="1"/>
        <v>1021.5570853229998</v>
      </c>
    </row>
    <row r="43" spans="2:6" ht="12.75">
      <c r="B43" t="s">
        <v>85</v>
      </c>
      <c r="E43" s="2"/>
      <c r="F43" s="108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suryaamba1</cp:lastModifiedBy>
  <cp:lastPrinted>2014-03-24T10:58:12Z</cp:lastPrinted>
  <dcterms:created xsi:type="dcterms:W3CDTF">2014-01-06T04:43:23Z</dcterms:created>
  <dcterms:modified xsi:type="dcterms:W3CDTF">2016-09-12T04:30:02Z</dcterms:modified>
  <cp:category/>
  <cp:version/>
  <cp:contentType/>
  <cp:contentStatus/>
</cp:coreProperties>
</file>