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<sst xmlns="http://schemas.openxmlformats.org/spreadsheetml/2006/main" count="197" uniqueCount="163">
  <si>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</si>
  <si>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</si>
  <si>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</si>
  <si>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</si>
  <si>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</si>
  <si>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</si>
  <si>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</si>
  <si>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</si>
  <si>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</si>
  <si>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</si>
  <si>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</si>
  <si>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</si>
  <si>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</si>
  <si>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</si>
  <si>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</si>
  <si>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</si>
  <si>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</si>
  <si>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</si>
  <si>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</si>
  <si>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</si>
  <si>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</si>
  <si>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</si>
  <si>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</si>
  <si>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</si>
  <si>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</si>
  <si>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</si>
  <si>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</si>
  <si>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</si>
  <si>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</si>
  <si>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</si>
  <si>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</si>
  <si>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</si>
  <si>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</si>
  <si>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</si>
  <si>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</si>
  <si>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</si>
  <si>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</si>
  <si>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</si>
  <si>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</si>
  <si>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</si>
  <si>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</si>
  <si>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</si>
  <si>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</si>
  <si>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</si>
  <si>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</si>
  <si>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</si>
  <si>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</si>
  <si>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</si>
  <si>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</si>
  <si>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</si>
  <si>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</si>
  <si>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</si>
  <si>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</si>
  <si>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</si>
  <si>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</si>
  <si>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</si>
  <si>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</si>
  <si>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</si>
  <si>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</si>
  <si>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</si>
  <si>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</si>
  <si>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</si>
  <si>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</si>
  <si>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</si>
  <si>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</si>
  <si>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</si>
  <si>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</si>
  <si>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</si>
  <si>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</si>
  <si>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</si>
  <si>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</si>
  <si>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</si>
  <si>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</si>
  <si>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</si>
  <si>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</si>
  <si>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</si>
  <si>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</si>
  <si>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</si>
  <si>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</si>
  <si>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</si>
  <si>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</si>
  <si>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</si>
  <si>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</si>
  <si>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</si>
  <si>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</si>
  <si>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</si>
  <si>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</si>
  <si>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</si>
  <si>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</si>
  <si>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</si>
  <si>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</si>
  <si>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</si>
  <si>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</si>
  <si>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</si>
  <si>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</si>
  <si>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</si>
  <si>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</si>
  <si>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</si>
  <si>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</si>
  <si>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</si>
  <si>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</si>
  <si>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</si>
  <si>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</si>
  <si>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</si>
  <si>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</si>
  <si>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</si>
  <si>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</si>
  <si>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</si>
  <si>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</si>
  <si>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</si>
  <si>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</si>
  <si>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</si>
  <si>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</si>
  <si>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</si>
  <si>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</si>
  <si>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</si>
  <si>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</si>
  <si>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</si>
  <si>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</si>
  <si>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</si>
  <si>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</si>
  <si>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</si>
  <si>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</si>
  <si>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</si>
  <si>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</si>
  <si>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</si>
  <si>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</si>
  <si>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</si>
  <si>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</si>
  <si>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</si>
  <si>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</si>
  <si>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</si>
  <si>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</si>
  <si>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</si>
  <si>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</si>
  <si>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</si>
  <si>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</si>
  <si>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</si>
  <si>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</si>
  <si>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</si>
  <si>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</si>
  <si>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</si>
  <si>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</si>
  <si>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</si>
  <si>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</si>
  <si>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</si>
  <si>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</si>
  <si>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</si>
  <si>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</si>
  <si>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</si>
  <si>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</si>
  <si>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SDL Plus G-Sec Jun 2028 30:70 Index Fund Mat.Dt.30-06-2028</t>
  </si>
  <si>
    <t>DSP Nifty 50 Equal Weight Index Fund</t>
  </si>
  <si>
    <t>DSP Nifty 1D Rate Liquid ETF</t>
  </si>
  <si>
    <t>DSP Nifty Midcap 150 Quality 50 Index Fund</t>
  </si>
  <si>
    <t>DSP Silver ETF</t>
  </si>
  <si>
    <t>DSP FMP Series 267 - 1246 Days</t>
  </si>
  <si>
    <t>DSP FMP Series 268 - 1281 Days</t>
  </si>
  <si>
    <t>DSP FMP Series 269 - 160 Days</t>
  </si>
  <si>
    <t>DSP CRISIL SDL Plus G-Sec Apr 2033 50:50 Index Fund</t>
  </si>
  <si>
    <t>DSP Nifty Bank ETF</t>
  </si>
  <si>
    <t>Table showing State wise /Union Territory wise contribution to AAUM of category of schemes as on 31.01.2023</t>
  </si>
  <si>
    <t>DSP Mutual Fund: Average Assets Under Management (AAUM) as on 31.01.2023 (All figures in Rs. Crore)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</si>
</sst>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171" fontId="0" fillId="0" borderId="18" xfId="42" applyFont="1" applyFill="1" applyBorder="1" applyAlignment="1">
      <alignment horizontal="center"/>
    </xf>
    <xf numFmtId="171" fontId="1" fillId="0" borderId="14" xfId="42" applyFont="1" applyBorder="1" applyAlignment="1">
      <alignment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0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8.57421875" style="2" bestFit="1" customWidth="1"/>
    <col min="2" max="2" width="38.42187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7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8.00390625" style="2" bestFit="1" customWidth="1"/>
    <col min="61" max="61" width="5.28125" style="2" bestFit="1" customWidth="1"/>
    <col min="62" max="62" width="9.57421875" style="2" bestFit="1" customWidth="1"/>
    <col min="63" max="63" width="12.71093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5" t="s">
        <v>66</v>
      </c>
      <c r="B1" s="137" t="s">
        <v>28</v>
      </c>
      <c r="C1" s="143" t="s">
        <v>162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6"/>
      <c r="B2" s="138"/>
      <c r="C2" s="142" t="s">
        <v>27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29" t="s">
        <v>25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1"/>
      <c r="AQ2" s="129" t="s">
        <v>26</v>
      </c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1"/>
      <c r="BK2" s="146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6"/>
      <c r="B3" s="138"/>
      <c r="C3" s="141" t="s">
        <v>102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103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102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103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102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103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4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6"/>
      <c r="B4" s="138"/>
      <c r="C4" s="123" t="s">
        <v>29</v>
      </c>
      <c r="D4" s="123"/>
      <c r="E4" s="123"/>
      <c r="F4" s="123"/>
      <c r="G4" s="124"/>
      <c r="H4" s="126" t="s">
        <v>30</v>
      </c>
      <c r="I4" s="127"/>
      <c r="J4" s="127"/>
      <c r="K4" s="127"/>
      <c r="L4" s="128"/>
      <c r="M4" s="125" t="s">
        <v>29</v>
      </c>
      <c r="N4" s="123"/>
      <c r="O4" s="123"/>
      <c r="P4" s="123"/>
      <c r="Q4" s="124"/>
      <c r="R4" s="126" t="s">
        <v>30</v>
      </c>
      <c r="S4" s="127"/>
      <c r="T4" s="127"/>
      <c r="U4" s="127"/>
      <c r="V4" s="128"/>
      <c r="W4" s="125" t="s">
        <v>29</v>
      </c>
      <c r="X4" s="123"/>
      <c r="Y4" s="123"/>
      <c r="Z4" s="123"/>
      <c r="AA4" s="124"/>
      <c r="AB4" s="126" t="s">
        <v>30</v>
      </c>
      <c r="AC4" s="127"/>
      <c r="AD4" s="127"/>
      <c r="AE4" s="127"/>
      <c r="AF4" s="128"/>
      <c r="AG4" s="125" t="s">
        <v>29</v>
      </c>
      <c r="AH4" s="123"/>
      <c r="AI4" s="123"/>
      <c r="AJ4" s="123"/>
      <c r="AK4" s="124"/>
      <c r="AL4" s="126" t="s">
        <v>30</v>
      </c>
      <c r="AM4" s="127"/>
      <c r="AN4" s="127"/>
      <c r="AO4" s="127"/>
      <c r="AP4" s="128"/>
      <c r="AQ4" s="125" t="s">
        <v>29</v>
      </c>
      <c r="AR4" s="123"/>
      <c r="AS4" s="123"/>
      <c r="AT4" s="123"/>
      <c r="AU4" s="124"/>
      <c r="AV4" s="126" t="s">
        <v>30</v>
      </c>
      <c r="AW4" s="127"/>
      <c r="AX4" s="127"/>
      <c r="AY4" s="127"/>
      <c r="AZ4" s="128"/>
      <c r="BA4" s="125" t="s">
        <v>29</v>
      </c>
      <c r="BB4" s="123"/>
      <c r="BC4" s="123"/>
      <c r="BD4" s="123"/>
      <c r="BE4" s="124"/>
      <c r="BF4" s="126" t="s">
        <v>30</v>
      </c>
      <c r="BG4" s="127"/>
      <c r="BH4" s="127"/>
      <c r="BI4" s="127"/>
      <c r="BJ4" s="128"/>
      <c r="BK4" s="14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6"/>
      <c r="B5" s="138"/>
      <c r="C5" s="92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40"/>
    </row>
    <row r="7" spans="1:63" ht="12.75">
      <c r="A7" s="10" t="s">
        <v>67</v>
      </c>
      <c r="B7" s="17" t="s">
        <v>12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40"/>
    </row>
    <row r="8" spans="1:63" ht="12.75">
      <c r="A8" s="10"/>
      <c r="B8" s="21" t="s">
        <v>131</v>
      </c>
      <c r="C8" s="47">
        <v>0</v>
      </c>
      <c r="D8" s="45">
        <v>597.289972828</v>
      </c>
      <c r="E8" s="40">
        <v>0</v>
      </c>
      <c r="F8" s="40">
        <v>0</v>
      </c>
      <c r="G8" s="40">
        <v>0</v>
      </c>
      <c r="H8" s="40">
        <v>53.280211364</v>
      </c>
      <c r="I8" s="40">
        <v>8606.060674422</v>
      </c>
      <c r="J8" s="40">
        <v>1792.622378242</v>
      </c>
      <c r="K8" s="40">
        <v>0</v>
      </c>
      <c r="L8" s="40">
        <v>378.472491594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24.506199792</v>
      </c>
      <c r="S8" s="40">
        <v>171.171179498</v>
      </c>
      <c r="T8" s="40">
        <v>2.462363983</v>
      </c>
      <c r="U8" s="40">
        <v>0</v>
      </c>
      <c r="V8" s="40">
        <v>42.141039877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0.008973198</v>
      </c>
      <c r="AC8" s="40">
        <v>29.246114944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0.003463175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5">
        <v>0.178558704</v>
      </c>
      <c r="AS8" s="40">
        <v>0</v>
      </c>
      <c r="AT8" s="40">
        <v>0</v>
      </c>
      <c r="AU8" s="40">
        <v>0</v>
      </c>
      <c r="AV8" s="40">
        <v>78.445762993</v>
      </c>
      <c r="AW8" s="40">
        <v>1359.510135987</v>
      </c>
      <c r="AX8" s="40">
        <v>3.05636067</v>
      </c>
      <c r="AY8" s="40">
        <v>0</v>
      </c>
      <c r="AZ8" s="40">
        <v>485.972510833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29.639307029</v>
      </c>
      <c r="BG8" s="45">
        <v>35.494928029</v>
      </c>
      <c r="BH8" s="40">
        <v>0.818751642</v>
      </c>
      <c r="BI8" s="40">
        <v>0</v>
      </c>
      <c r="BJ8" s="40">
        <v>58.621926694</v>
      </c>
      <c r="BK8" s="107">
        <v>13749.003305498</v>
      </c>
    </row>
    <row r="9" spans="1:63" ht="12.75">
      <c r="A9" s="10"/>
      <c r="B9" s="21" t="s">
        <v>125</v>
      </c>
      <c r="C9" s="47">
        <v>0</v>
      </c>
      <c r="D9" s="45">
        <v>492.986474391</v>
      </c>
      <c r="E9" s="40">
        <v>0</v>
      </c>
      <c r="F9" s="40">
        <v>0</v>
      </c>
      <c r="G9" s="48">
        <v>0</v>
      </c>
      <c r="H9" s="47">
        <v>20.956565014</v>
      </c>
      <c r="I9" s="40">
        <v>2091.705069197</v>
      </c>
      <c r="J9" s="40">
        <v>18.948616526</v>
      </c>
      <c r="K9" s="48">
        <v>0</v>
      </c>
      <c r="L9" s="48">
        <v>316.083140981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6.179525285</v>
      </c>
      <c r="S9" s="40">
        <v>16.623972039</v>
      </c>
      <c r="T9" s="40">
        <v>0.637112466</v>
      </c>
      <c r="U9" s="40">
        <v>0</v>
      </c>
      <c r="V9" s="48">
        <v>5.742045471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</v>
      </c>
      <c r="AC9" s="40">
        <v>0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</v>
      </c>
      <c r="AM9" s="40">
        <v>0</v>
      </c>
      <c r="AN9" s="40">
        <v>0</v>
      </c>
      <c r="AO9" s="48">
        <v>0</v>
      </c>
      <c r="AP9" s="48">
        <v>0</v>
      </c>
      <c r="AQ9" s="47">
        <v>0</v>
      </c>
      <c r="AR9" s="45">
        <v>0.808562549</v>
      </c>
      <c r="AS9" s="40">
        <v>0</v>
      </c>
      <c r="AT9" s="48">
        <v>0</v>
      </c>
      <c r="AU9" s="48">
        <v>0</v>
      </c>
      <c r="AV9" s="47">
        <v>9.075942549</v>
      </c>
      <c r="AW9" s="40">
        <v>703.635687311</v>
      </c>
      <c r="AX9" s="40">
        <v>0</v>
      </c>
      <c r="AY9" s="48">
        <v>0</v>
      </c>
      <c r="AZ9" s="48">
        <v>65.560436943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3.499292783</v>
      </c>
      <c r="BG9" s="45">
        <v>9.464351586</v>
      </c>
      <c r="BH9" s="40">
        <v>1.604459698</v>
      </c>
      <c r="BI9" s="40">
        <v>0</v>
      </c>
      <c r="BJ9" s="40">
        <v>20.64568869</v>
      </c>
      <c r="BK9" s="107">
        <v>3784.156943479</v>
      </c>
    </row>
    <row r="10" spans="1:63" ht="12.75">
      <c r="A10" s="10"/>
      <c r="B10" s="21" t="s">
        <v>130</v>
      </c>
      <c r="C10" s="47">
        <v>0</v>
      </c>
      <c r="D10" s="45">
        <v>215.370630627</v>
      </c>
      <c r="E10" s="40">
        <v>0</v>
      </c>
      <c r="F10" s="40">
        <v>0</v>
      </c>
      <c r="G10" s="46">
        <v>0</v>
      </c>
      <c r="H10" s="47">
        <v>8.041181102</v>
      </c>
      <c r="I10" s="40">
        <v>1726.486321454</v>
      </c>
      <c r="J10" s="40">
        <v>200.508443946</v>
      </c>
      <c r="K10" s="48">
        <v>0</v>
      </c>
      <c r="L10" s="46">
        <v>413.224907557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1.501069971</v>
      </c>
      <c r="S10" s="40">
        <v>42.856689854</v>
      </c>
      <c r="T10" s="40">
        <v>7.825740345</v>
      </c>
      <c r="U10" s="40">
        <v>0</v>
      </c>
      <c r="V10" s="46">
        <v>20.788138057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0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0.001428429</v>
      </c>
      <c r="AM10" s="40">
        <v>0</v>
      </c>
      <c r="AN10" s="40">
        <v>0</v>
      </c>
      <c r="AO10" s="48">
        <v>0</v>
      </c>
      <c r="AP10" s="46">
        <v>0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18.967515572</v>
      </c>
      <c r="AW10" s="40">
        <v>970.863626577</v>
      </c>
      <c r="AX10" s="40">
        <v>0.253861648</v>
      </c>
      <c r="AY10" s="48">
        <v>0</v>
      </c>
      <c r="AZ10" s="46">
        <v>541.10187836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7.789009947</v>
      </c>
      <c r="BG10" s="45">
        <v>34.832588125</v>
      </c>
      <c r="BH10" s="40">
        <v>7.35042227</v>
      </c>
      <c r="BI10" s="40">
        <v>0</v>
      </c>
      <c r="BJ10" s="40">
        <v>54.413799019</v>
      </c>
      <c r="BK10" s="107">
        <v>4272.17725286</v>
      </c>
    </row>
    <row r="11" spans="1:64" ht="12.75">
      <c r="A11" s="31"/>
      <c r="B11" s="32" t="s">
        <v>76</v>
      </c>
      <c r="C11" s="93">
        <f>SUM(C8:C10)</f>
        <v>0</v>
      </c>
      <c r="D11" s="76">
        <f aca="true" t="shared" si="0" ref="D11:BJ11">SUM(D8:D10)</f>
        <v>1305.6470778460002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82.27795748</v>
      </c>
      <c r="I11" s="76">
        <f t="shared" si="0"/>
        <v>12424.252065073</v>
      </c>
      <c r="J11" s="76">
        <f t="shared" si="0"/>
        <v>2012.079438714</v>
      </c>
      <c r="K11" s="76">
        <f t="shared" si="0"/>
        <v>0</v>
      </c>
      <c r="L11" s="76">
        <f t="shared" si="0"/>
        <v>1107.780540132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32.186795048</v>
      </c>
      <c r="S11" s="76">
        <f t="shared" si="0"/>
        <v>230.65184139099998</v>
      </c>
      <c r="T11" s="76">
        <f t="shared" si="0"/>
        <v>10.925216794</v>
      </c>
      <c r="U11" s="76">
        <f t="shared" si="0"/>
        <v>0</v>
      </c>
      <c r="V11" s="76">
        <f t="shared" si="0"/>
        <v>68.67122340499999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0.008973198</v>
      </c>
      <c r="AC11" s="76">
        <f t="shared" si="0"/>
        <v>29.246114944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0.004891604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</v>
      </c>
      <c r="AQ11" s="76">
        <f t="shared" si="0"/>
        <v>0</v>
      </c>
      <c r="AR11" s="76">
        <f t="shared" si="0"/>
        <v>0.987121253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106.489221114</v>
      </c>
      <c r="AW11" s="76">
        <f t="shared" si="0"/>
        <v>3034.009449875</v>
      </c>
      <c r="AX11" s="76">
        <f t="shared" si="0"/>
        <v>3.310222318</v>
      </c>
      <c r="AY11" s="76">
        <f t="shared" si="0"/>
        <v>0</v>
      </c>
      <c r="AZ11" s="76">
        <f t="shared" si="0"/>
        <v>1092.634826136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40.927609759000006</v>
      </c>
      <c r="BG11" s="76">
        <f t="shared" si="0"/>
        <v>79.79186774</v>
      </c>
      <c r="BH11" s="76">
        <f t="shared" si="0"/>
        <v>9.773633610000001</v>
      </c>
      <c r="BI11" s="76">
        <f t="shared" si="0"/>
        <v>0</v>
      </c>
      <c r="BJ11" s="76">
        <f t="shared" si="0"/>
        <v>133.68141440300002</v>
      </c>
      <c r="BK11" s="108">
        <f>SUM(BK8:BK10)</f>
        <v>21805.337501837002</v>
      </c>
      <c r="BL11" s="85"/>
    </row>
    <row r="12" spans="1:64" ht="12.75">
      <c r="A12" s="10" t="s">
        <v>68</v>
      </c>
      <c r="B12" s="17" t="s">
        <v>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85"/>
    </row>
    <row r="13" spans="1:64" ht="12.75">
      <c r="A13" s="10"/>
      <c r="B13" s="17" t="s">
        <v>132</v>
      </c>
      <c r="C13" s="47">
        <v>0</v>
      </c>
      <c r="D13" s="45">
        <v>61.282680433</v>
      </c>
      <c r="E13" s="40">
        <v>0</v>
      </c>
      <c r="F13" s="40">
        <v>0</v>
      </c>
      <c r="G13" s="46">
        <v>0</v>
      </c>
      <c r="H13" s="47">
        <v>38.015578228</v>
      </c>
      <c r="I13" s="40">
        <v>66.190910475</v>
      </c>
      <c r="J13" s="40">
        <v>0</v>
      </c>
      <c r="K13" s="48">
        <v>0</v>
      </c>
      <c r="L13" s="46">
        <v>80.282250288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16.607475984</v>
      </c>
      <c r="S13" s="40">
        <v>2.174671975</v>
      </c>
      <c r="T13" s="40">
        <v>0</v>
      </c>
      <c r="U13" s="40">
        <v>0</v>
      </c>
      <c r="V13" s="46">
        <v>10.477955953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</v>
      </c>
      <c r="AS13" s="40">
        <v>0</v>
      </c>
      <c r="AT13" s="48">
        <v>0</v>
      </c>
      <c r="AU13" s="46">
        <v>0</v>
      </c>
      <c r="AV13" s="47">
        <v>16.731158035</v>
      </c>
      <c r="AW13" s="40">
        <v>27.93804522</v>
      </c>
      <c r="AX13" s="40">
        <v>6.439189861</v>
      </c>
      <c r="AY13" s="48">
        <v>0</v>
      </c>
      <c r="AZ13" s="46">
        <v>82.591997168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4.225637654</v>
      </c>
      <c r="BG13" s="45">
        <v>1.098663047</v>
      </c>
      <c r="BH13" s="40">
        <v>0</v>
      </c>
      <c r="BI13" s="40">
        <v>0</v>
      </c>
      <c r="BJ13" s="40">
        <v>4.133396726</v>
      </c>
      <c r="BK13" s="107">
        <v>418.189611047</v>
      </c>
      <c r="BL13" s="85"/>
    </row>
    <row r="14" spans="1:64" ht="12.75">
      <c r="A14" s="10"/>
      <c r="B14" s="21" t="s">
        <v>122</v>
      </c>
      <c r="C14" s="47">
        <v>0</v>
      </c>
      <c r="D14" s="45">
        <v>6.389534356</v>
      </c>
      <c r="E14" s="40">
        <v>0</v>
      </c>
      <c r="F14" s="40">
        <v>0</v>
      </c>
      <c r="G14" s="46">
        <v>0</v>
      </c>
      <c r="H14" s="47">
        <v>4.853438764</v>
      </c>
      <c r="I14" s="40">
        <v>7.631741797</v>
      </c>
      <c r="J14" s="40">
        <v>0</v>
      </c>
      <c r="K14" s="48">
        <v>0</v>
      </c>
      <c r="L14" s="46">
        <v>6.117071145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1.703098746</v>
      </c>
      <c r="S14" s="40">
        <v>0</v>
      </c>
      <c r="T14" s="40">
        <v>0</v>
      </c>
      <c r="U14" s="40">
        <v>0</v>
      </c>
      <c r="V14" s="46">
        <v>0.413683958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0.000100292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1.523574741</v>
      </c>
      <c r="AW14" s="40">
        <v>0.207904917</v>
      </c>
      <c r="AX14" s="40">
        <v>0</v>
      </c>
      <c r="AY14" s="48">
        <v>0</v>
      </c>
      <c r="AZ14" s="46">
        <v>13.423017664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0.354657454</v>
      </c>
      <c r="BG14" s="45">
        <v>0</v>
      </c>
      <c r="BH14" s="40">
        <v>0</v>
      </c>
      <c r="BI14" s="40">
        <v>0</v>
      </c>
      <c r="BJ14" s="40">
        <v>0.017683083</v>
      </c>
      <c r="BK14" s="107">
        <v>42.635506917</v>
      </c>
      <c r="BL14" s="85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67.67221478900001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42.869016992</v>
      </c>
      <c r="I15" s="77">
        <f t="shared" si="1"/>
        <v>73.822652272</v>
      </c>
      <c r="J15" s="77">
        <f t="shared" si="1"/>
        <v>0</v>
      </c>
      <c r="K15" s="77">
        <f t="shared" si="1"/>
        <v>0</v>
      </c>
      <c r="L15" s="77">
        <f t="shared" si="1"/>
        <v>86.399321433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18.31057473</v>
      </c>
      <c r="S15" s="77">
        <f t="shared" si="1"/>
        <v>2.174671975</v>
      </c>
      <c r="T15" s="77">
        <f t="shared" si="1"/>
        <v>0</v>
      </c>
      <c r="U15" s="77">
        <f t="shared" si="1"/>
        <v>0</v>
      </c>
      <c r="V15" s="77">
        <f t="shared" si="1"/>
        <v>10.891639911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0.000100292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18.254732776</v>
      </c>
      <c r="AW15" s="77">
        <f t="shared" si="2"/>
        <v>28.145950137</v>
      </c>
      <c r="AX15" s="77">
        <f t="shared" si="2"/>
        <v>6.439189861</v>
      </c>
      <c r="AY15" s="77">
        <f t="shared" si="2"/>
        <v>0</v>
      </c>
      <c r="AZ15" s="77">
        <f t="shared" si="2"/>
        <v>96.015014832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4.580295108</v>
      </c>
      <c r="BG15" s="77">
        <f t="shared" si="2"/>
        <v>1.098663047</v>
      </c>
      <c r="BH15" s="77">
        <f t="shared" si="2"/>
        <v>0</v>
      </c>
      <c r="BI15" s="77">
        <f t="shared" si="2"/>
        <v>0</v>
      </c>
      <c r="BJ15" s="77">
        <f t="shared" si="2"/>
        <v>4.151079809</v>
      </c>
      <c r="BK15" s="109">
        <f>SUM(BK13:BK14)</f>
        <v>460.825117964</v>
      </c>
      <c r="BL15" s="85"/>
    </row>
    <row r="16" spans="1:64" ht="12.75">
      <c r="A16" s="10" t="s">
        <v>69</v>
      </c>
      <c r="B16" s="17" t="s">
        <v>10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51"/>
      <c r="BL16" s="85"/>
    </row>
    <row r="17" spans="1:64" ht="12.75">
      <c r="A17" s="10"/>
      <c r="B17" s="105" t="s">
        <v>146</v>
      </c>
      <c r="C17" s="47">
        <v>0</v>
      </c>
      <c r="D17" s="45">
        <v>0.519813203</v>
      </c>
      <c r="E17" s="40">
        <v>0</v>
      </c>
      <c r="F17" s="40">
        <v>0</v>
      </c>
      <c r="G17" s="46">
        <v>0</v>
      </c>
      <c r="H17" s="63">
        <v>0.500388226</v>
      </c>
      <c r="I17" s="40">
        <v>5.199171654</v>
      </c>
      <c r="J17" s="40">
        <v>0</v>
      </c>
      <c r="K17" s="40">
        <v>0</v>
      </c>
      <c r="L17" s="46">
        <v>7.924968226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0.068251424</v>
      </c>
      <c r="S17" s="40">
        <v>0</v>
      </c>
      <c r="T17" s="40">
        <v>0</v>
      </c>
      <c r="U17" s="40">
        <v>0</v>
      </c>
      <c r="V17" s="46">
        <v>0.335175552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0.098047319</v>
      </c>
      <c r="AW17" s="40">
        <v>21.56673282</v>
      </c>
      <c r="AX17" s="40">
        <v>0</v>
      </c>
      <c r="AY17" s="40">
        <v>0</v>
      </c>
      <c r="AZ17" s="46">
        <v>6.363339956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0.029051057</v>
      </c>
      <c r="BG17" s="45">
        <v>0</v>
      </c>
      <c r="BH17" s="40">
        <v>0</v>
      </c>
      <c r="BI17" s="40">
        <v>0</v>
      </c>
      <c r="BJ17" s="48">
        <v>0.236039859</v>
      </c>
      <c r="BK17" s="107">
        <v>42.840979296</v>
      </c>
      <c r="BL17" s="85"/>
    </row>
    <row r="18" spans="1:64" ht="12.75">
      <c r="A18" s="10"/>
      <c r="B18" s="105" t="s">
        <v>157</v>
      </c>
      <c r="C18" s="47">
        <v>0</v>
      </c>
      <c r="D18" s="121">
        <v>0.090996076</v>
      </c>
      <c r="E18" s="47">
        <v>0</v>
      </c>
      <c r="F18" s="47">
        <v>0</v>
      </c>
      <c r="G18" s="38">
        <v>0</v>
      </c>
      <c r="H18" s="63">
        <v>0.317543627</v>
      </c>
      <c r="I18" s="47">
        <v>55.818621588</v>
      </c>
      <c r="J18" s="47">
        <v>0</v>
      </c>
      <c r="K18" s="47">
        <v>0</v>
      </c>
      <c r="L18" s="38">
        <v>13.324012924</v>
      </c>
      <c r="M18" s="63">
        <v>0</v>
      </c>
      <c r="N18" s="121">
        <v>0</v>
      </c>
      <c r="O18" s="47">
        <v>0</v>
      </c>
      <c r="P18" s="47">
        <v>0</v>
      </c>
      <c r="Q18" s="38">
        <v>0</v>
      </c>
      <c r="R18" s="63">
        <v>0.082996869</v>
      </c>
      <c r="S18" s="47">
        <v>2.022135024</v>
      </c>
      <c r="T18" s="47">
        <v>0</v>
      </c>
      <c r="U18" s="47">
        <v>0</v>
      </c>
      <c r="V18" s="38">
        <v>2.486351621</v>
      </c>
      <c r="W18" s="63">
        <v>0</v>
      </c>
      <c r="X18" s="47">
        <v>0</v>
      </c>
      <c r="Y18" s="47">
        <v>0</v>
      </c>
      <c r="Z18" s="47">
        <v>0</v>
      </c>
      <c r="AA18" s="38">
        <v>0</v>
      </c>
      <c r="AB18" s="63">
        <v>0</v>
      </c>
      <c r="AC18" s="47">
        <v>0</v>
      </c>
      <c r="AD18" s="47">
        <v>0</v>
      </c>
      <c r="AE18" s="47">
        <v>0</v>
      </c>
      <c r="AF18" s="38">
        <v>0</v>
      </c>
      <c r="AG18" s="63">
        <v>0</v>
      </c>
      <c r="AH18" s="47">
        <v>0</v>
      </c>
      <c r="AI18" s="47">
        <v>0</v>
      </c>
      <c r="AJ18" s="47">
        <v>0</v>
      </c>
      <c r="AK18" s="38">
        <v>0</v>
      </c>
      <c r="AL18" s="63">
        <v>0</v>
      </c>
      <c r="AM18" s="47">
        <v>0</v>
      </c>
      <c r="AN18" s="47">
        <v>0</v>
      </c>
      <c r="AO18" s="47">
        <v>0</v>
      </c>
      <c r="AP18" s="38">
        <v>0</v>
      </c>
      <c r="AQ18" s="63">
        <v>0</v>
      </c>
      <c r="AR18" s="121">
        <v>0</v>
      </c>
      <c r="AS18" s="47">
        <v>0</v>
      </c>
      <c r="AT18" s="47">
        <v>0</v>
      </c>
      <c r="AU18" s="38">
        <v>0</v>
      </c>
      <c r="AV18" s="63">
        <v>0.458706262</v>
      </c>
      <c r="AW18" s="47">
        <v>4.748546544</v>
      </c>
      <c r="AX18" s="47">
        <v>0</v>
      </c>
      <c r="AY18" s="47">
        <v>0</v>
      </c>
      <c r="AZ18" s="38">
        <v>25.75925288</v>
      </c>
      <c r="BA18" s="63">
        <v>0</v>
      </c>
      <c r="BB18" s="121">
        <v>0</v>
      </c>
      <c r="BC18" s="47">
        <v>0</v>
      </c>
      <c r="BD18" s="47">
        <v>0</v>
      </c>
      <c r="BE18" s="38">
        <v>0</v>
      </c>
      <c r="BF18" s="63">
        <v>0.16362826</v>
      </c>
      <c r="BG18" s="121">
        <v>0.050542457</v>
      </c>
      <c r="BH18" s="47">
        <v>0</v>
      </c>
      <c r="BI18" s="47">
        <v>0</v>
      </c>
      <c r="BJ18" s="38">
        <v>1.018759335</v>
      </c>
      <c r="BK18" s="122">
        <v>106.342093467</v>
      </c>
      <c r="BL18" s="85"/>
    </row>
    <row r="19" spans="1:64" ht="12.75">
      <c r="A19" s="10"/>
      <c r="B19" s="105" t="s">
        <v>156</v>
      </c>
      <c r="C19" s="47">
        <v>0</v>
      </c>
      <c r="D19" s="121">
        <v>0.416828671</v>
      </c>
      <c r="E19" s="47">
        <v>0</v>
      </c>
      <c r="F19" s="47">
        <v>0</v>
      </c>
      <c r="G19" s="38">
        <v>0</v>
      </c>
      <c r="H19" s="63">
        <v>0.956607393</v>
      </c>
      <c r="I19" s="47">
        <v>341.660127604</v>
      </c>
      <c r="J19" s="47">
        <v>0</v>
      </c>
      <c r="K19" s="47">
        <v>0</v>
      </c>
      <c r="L19" s="38">
        <v>65.106462225</v>
      </c>
      <c r="M19" s="63">
        <v>0</v>
      </c>
      <c r="N19" s="121">
        <v>0</v>
      </c>
      <c r="O19" s="47">
        <v>0</v>
      </c>
      <c r="P19" s="47">
        <v>0</v>
      </c>
      <c r="Q19" s="38">
        <v>0</v>
      </c>
      <c r="R19" s="63">
        <v>0.252492706</v>
      </c>
      <c r="S19" s="47">
        <v>5.439448584</v>
      </c>
      <c r="T19" s="47">
        <v>0</v>
      </c>
      <c r="U19" s="47">
        <v>0</v>
      </c>
      <c r="V19" s="38">
        <v>28.525703328</v>
      </c>
      <c r="W19" s="63">
        <v>0</v>
      </c>
      <c r="X19" s="47">
        <v>0</v>
      </c>
      <c r="Y19" s="47">
        <v>0</v>
      </c>
      <c r="Z19" s="47">
        <v>0</v>
      </c>
      <c r="AA19" s="38">
        <v>0</v>
      </c>
      <c r="AB19" s="63">
        <v>0</v>
      </c>
      <c r="AC19" s="47">
        <v>0</v>
      </c>
      <c r="AD19" s="47">
        <v>0</v>
      </c>
      <c r="AE19" s="47">
        <v>0</v>
      </c>
      <c r="AF19" s="38">
        <v>0</v>
      </c>
      <c r="AG19" s="63">
        <v>0</v>
      </c>
      <c r="AH19" s="47">
        <v>0</v>
      </c>
      <c r="AI19" s="47">
        <v>0</v>
      </c>
      <c r="AJ19" s="47">
        <v>0</v>
      </c>
      <c r="AK19" s="38">
        <v>0</v>
      </c>
      <c r="AL19" s="63">
        <v>0</v>
      </c>
      <c r="AM19" s="47">
        <v>0</v>
      </c>
      <c r="AN19" s="47">
        <v>0</v>
      </c>
      <c r="AO19" s="47">
        <v>0</v>
      </c>
      <c r="AP19" s="38">
        <v>0</v>
      </c>
      <c r="AQ19" s="63">
        <v>0</v>
      </c>
      <c r="AR19" s="121">
        <v>0</v>
      </c>
      <c r="AS19" s="47">
        <v>0</v>
      </c>
      <c r="AT19" s="47">
        <v>0</v>
      </c>
      <c r="AU19" s="38">
        <v>0</v>
      </c>
      <c r="AV19" s="63">
        <v>1.221962988</v>
      </c>
      <c r="AW19" s="47">
        <v>49.537342895</v>
      </c>
      <c r="AX19" s="47">
        <v>0</v>
      </c>
      <c r="AY19" s="47">
        <v>0</v>
      </c>
      <c r="AZ19" s="38">
        <v>66.831755967</v>
      </c>
      <c r="BA19" s="63">
        <v>0</v>
      </c>
      <c r="BB19" s="121">
        <v>0</v>
      </c>
      <c r="BC19" s="47">
        <v>0</v>
      </c>
      <c r="BD19" s="47">
        <v>0</v>
      </c>
      <c r="BE19" s="38">
        <v>0</v>
      </c>
      <c r="BF19" s="63">
        <v>0.399557285</v>
      </c>
      <c r="BG19" s="121">
        <v>6.074564397</v>
      </c>
      <c r="BH19" s="47">
        <v>0</v>
      </c>
      <c r="BI19" s="47">
        <v>0</v>
      </c>
      <c r="BJ19" s="38">
        <v>11.830710383</v>
      </c>
      <c r="BK19" s="122">
        <v>578.253564426</v>
      </c>
      <c r="BL19" s="85"/>
    </row>
    <row r="20" spans="1:64" ht="12.75">
      <c r="A20" s="10"/>
      <c r="B20" s="105" t="s">
        <v>158</v>
      </c>
      <c r="C20" s="47">
        <v>0</v>
      </c>
      <c r="D20" s="121">
        <v>0.160824113</v>
      </c>
      <c r="E20" s="47">
        <v>0</v>
      </c>
      <c r="F20" s="47">
        <v>0</v>
      </c>
      <c r="G20" s="38">
        <v>0</v>
      </c>
      <c r="H20" s="63">
        <v>0.104033091</v>
      </c>
      <c r="I20" s="47">
        <v>91.588512356</v>
      </c>
      <c r="J20" s="47">
        <v>0</v>
      </c>
      <c r="K20" s="47">
        <v>0</v>
      </c>
      <c r="L20" s="38">
        <v>50.719904849</v>
      </c>
      <c r="M20" s="63">
        <v>0</v>
      </c>
      <c r="N20" s="121">
        <v>0</v>
      </c>
      <c r="O20" s="47">
        <v>0</v>
      </c>
      <c r="P20" s="47">
        <v>0</v>
      </c>
      <c r="Q20" s="38">
        <v>0</v>
      </c>
      <c r="R20" s="63">
        <v>0.063726555</v>
      </c>
      <c r="S20" s="47">
        <v>30.154521313</v>
      </c>
      <c r="T20" s="47">
        <v>0</v>
      </c>
      <c r="U20" s="47">
        <v>0</v>
      </c>
      <c r="V20" s="38">
        <v>0.311596719</v>
      </c>
      <c r="W20" s="63">
        <v>0</v>
      </c>
      <c r="X20" s="47">
        <v>0</v>
      </c>
      <c r="Y20" s="47">
        <v>0</v>
      </c>
      <c r="Z20" s="47">
        <v>0</v>
      </c>
      <c r="AA20" s="38">
        <v>0</v>
      </c>
      <c r="AB20" s="63">
        <v>0</v>
      </c>
      <c r="AC20" s="47">
        <v>0</v>
      </c>
      <c r="AD20" s="47">
        <v>0</v>
      </c>
      <c r="AE20" s="47">
        <v>0</v>
      </c>
      <c r="AF20" s="38">
        <v>0</v>
      </c>
      <c r="AG20" s="63">
        <v>0</v>
      </c>
      <c r="AH20" s="47">
        <v>0</v>
      </c>
      <c r="AI20" s="47">
        <v>0</v>
      </c>
      <c r="AJ20" s="47">
        <v>0</v>
      </c>
      <c r="AK20" s="38">
        <v>0</v>
      </c>
      <c r="AL20" s="63">
        <v>0</v>
      </c>
      <c r="AM20" s="47">
        <v>0</v>
      </c>
      <c r="AN20" s="47">
        <v>0</v>
      </c>
      <c r="AO20" s="47">
        <v>0</v>
      </c>
      <c r="AP20" s="38">
        <v>0</v>
      </c>
      <c r="AQ20" s="63">
        <v>0</v>
      </c>
      <c r="AR20" s="121">
        <v>0</v>
      </c>
      <c r="AS20" s="47">
        <v>0</v>
      </c>
      <c r="AT20" s="47">
        <v>0</v>
      </c>
      <c r="AU20" s="38">
        <v>0</v>
      </c>
      <c r="AV20" s="63">
        <v>0.024645228</v>
      </c>
      <c r="AW20" s="47">
        <v>36.537313013</v>
      </c>
      <c r="AX20" s="47">
        <v>0</v>
      </c>
      <c r="AY20" s="47">
        <v>0</v>
      </c>
      <c r="AZ20" s="38">
        <v>2.749727166</v>
      </c>
      <c r="BA20" s="63">
        <v>0</v>
      </c>
      <c r="BB20" s="121">
        <v>0</v>
      </c>
      <c r="BC20" s="47">
        <v>0</v>
      </c>
      <c r="BD20" s="47">
        <v>0</v>
      </c>
      <c r="BE20" s="38">
        <v>0</v>
      </c>
      <c r="BF20" s="63">
        <v>0.017588946</v>
      </c>
      <c r="BG20" s="121">
        <v>2.149414068</v>
      </c>
      <c r="BH20" s="47">
        <v>0</v>
      </c>
      <c r="BI20" s="47">
        <v>0</v>
      </c>
      <c r="BJ20" s="38">
        <v>0.030152479</v>
      </c>
      <c r="BK20" s="122">
        <v>214.611959896</v>
      </c>
      <c r="BL20" s="85"/>
    </row>
    <row r="21" spans="1:64" ht="12.75">
      <c r="A21" s="31"/>
      <c r="B21" s="32" t="s">
        <v>98</v>
      </c>
      <c r="C21" s="94">
        <f>SUM(C17:C20)</f>
        <v>0</v>
      </c>
      <c r="D21" s="94">
        <f aca="true" t="shared" si="3" ref="D21:BK21">SUM(D17:D20)</f>
        <v>1.1884620629999998</v>
      </c>
      <c r="E21" s="94">
        <f t="shared" si="3"/>
        <v>0</v>
      </c>
      <c r="F21" s="94">
        <f t="shared" si="3"/>
        <v>0</v>
      </c>
      <c r="G21" s="94">
        <f t="shared" si="3"/>
        <v>0</v>
      </c>
      <c r="H21" s="94">
        <f t="shared" si="3"/>
        <v>1.8785723369999998</v>
      </c>
      <c r="I21" s="94">
        <f t="shared" si="3"/>
        <v>494.26643320200003</v>
      </c>
      <c r="J21" s="94">
        <f t="shared" si="3"/>
        <v>0</v>
      </c>
      <c r="K21" s="94">
        <f t="shared" si="3"/>
        <v>0</v>
      </c>
      <c r="L21" s="94">
        <f t="shared" si="3"/>
        <v>137.07534822399998</v>
      </c>
      <c r="M21" s="94">
        <f t="shared" si="3"/>
        <v>0</v>
      </c>
      <c r="N21" s="94">
        <f t="shared" si="3"/>
        <v>0</v>
      </c>
      <c r="O21" s="94">
        <f t="shared" si="3"/>
        <v>0</v>
      </c>
      <c r="P21" s="94">
        <f t="shared" si="3"/>
        <v>0</v>
      </c>
      <c r="Q21" s="94">
        <f t="shared" si="3"/>
        <v>0</v>
      </c>
      <c r="R21" s="94">
        <f t="shared" si="3"/>
        <v>0.46746755400000006</v>
      </c>
      <c r="S21" s="94">
        <f t="shared" si="3"/>
        <v>37.616104921</v>
      </c>
      <c r="T21" s="94">
        <f t="shared" si="3"/>
        <v>0</v>
      </c>
      <c r="U21" s="94">
        <f t="shared" si="3"/>
        <v>0</v>
      </c>
      <c r="V21" s="94">
        <f t="shared" si="3"/>
        <v>31.65882722</v>
      </c>
      <c r="W21" s="94">
        <f t="shared" si="3"/>
        <v>0</v>
      </c>
      <c r="X21" s="94">
        <f t="shared" si="3"/>
        <v>0</v>
      </c>
      <c r="Y21" s="94">
        <f t="shared" si="3"/>
        <v>0</v>
      </c>
      <c r="Z21" s="94">
        <f t="shared" si="3"/>
        <v>0</v>
      </c>
      <c r="AA21" s="94">
        <f t="shared" si="3"/>
        <v>0</v>
      </c>
      <c r="AB21" s="94">
        <f t="shared" si="3"/>
        <v>0</v>
      </c>
      <c r="AC21" s="94">
        <f t="shared" si="3"/>
        <v>0</v>
      </c>
      <c r="AD21" s="94">
        <f t="shared" si="3"/>
        <v>0</v>
      </c>
      <c r="AE21" s="94">
        <f t="shared" si="3"/>
        <v>0</v>
      </c>
      <c r="AF21" s="94">
        <f t="shared" si="3"/>
        <v>0</v>
      </c>
      <c r="AG21" s="94">
        <f t="shared" si="3"/>
        <v>0</v>
      </c>
      <c r="AH21" s="94">
        <f t="shared" si="3"/>
        <v>0</v>
      </c>
      <c r="AI21" s="94">
        <f t="shared" si="3"/>
        <v>0</v>
      </c>
      <c r="AJ21" s="94">
        <f t="shared" si="3"/>
        <v>0</v>
      </c>
      <c r="AK21" s="94">
        <f t="shared" si="3"/>
        <v>0</v>
      </c>
      <c r="AL21" s="94">
        <f t="shared" si="3"/>
        <v>0</v>
      </c>
      <c r="AM21" s="94">
        <f t="shared" si="3"/>
        <v>0</v>
      </c>
      <c r="AN21" s="94">
        <f t="shared" si="3"/>
        <v>0</v>
      </c>
      <c r="AO21" s="94">
        <f t="shared" si="3"/>
        <v>0</v>
      </c>
      <c r="AP21" s="94">
        <f t="shared" si="3"/>
        <v>0</v>
      </c>
      <c r="AQ21" s="94">
        <f t="shared" si="3"/>
        <v>0</v>
      </c>
      <c r="AR21" s="94">
        <f t="shared" si="3"/>
        <v>0</v>
      </c>
      <c r="AS21" s="94">
        <f t="shared" si="3"/>
        <v>0</v>
      </c>
      <c r="AT21" s="94">
        <f t="shared" si="3"/>
        <v>0</v>
      </c>
      <c r="AU21" s="94">
        <f t="shared" si="3"/>
        <v>0</v>
      </c>
      <c r="AV21" s="94">
        <f t="shared" si="3"/>
        <v>1.803361797</v>
      </c>
      <c r="AW21" s="94">
        <f t="shared" si="3"/>
        <v>112.389935272</v>
      </c>
      <c r="AX21" s="94">
        <f t="shared" si="3"/>
        <v>0</v>
      </c>
      <c r="AY21" s="94">
        <f t="shared" si="3"/>
        <v>0</v>
      </c>
      <c r="AZ21" s="94">
        <f t="shared" si="3"/>
        <v>101.704075969</v>
      </c>
      <c r="BA21" s="94">
        <f t="shared" si="3"/>
        <v>0</v>
      </c>
      <c r="BB21" s="94">
        <f t="shared" si="3"/>
        <v>0</v>
      </c>
      <c r="BC21" s="94">
        <f t="shared" si="3"/>
        <v>0</v>
      </c>
      <c r="BD21" s="94">
        <f t="shared" si="3"/>
        <v>0</v>
      </c>
      <c r="BE21" s="94">
        <f t="shared" si="3"/>
        <v>0</v>
      </c>
      <c r="BF21" s="94">
        <f t="shared" si="3"/>
        <v>0.609825548</v>
      </c>
      <c r="BG21" s="94">
        <f t="shared" si="3"/>
        <v>8.274520921999999</v>
      </c>
      <c r="BH21" s="94">
        <f t="shared" si="3"/>
        <v>0</v>
      </c>
      <c r="BI21" s="94">
        <f t="shared" si="3"/>
        <v>0</v>
      </c>
      <c r="BJ21" s="94">
        <f t="shared" si="3"/>
        <v>13.115662056</v>
      </c>
      <c r="BK21" s="94">
        <f t="shared" si="3"/>
        <v>942.0485970850001</v>
      </c>
      <c r="BL21" s="85"/>
    </row>
    <row r="22" spans="1:64" ht="12.75">
      <c r="A22" s="10" t="s">
        <v>70</v>
      </c>
      <c r="B22" s="17" t="s">
        <v>13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52"/>
      <c r="BL22" s="85"/>
    </row>
    <row r="23" spans="1:64" ht="12.75">
      <c r="A23" s="10"/>
      <c r="B23" s="18" t="s">
        <v>31</v>
      </c>
      <c r="C23" s="95"/>
      <c r="D23" s="50"/>
      <c r="E23" s="51"/>
      <c r="F23" s="51"/>
      <c r="G23" s="52"/>
      <c r="H23" s="49"/>
      <c r="I23" s="51"/>
      <c r="J23" s="51"/>
      <c r="K23" s="51"/>
      <c r="L23" s="52"/>
      <c r="M23" s="49"/>
      <c r="N23" s="50"/>
      <c r="O23" s="51"/>
      <c r="P23" s="51"/>
      <c r="Q23" s="52"/>
      <c r="R23" s="49"/>
      <c r="S23" s="51"/>
      <c r="T23" s="51"/>
      <c r="U23" s="51"/>
      <c r="V23" s="52"/>
      <c r="W23" s="49"/>
      <c r="X23" s="51"/>
      <c r="Y23" s="51"/>
      <c r="Z23" s="51"/>
      <c r="AA23" s="52"/>
      <c r="AB23" s="49"/>
      <c r="AC23" s="51"/>
      <c r="AD23" s="51"/>
      <c r="AE23" s="51"/>
      <c r="AF23" s="52"/>
      <c r="AG23" s="49"/>
      <c r="AH23" s="51"/>
      <c r="AI23" s="51"/>
      <c r="AJ23" s="51"/>
      <c r="AK23" s="52"/>
      <c r="AL23" s="49"/>
      <c r="AM23" s="51"/>
      <c r="AN23" s="51"/>
      <c r="AO23" s="51"/>
      <c r="AP23" s="52"/>
      <c r="AQ23" s="49"/>
      <c r="AR23" s="50"/>
      <c r="AS23" s="51"/>
      <c r="AT23" s="51"/>
      <c r="AU23" s="52"/>
      <c r="AV23" s="49"/>
      <c r="AW23" s="51"/>
      <c r="AX23" s="51"/>
      <c r="AY23" s="51"/>
      <c r="AZ23" s="52"/>
      <c r="BA23" s="49"/>
      <c r="BB23" s="50"/>
      <c r="BC23" s="51"/>
      <c r="BD23" s="51"/>
      <c r="BE23" s="52"/>
      <c r="BF23" s="49"/>
      <c r="BG23" s="50"/>
      <c r="BH23" s="51"/>
      <c r="BI23" s="51"/>
      <c r="BJ23" s="52"/>
      <c r="BK23" s="53"/>
      <c r="BL23" s="85"/>
    </row>
    <row r="24" spans="1:64" ht="12.75">
      <c r="A24" s="31"/>
      <c r="B24" s="32" t="s">
        <v>83</v>
      </c>
      <c r="C24" s="96"/>
      <c r="D24" s="55"/>
      <c r="E24" s="55"/>
      <c r="F24" s="55"/>
      <c r="G24" s="56"/>
      <c r="H24" s="54"/>
      <c r="I24" s="55"/>
      <c r="J24" s="55"/>
      <c r="K24" s="55"/>
      <c r="L24" s="56"/>
      <c r="M24" s="54"/>
      <c r="N24" s="55"/>
      <c r="O24" s="55"/>
      <c r="P24" s="55"/>
      <c r="Q24" s="56"/>
      <c r="R24" s="54"/>
      <c r="S24" s="55"/>
      <c r="T24" s="55"/>
      <c r="U24" s="55"/>
      <c r="V24" s="56"/>
      <c r="W24" s="54"/>
      <c r="X24" s="55"/>
      <c r="Y24" s="55"/>
      <c r="Z24" s="55"/>
      <c r="AA24" s="56"/>
      <c r="AB24" s="54"/>
      <c r="AC24" s="55"/>
      <c r="AD24" s="55"/>
      <c r="AE24" s="55"/>
      <c r="AF24" s="56"/>
      <c r="AG24" s="54"/>
      <c r="AH24" s="55"/>
      <c r="AI24" s="55"/>
      <c r="AJ24" s="55"/>
      <c r="AK24" s="56"/>
      <c r="AL24" s="54"/>
      <c r="AM24" s="55"/>
      <c r="AN24" s="55"/>
      <c r="AO24" s="55"/>
      <c r="AP24" s="56"/>
      <c r="AQ24" s="54"/>
      <c r="AR24" s="55"/>
      <c r="AS24" s="55"/>
      <c r="AT24" s="55"/>
      <c r="AU24" s="56"/>
      <c r="AV24" s="54"/>
      <c r="AW24" s="55"/>
      <c r="AX24" s="55"/>
      <c r="AY24" s="55"/>
      <c r="AZ24" s="56"/>
      <c r="BA24" s="54"/>
      <c r="BB24" s="55"/>
      <c r="BC24" s="55"/>
      <c r="BD24" s="55"/>
      <c r="BE24" s="56"/>
      <c r="BF24" s="54"/>
      <c r="BG24" s="55"/>
      <c r="BH24" s="55"/>
      <c r="BI24" s="55"/>
      <c r="BJ24" s="56"/>
      <c r="BK24" s="57"/>
      <c r="BL24" s="85"/>
    </row>
    <row r="25" spans="1:64" ht="12.75">
      <c r="A25" s="10" t="s">
        <v>72</v>
      </c>
      <c r="B25" s="21" t="s">
        <v>87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6"/>
      <c r="BL25" s="85"/>
    </row>
    <row r="26" spans="1:64" ht="12.75">
      <c r="A26" s="10"/>
      <c r="B26" s="18" t="s">
        <v>31</v>
      </c>
      <c r="C26" s="95"/>
      <c r="D26" s="50"/>
      <c r="E26" s="51"/>
      <c r="F26" s="51"/>
      <c r="G26" s="52"/>
      <c r="H26" s="49"/>
      <c r="I26" s="51"/>
      <c r="J26" s="51"/>
      <c r="K26" s="51"/>
      <c r="L26" s="52"/>
      <c r="M26" s="49"/>
      <c r="N26" s="50"/>
      <c r="O26" s="51"/>
      <c r="P26" s="51"/>
      <c r="Q26" s="52"/>
      <c r="R26" s="49"/>
      <c r="S26" s="51"/>
      <c r="T26" s="51"/>
      <c r="U26" s="51"/>
      <c r="V26" s="52"/>
      <c r="W26" s="49"/>
      <c r="X26" s="51"/>
      <c r="Y26" s="51"/>
      <c r="Z26" s="51"/>
      <c r="AA26" s="52"/>
      <c r="AB26" s="49"/>
      <c r="AC26" s="51"/>
      <c r="AD26" s="51"/>
      <c r="AE26" s="51"/>
      <c r="AF26" s="52"/>
      <c r="AG26" s="49"/>
      <c r="AH26" s="51"/>
      <c r="AI26" s="51"/>
      <c r="AJ26" s="51"/>
      <c r="AK26" s="52"/>
      <c r="AL26" s="49"/>
      <c r="AM26" s="51"/>
      <c r="AN26" s="51"/>
      <c r="AO26" s="51"/>
      <c r="AP26" s="52"/>
      <c r="AQ26" s="49"/>
      <c r="AR26" s="50"/>
      <c r="AS26" s="51"/>
      <c r="AT26" s="51"/>
      <c r="AU26" s="52"/>
      <c r="AV26" s="49"/>
      <c r="AW26" s="51"/>
      <c r="AX26" s="51"/>
      <c r="AY26" s="51"/>
      <c r="AZ26" s="52"/>
      <c r="BA26" s="49"/>
      <c r="BB26" s="50"/>
      <c r="BC26" s="51"/>
      <c r="BD26" s="51"/>
      <c r="BE26" s="52"/>
      <c r="BF26" s="49"/>
      <c r="BG26" s="50"/>
      <c r="BH26" s="51"/>
      <c r="BI26" s="51"/>
      <c r="BJ26" s="52"/>
      <c r="BK26" s="53"/>
      <c r="BL26" s="85"/>
    </row>
    <row r="27" spans="1:64" ht="12.75">
      <c r="A27" s="31"/>
      <c r="B27" s="32" t="s">
        <v>82</v>
      </c>
      <c r="C27" s="96"/>
      <c r="D27" s="55"/>
      <c r="E27" s="55"/>
      <c r="F27" s="55"/>
      <c r="G27" s="56"/>
      <c r="H27" s="54"/>
      <c r="I27" s="55"/>
      <c r="J27" s="55"/>
      <c r="K27" s="55"/>
      <c r="L27" s="56"/>
      <c r="M27" s="54"/>
      <c r="N27" s="55"/>
      <c r="O27" s="55"/>
      <c r="P27" s="55"/>
      <c r="Q27" s="56"/>
      <c r="R27" s="54"/>
      <c r="S27" s="55"/>
      <c r="T27" s="55"/>
      <c r="U27" s="55"/>
      <c r="V27" s="56"/>
      <c r="W27" s="54"/>
      <c r="X27" s="55"/>
      <c r="Y27" s="55"/>
      <c r="Z27" s="55"/>
      <c r="AA27" s="56"/>
      <c r="AB27" s="54"/>
      <c r="AC27" s="55"/>
      <c r="AD27" s="55"/>
      <c r="AE27" s="55"/>
      <c r="AF27" s="56"/>
      <c r="AG27" s="54"/>
      <c r="AH27" s="55"/>
      <c r="AI27" s="55"/>
      <c r="AJ27" s="55"/>
      <c r="AK27" s="56"/>
      <c r="AL27" s="54"/>
      <c r="AM27" s="55"/>
      <c r="AN27" s="55"/>
      <c r="AO27" s="55"/>
      <c r="AP27" s="56"/>
      <c r="AQ27" s="54"/>
      <c r="AR27" s="55"/>
      <c r="AS27" s="55"/>
      <c r="AT27" s="55"/>
      <c r="AU27" s="56"/>
      <c r="AV27" s="54"/>
      <c r="AW27" s="55"/>
      <c r="AX27" s="55"/>
      <c r="AY27" s="55"/>
      <c r="AZ27" s="56"/>
      <c r="BA27" s="54"/>
      <c r="BB27" s="55"/>
      <c r="BC27" s="55"/>
      <c r="BD27" s="55"/>
      <c r="BE27" s="56"/>
      <c r="BF27" s="54"/>
      <c r="BG27" s="55"/>
      <c r="BH27" s="55"/>
      <c r="BI27" s="55"/>
      <c r="BJ27" s="56"/>
      <c r="BK27" s="57"/>
      <c r="BL27" s="85"/>
    </row>
    <row r="28" spans="1:64" ht="12.75">
      <c r="A28" s="10" t="s">
        <v>73</v>
      </c>
      <c r="B28" s="17" t="s">
        <v>14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6"/>
      <c r="BL28" s="85"/>
    </row>
    <row r="29" spans="1:64" ht="12.75">
      <c r="A29" s="10"/>
      <c r="B29" s="21" t="s">
        <v>136</v>
      </c>
      <c r="C29" s="47">
        <v>0</v>
      </c>
      <c r="D29" s="45">
        <v>2.221651897</v>
      </c>
      <c r="E29" s="40">
        <v>0</v>
      </c>
      <c r="F29" s="40">
        <v>0</v>
      </c>
      <c r="G29" s="46">
        <v>0</v>
      </c>
      <c r="H29" s="63">
        <v>2.840798505</v>
      </c>
      <c r="I29" s="40">
        <v>7.11948968</v>
      </c>
      <c r="J29" s="40">
        <v>0</v>
      </c>
      <c r="K29" s="40">
        <v>0</v>
      </c>
      <c r="L29" s="46">
        <v>67.173918317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0.970624787</v>
      </c>
      <c r="S29" s="40">
        <v>0</v>
      </c>
      <c r="T29" s="40">
        <v>0</v>
      </c>
      <c r="U29" s="40">
        <v>0</v>
      </c>
      <c r="V29" s="46">
        <v>1.391365307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0.001993532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0.00013052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20.237717097</v>
      </c>
      <c r="AW29" s="40">
        <v>32.135774758</v>
      </c>
      <c r="AX29" s="40">
        <v>0</v>
      </c>
      <c r="AY29" s="40">
        <v>0</v>
      </c>
      <c r="AZ29" s="46">
        <v>79.397763535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6.722618831</v>
      </c>
      <c r="BG29" s="45">
        <v>3.131392548</v>
      </c>
      <c r="BH29" s="40">
        <v>0</v>
      </c>
      <c r="BI29" s="40">
        <v>0</v>
      </c>
      <c r="BJ29" s="46">
        <v>7.33039657</v>
      </c>
      <c r="BK29" s="107">
        <v>230.675635884</v>
      </c>
      <c r="BL29" s="85"/>
    </row>
    <row r="30" spans="1:64" ht="25.5">
      <c r="A30" s="10"/>
      <c r="B30" s="21" t="s">
        <v>151</v>
      </c>
      <c r="C30" s="47">
        <v>0</v>
      </c>
      <c r="D30" s="45">
        <v>26.197505281</v>
      </c>
      <c r="E30" s="40">
        <v>0</v>
      </c>
      <c r="F30" s="40">
        <v>0</v>
      </c>
      <c r="G30" s="46">
        <v>0</v>
      </c>
      <c r="H30" s="63">
        <v>3.524841466</v>
      </c>
      <c r="I30" s="40">
        <v>564.344607586</v>
      </c>
      <c r="J30" s="40">
        <v>5.136765741</v>
      </c>
      <c r="K30" s="40">
        <v>0</v>
      </c>
      <c r="L30" s="46">
        <v>235.800529699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0.34729767</v>
      </c>
      <c r="S30" s="40">
        <v>23.042661554</v>
      </c>
      <c r="T30" s="40">
        <v>1.026884502</v>
      </c>
      <c r="U30" s="40">
        <v>0</v>
      </c>
      <c r="V30" s="46">
        <v>7.210403753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</v>
      </c>
      <c r="AC30" s="40">
        <v>0</v>
      </c>
      <c r="AD30" s="40">
        <v>0</v>
      </c>
      <c r="AE30" s="40">
        <v>0</v>
      </c>
      <c r="AF30" s="46">
        <v>0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1.522154108</v>
      </c>
      <c r="AW30" s="40">
        <v>135.091156944</v>
      </c>
      <c r="AX30" s="40">
        <v>0</v>
      </c>
      <c r="AY30" s="40">
        <v>0</v>
      </c>
      <c r="AZ30" s="46">
        <v>122.177356514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0.298012844</v>
      </c>
      <c r="BG30" s="45">
        <v>0.101953101</v>
      </c>
      <c r="BH30" s="40">
        <v>0</v>
      </c>
      <c r="BI30" s="40">
        <v>0</v>
      </c>
      <c r="BJ30" s="46">
        <v>3.336114485</v>
      </c>
      <c r="BK30" s="107">
        <v>1129.158245248</v>
      </c>
      <c r="BL30" s="85"/>
    </row>
    <row r="31" spans="1:64" ht="12.75">
      <c r="A31" s="10"/>
      <c r="B31" s="21" t="s">
        <v>139</v>
      </c>
      <c r="C31" s="47">
        <v>0</v>
      </c>
      <c r="D31" s="45">
        <v>182.233651848</v>
      </c>
      <c r="E31" s="40">
        <v>0</v>
      </c>
      <c r="F31" s="40">
        <v>0</v>
      </c>
      <c r="G31" s="46">
        <v>0</v>
      </c>
      <c r="H31" s="63">
        <v>8.201744223</v>
      </c>
      <c r="I31" s="40">
        <v>1536.693047637</v>
      </c>
      <c r="J31" s="40">
        <v>0.355242877</v>
      </c>
      <c r="K31" s="40">
        <v>0</v>
      </c>
      <c r="L31" s="46">
        <v>164.269466752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3.320095513</v>
      </c>
      <c r="S31" s="40">
        <v>3.673400543</v>
      </c>
      <c r="T31" s="40">
        <v>0</v>
      </c>
      <c r="U31" s="40">
        <v>0</v>
      </c>
      <c r="V31" s="46">
        <v>8.766221745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9.47689654</v>
      </c>
      <c r="AW31" s="40">
        <v>227.229269908</v>
      </c>
      <c r="AX31" s="40">
        <v>1.92836262</v>
      </c>
      <c r="AY31" s="40">
        <v>0</v>
      </c>
      <c r="AZ31" s="46">
        <v>424.946292976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3.251811856</v>
      </c>
      <c r="BG31" s="45">
        <v>12.615455363</v>
      </c>
      <c r="BH31" s="40">
        <v>0</v>
      </c>
      <c r="BI31" s="40">
        <v>0</v>
      </c>
      <c r="BJ31" s="46">
        <v>26.731687615</v>
      </c>
      <c r="BK31" s="107">
        <v>2613.692648016</v>
      </c>
      <c r="BL31" s="85"/>
    </row>
    <row r="32" spans="1:64" ht="12.75">
      <c r="A32" s="10"/>
      <c r="B32" s="21" t="s">
        <v>145</v>
      </c>
      <c r="C32" s="47">
        <v>0</v>
      </c>
      <c r="D32" s="45">
        <v>333.086852181</v>
      </c>
      <c r="E32" s="40">
        <v>0</v>
      </c>
      <c r="F32" s="40">
        <v>0</v>
      </c>
      <c r="G32" s="46">
        <v>0</v>
      </c>
      <c r="H32" s="63">
        <v>1.905970038</v>
      </c>
      <c r="I32" s="40">
        <v>286.971033711</v>
      </c>
      <c r="J32" s="40">
        <v>0.516940111</v>
      </c>
      <c r="K32" s="40">
        <v>0</v>
      </c>
      <c r="L32" s="46">
        <v>234.0595449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0.884650404</v>
      </c>
      <c r="S32" s="40">
        <v>6.695439487</v>
      </c>
      <c r="T32" s="40">
        <v>0.31210772</v>
      </c>
      <c r="U32" s="40">
        <v>0</v>
      </c>
      <c r="V32" s="46">
        <v>28.051545602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</v>
      </c>
      <c r="AC32" s="40">
        <v>0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9.048243485</v>
      </c>
      <c r="AW32" s="40">
        <v>67.122877866</v>
      </c>
      <c r="AX32" s="40">
        <v>0.033588635</v>
      </c>
      <c r="AY32" s="40">
        <v>0</v>
      </c>
      <c r="AZ32" s="46">
        <v>120.935906196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4.956756003</v>
      </c>
      <c r="BG32" s="45">
        <v>3.343621334</v>
      </c>
      <c r="BH32" s="40">
        <v>4.984515314</v>
      </c>
      <c r="BI32" s="40">
        <v>0</v>
      </c>
      <c r="BJ32" s="46">
        <v>20.33055009</v>
      </c>
      <c r="BK32" s="107">
        <v>1123.240143077</v>
      </c>
      <c r="BL32" s="85"/>
    </row>
    <row r="33" spans="1:64" ht="12.75">
      <c r="A33" s="10"/>
      <c r="B33" s="21" t="s">
        <v>135</v>
      </c>
      <c r="C33" s="47">
        <v>0</v>
      </c>
      <c r="D33" s="45">
        <v>301.611641837</v>
      </c>
      <c r="E33" s="40">
        <v>0</v>
      </c>
      <c r="F33" s="40">
        <v>0</v>
      </c>
      <c r="G33" s="46">
        <v>0</v>
      </c>
      <c r="H33" s="63">
        <v>15.437585889</v>
      </c>
      <c r="I33" s="40">
        <v>1629.273197564</v>
      </c>
      <c r="J33" s="40">
        <v>0</v>
      </c>
      <c r="K33" s="40">
        <v>0</v>
      </c>
      <c r="L33" s="46">
        <v>168.454923732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5.829870859</v>
      </c>
      <c r="S33" s="40">
        <v>63.160217472</v>
      </c>
      <c r="T33" s="40">
        <v>0</v>
      </c>
      <c r="U33" s="40">
        <v>0</v>
      </c>
      <c r="V33" s="46">
        <v>27.969909439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0.008932641</v>
      </c>
      <c r="AC33" s="40">
        <v>0</v>
      </c>
      <c r="AD33" s="40">
        <v>0</v>
      </c>
      <c r="AE33" s="40">
        <v>0</v>
      </c>
      <c r="AF33" s="46">
        <v>0.001972504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42.474699355</v>
      </c>
      <c r="AW33" s="40">
        <v>691.07958891</v>
      </c>
      <c r="AX33" s="40">
        <v>4.593195932</v>
      </c>
      <c r="AY33" s="40">
        <v>0</v>
      </c>
      <c r="AZ33" s="46">
        <v>422.943764641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21.237890629</v>
      </c>
      <c r="BG33" s="45">
        <v>14.642795804</v>
      </c>
      <c r="BH33" s="40">
        <v>0</v>
      </c>
      <c r="BI33" s="40">
        <v>0</v>
      </c>
      <c r="BJ33" s="46">
        <v>46.839429715</v>
      </c>
      <c r="BK33" s="107">
        <v>3455.559616923</v>
      </c>
      <c r="BL33" s="85"/>
    </row>
    <row r="34" spans="1:64" ht="12.75">
      <c r="A34" s="10"/>
      <c r="B34" s="21" t="s">
        <v>141</v>
      </c>
      <c r="C34" s="47">
        <v>0</v>
      </c>
      <c r="D34" s="45">
        <v>130.214682219</v>
      </c>
      <c r="E34" s="40">
        <v>0</v>
      </c>
      <c r="F34" s="40">
        <v>0</v>
      </c>
      <c r="G34" s="46">
        <v>0</v>
      </c>
      <c r="H34" s="63">
        <v>9.049710328</v>
      </c>
      <c r="I34" s="40">
        <v>6.021327063</v>
      </c>
      <c r="J34" s="40">
        <v>0</v>
      </c>
      <c r="K34" s="40">
        <v>0</v>
      </c>
      <c r="L34" s="46">
        <v>99.846236843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3.566447827</v>
      </c>
      <c r="S34" s="40">
        <v>8.395040849</v>
      </c>
      <c r="T34" s="40">
        <v>0</v>
      </c>
      <c r="U34" s="40">
        <v>0</v>
      </c>
      <c r="V34" s="46">
        <v>2.359506977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0.000119436</v>
      </c>
      <c r="AC34" s="40">
        <v>0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7.352939176</v>
      </c>
      <c r="AW34" s="40">
        <v>16.867686522</v>
      </c>
      <c r="AX34" s="40">
        <v>7.299916152</v>
      </c>
      <c r="AY34" s="40">
        <v>0</v>
      </c>
      <c r="AZ34" s="46">
        <v>186.158502293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1.860603275</v>
      </c>
      <c r="BG34" s="45">
        <v>2.756131863</v>
      </c>
      <c r="BH34" s="40">
        <v>0</v>
      </c>
      <c r="BI34" s="40">
        <v>0</v>
      </c>
      <c r="BJ34" s="46">
        <v>6.903901818</v>
      </c>
      <c r="BK34" s="107">
        <v>488.652752641</v>
      </c>
      <c r="BL34" s="85"/>
    </row>
    <row r="35" spans="1:64" ht="12.75">
      <c r="A35" s="10"/>
      <c r="B35" s="21" t="s">
        <v>137</v>
      </c>
      <c r="C35" s="47">
        <v>0</v>
      </c>
      <c r="D35" s="45">
        <v>0.895381127</v>
      </c>
      <c r="E35" s="40">
        <v>0</v>
      </c>
      <c r="F35" s="40">
        <v>0</v>
      </c>
      <c r="G35" s="46">
        <v>0</v>
      </c>
      <c r="H35" s="63">
        <v>2.89746141</v>
      </c>
      <c r="I35" s="40">
        <v>20.603910977</v>
      </c>
      <c r="J35" s="40">
        <v>0</v>
      </c>
      <c r="K35" s="40">
        <v>0</v>
      </c>
      <c r="L35" s="46">
        <v>6.578219474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1.00494957</v>
      </c>
      <c r="S35" s="40">
        <v>0</v>
      </c>
      <c r="T35" s="40">
        <v>0</v>
      </c>
      <c r="U35" s="40">
        <v>0</v>
      </c>
      <c r="V35" s="46">
        <v>0.596048782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</v>
      </c>
      <c r="AC35" s="40">
        <v>0</v>
      </c>
      <c r="AD35" s="40">
        <v>0</v>
      </c>
      <c r="AE35" s="40">
        <v>0</v>
      </c>
      <c r="AF35" s="46">
        <v>0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9.9791E-05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28.740033928</v>
      </c>
      <c r="AW35" s="40">
        <v>16.733550959</v>
      </c>
      <c r="AX35" s="40">
        <v>0</v>
      </c>
      <c r="AY35" s="40">
        <v>0</v>
      </c>
      <c r="AZ35" s="46">
        <v>98.712175884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6.803690004</v>
      </c>
      <c r="BG35" s="45">
        <v>1.716785187</v>
      </c>
      <c r="BH35" s="40">
        <v>0</v>
      </c>
      <c r="BI35" s="40">
        <v>0</v>
      </c>
      <c r="BJ35" s="46">
        <v>16.469137619</v>
      </c>
      <c r="BK35" s="107">
        <v>201.751444712</v>
      </c>
      <c r="BL35" s="85"/>
    </row>
    <row r="36" spans="1:64" ht="12.75">
      <c r="A36" s="10"/>
      <c r="B36" s="21" t="s">
        <v>133</v>
      </c>
      <c r="C36" s="47">
        <v>0</v>
      </c>
      <c r="D36" s="45">
        <v>62.645175734</v>
      </c>
      <c r="E36" s="40">
        <v>0</v>
      </c>
      <c r="F36" s="40">
        <v>0</v>
      </c>
      <c r="G36" s="46">
        <v>0</v>
      </c>
      <c r="H36" s="63">
        <v>2.12564294</v>
      </c>
      <c r="I36" s="40">
        <v>27.09628323</v>
      </c>
      <c r="J36" s="40">
        <v>0</v>
      </c>
      <c r="K36" s="40">
        <v>0</v>
      </c>
      <c r="L36" s="46">
        <v>44.198825571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0.68697858</v>
      </c>
      <c r="S36" s="40">
        <v>14.115027881</v>
      </c>
      <c r="T36" s="40">
        <v>0</v>
      </c>
      <c r="U36" s="40">
        <v>0</v>
      </c>
      <c r="V36" s="46">
        <v>8.465169658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</v>
      </c>
      <c r="AC36" s="40">
        <v>0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10.410628354</v>
      </c>
      <c r="AW36" s="40">
        <v>54.954491909</v>
      </c>
      <c r="AX36" s="40">
        <v>0</v>
      </c>
      <c r="AY36" s="40">
        <v>0</v>
      </c>
      <c r="AZ36" s="46">
        <v>100.034860509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2.753583303</v>
      </c>
      <c r="BG36" s="45">
        <v>5.799283958</v>
      </c>
      <c r="BH36" s="40">
        <v>0</v>
      </c>
      <c r="BI36" s="40">
        <v>0</v>
      </c>
      <c r="BJ36" s="46">
        <v>3.706841739</v>
      </c>
      <c r="BK36" s="107">
        <v>336.992793366</v>
      </c>
      <c r="BL36" s="85"/>
    </row>
    <row r="37" spans="1:64" ht="25.5">
      <c r="A37" s="10"/>
      <c r="B37" s="21" t="s">
        <v>159</v>
      </c>
      <c r="C37" s="47">
        <v>0</v>
      </c>
      <c r="D37" s="45">
        <v>0</v>
      </c>
      <c r="E37" s="40">
        <v>0</v>
      </c>
      <c r="F37" s="40">
        <v>0</v>
      </c>
      <c r="G37" s="46">
        <v>0</v>
      </c>
      <c r="H37" s="63">
        <v>0.068090642</v>
      </c>
      <c r="I37" s="40">
        <v>4.844744586</v>
      </c>
      <c r="J37" s="40">
        <v>0</v>
      </c>
      <c r="K37" s="40">
        <v>0</v>
      </c>
      <c r="L37" s="46">
        <v>5.495068741</v>
      </c>
      <c r="M37" s="63">
        <v>0</v>
      </c>
      <c r="N37" s="45">
        <v>0</v>
      </c>
      <c r="O37" s="40">
        <v>0</v>
      </c>
      <c r="P37" s="40">
        <v>0</v>
      </c>
      <c r="Q37" s="46">
        <v>0</v>
      </c>
      <c r="R37" s="63">
        <v>0.034801446</v>
      </c>
      <c r="S37" s="40">
        <v>0.22581387</v>
      </c>
      <c r="T37" s="40">
        <v>0</v>
      </c>
      <c r="U37" s="40">
        <v>0</v>
      </c>
      <c r="V37" s="46">
        <v>0.092760077</v>
      </c>
      <c r="W37" s="63">
        <v>0</v>
      </c>
      <c r="X37" s="40">
        <v>0</v>
      </c>
      <c r="Y37" s="40">
        <v>0</v>
      </c>
      <c r="Z37" s="40">
        <v>0</v>
      </c>
      <c r="AA37" s="46">
        <v>0</v>
      </c>
      <c r="AB37" s="63">
        <v>0</v>
      </c>
      <c r="AC37" s="40">
        <v>0</v>
      </c>
      <c r="AD37" s="40">
        <v>0</v>
      </c>
      <c r="AE37" s="40">
        <v>0</v>
      </c>
      <c r="AF37" s="46">
        <v>0</v>
      </c>
      <c r="AG37" s="63">
        <v>0</v>
      </c>
      <c r="AH37" s="40">
        <v>0</v>
      </c>
      <c r="AI37" s="40">
        <v>0</v>
      </c>
      <c r="AJ37" s="40">
        <v>0</v>
      </c>
      <c r="AK37" s="46">
        <v>0</v>
      </c>
      <c r="AL37" s="63">
        <v>0</v>
      </c>
      <c r="AM37" s="40">
        <v>0</v>
      </c>
      <c r="AN37" s="40">
        <v>0</v>
      </c>
      <c r="AO37" s="40">
        <v>0</v>
      </c>
      <c r="AP37" s="46">
        <v>0</v>
      </c>
      <c r="AQ37" s="63">
        <v>0</v>
      </c>
      <c r="AR37" s="45">
        <v>0</v>
      </c>
      <c r="AS37" s="40">
        <v>0</v>
      </c>
      <c r="AT37" s="40">
        <v>0</v>
      </c>
      <c r="AU37" s="46">
        <v>0</v>
      </c>
      <c r="AV37" s="63">
        <v>0.321891209</v>
      </c>
      <c r="AW37" s="40">
        <v>1.171374099</v>
      </c>
      <c r="AX37" s="40">
        <v>0</v>
      </c>
      <c r="AY37" s="40">
        <v>0</v>
      </c>
      <c r="AZ37" s="46">
        <v>1.490080308</v>
      </c>
      <c r="BA37" s="63">
        <v>0</v>
      </c>
      <c r="BB37" s="45">
        <v>0</v>
      </c>
      <c r="BC37" s="40">
        <v>0</v>
      </c>
      <c r="BD37" s="40">
        <v>0</v>
      </c>
      <c r="BE37" s="46">
        <v>0</v>
      </c>
      <c r="BF37" s="63">
        <v>0.041678128</v>
      </c>
      <c r="BG37" s="45">
        <v>1.24041891</v>
      </c>
      <c r="BH37" s="40">
        <v>0</v>
      </c>
      <c r="BI37" s="40">
        <v>0</v>
      </c>
      <c r="BJ37" s="46">
        <v>0.49439841</v>
      </c>
      <c r="BK37" s="107">
        <v>15.521120426</v>
      </c>
      <c r="BL37" s="85"/>
    </row>
    <row r="38" spans="1:64" ht="12.75">
      <c r="A38" s="10"/>
      <c r="B38" s="21" t="s">
        <v>140</v>
      </c>
      <c r="C38" s="47">
        <v>0</v>
      </c>
      <c r="D38" s="45">
        <v>187.312608327</v>
      </c>
      <c r="E38" s="40">
        <v>0</v>
      </c>
      <c r="F38" s="40">
        <v>0</v>
      </c>
      <c r="G38" s="46">
        <v>0</v>
      </c>
      <c r="H38" s="63">
        <v>15.537976371</v>
      </c>
      <c r="I38" s="40">
        <v>1013.283014704</v>
      </c>
      <c r="J38" s="40">
        <v>0.01225485</v>
      </c>
      <c r="K38" s="40">
        <v>0</v>
      </c>
      <c r="L38" s="46">
        <v>326.967205469</v>
      </c>
      <c r="M38" s="63">
        <v>0</v>
      </c>
      <c r="N38" s="45">
        <v>0</v>
      </c>
      <c r="O38" s="40">
        <v>0</v>
      </c>
      <c r="P38" s="40">
        <v>0</v>
      </c>
      <c r="Q38" s="46">
        <v>0</v>
      </c>
      <c r="R38" s="63">
        <v>5.213728286</v>
      </c>
      <c r="S38" s="40">
        <v>9.059239779</v>
      </c>
      <c r="T38" s="40">
        <v>0.799633516</v>
      </c>
      <c r="U38" s="40">
        <v>0</v>
      </c>
      <c r="V38" s="46">
        <v>12.421598198</v>
      </c>
      <c r="W38" s="63">
        <v>0</v>
      </c>
      <c r="X38" s="40">
        <v>0</v>
      </c>
      <c r="Y38" s="40">
        <v>0</v>
      </c>
      <c r="Z38" s="40">
        <v>0</v>
      </c>
      <c r="AA38" s="46">
        <v>0</v>
      </c>
      <c r="AB38" s="63">
        <v>0</v>
      </c>
      <c r="AC38" s="40">
        <v>0</v>
      </c>
      <c r="AD38" s="40">
        <v>0</v>
      </c>
      <c r="AE38" s="40">
        <v>0</v>
      </c>
      <c r="AF38" s="46">
        <v>0.024535522</v>
      </c>
      <c r="AG38" s="63">
        <v>0</v>
      </c>
      <c r="AH38" s="40">
        <v>0</v>
      </c>
      <c r="AI38" s="40">
        <v>0</v>
      </c>
      <c r="AJ38" s="40">
        <v>0</v>
      </c>
      <c r="AK38" s="46">
        <v>0</v>
      </c>
      <c r="AL38" s="63">
        <v>0</v>
      </c>
      <c r="AM38" s="40">
        <v>0</v>
      </c>
      <c r="AN38" s="40">
        <v>0</v>
      </c>
      <c r="AO38" s="40">
        <v>0</v>
      </c>
      <c r="AP38" s="46">
        <v>0</v>
      </c>
      <c r="AQ38" s="63">
        <v>0</v>
      </c>
      <c r="AR38" s="45">
        <v>0</v>
      </c>
      <c r="AS38" s="40">
        <v>0</v>
      </c>
      <c r="AT38" s="40">
        <v>0</v>
      </c>
      <c r="AU38" s="46">
        <v>0</v>
      </c>
      <c r="AV38" s="63">
        <v>22.153376506</v>
      </c>
      <c r="AW38" s="40">
        <v>256.871578675</v>
      </c>
      <c r="AX38" s="40">
        <v>0</v>
      </c>
      <c r="AY38" s="40">
        <v>0</v>
      </c>
      <c r="AZ38" s="46">
        <v>596.798635885</v>
      </c>
      <c r="BA38" s="63">
        <v>0</v>
      </c>
      <c r="BB38" s="45">
        <v>0</v>
      </c>
      <c r="BC38" s="40">
        <v>0</v>
      </c>
      <c r="BD38" s="40">
        <v>0</v>
      </c>
      <c r="BE38" s="46">
        <v>0</v>
      </c>
      <c r="BF38" s="63">
        <v>5.731595269</v>
      </c>
      <c r="BG38" s="45">
        <v>21.529323157</v>
      </c>
      <c r="BH38" s="40">
        <v>0.469289864</v>
      </c>
      <c r="BI38" s="40">
        <v>0</v>
      </c>
      <c r="BJ38" s="46">
        <v>27.329140086</v>
      </c>
      <c r="BK38" s="107">
        <v>2501.514734464</v>
      </c>
      <c r="BL38" s="85"/>
    </row>
    <row r="39" spans="1:64" ht="12.75">
      <c r="A39" s="10"/>
      <c r="B39" s="21" t="s">
        <v>134</v>
      </c>
      <c r="C39" s="47">
        <v>0</v>
      </c>
      <c r="D39" s="45">
        <v>2.783671113</v>
      </c>
      <c r="E39" s="40">
        <v>0</v>
      </c>
      <c r="F39" s="40">
        <v>0</v>
      </c>
      <c r="G39" s="46">
        <v>0</v>
      </c>
      <c r="H39" s="63">
        <v>14.934756838</v>
      </c>
      <c r="I39" s="40">
        <v>395.364147992</v>
      </c>
      <c r="J39" s="40">
        <v>214.052421173</v>
      </c>
      <c r="K39" s="40">
        <v>5.80729325</v>
      </c>
      <c r="L39" s="46">
        <v>198.859921882</v>
      </c>
      <c r="M39" s="63">
        <v>0</v>
      </c>
      <c r="N39" s="45">
        <v>0</v>
      </c>
      <c r="O39" s="40">
        <v>0</v>
      </c>
      <c r="P39" s="40">
        <v>0</v>
      </c>
      <c r="Q39" s="46">
        <v>0</v>
      </c>
      <c r="R39" s="63">
        <v>6.156639716</v>
      </c>
      <c r="S39" s="40">
        <v>11.309019985</v>
      </c>
      <c r="T39" s="40">
        <v>11.780089305</v>
      </c>
      <c r="U39" s="40">
        <v>0</v>
      </c>
      <c r="V39" s="46">
        <v>11.217015602</v>
      </c>
      <c r="W39" s="63">
        <v>0</v>
      </c>
      <c r="X39" s="40">
        <v>0</v>
      </c>
      <c r="Y39" s="40">
        <v>0</v>
      </c>
      <c r="Z39" s="40">
        <v>0</v>
      </c>
      <c r="AA39" s="46">
        <v>0</v>
      </c>
      <c r="AB39" s="63">
        <v>0.036357992</v>
      </c>
      <c r="AC39" s="40">
        <v>0.002442835</v>
      </c>
      <c r="AD39" s="40">
        <v>0</v>
      </c>
      <c r="AE39" s="40">
        <v>0</v>
      </c>
      <c r="AF39" s="46">
        <v>0</v>
      </c>
      <c r="AG39" s="63">
        <v>0</v>
      </c>
      <c r="AH39" s="40">
        <v>0</v>
      </c>
      <c r="AI39" s="40">
        <v>0</v>
      </c>
      <c r="AJ39" s="40">
        <v>0</v>
      </c>
      <c r="AK39" s="46">
        <v>0</v>
      </c>
      <c r="AL39" s="63">
        <v>0</v>
      </c>
      <c r="AM39" s="40">
        <v>0</v>
      </c>
      <c r="AN39" s="40">
        <v>0</v>
      </c>
      <c r="AO39" s="40">
        <v>0</v>
      </c>
      <c r="AP39" s="46">
        <v>0</v>
      </c>
      <c r="AQ39" s="63">
        <v>0</v>
      </c>
      <c r="AR39" s="45">
        <v>0</v>
      </c>
      <c r="AS39" s="40">
        <v>0</v>
      </c>
      <c r="AT39" s="40">
        <v>0</v>
      </c>
      <c r="AU39" s="46">
        <v>0</v>
      </c>
      <c r="AV39" s="63">
        <v>116.980654111</v>
      </c>
      <c r="AW39" s="40">
        <v>633.552352518</v>
      </c>
      <c r="AX39" s="40">
        <v>3.103094629</v>
      </c>
      <c r="AY39" s="40">
        <v>0</v>
      </c>
      <c r="AZ39" s="46">
        <v>820.342427708</v>
      </c>
      <c r="BA39" s="63">
        <v>0</v>
      </c>
      <c r="BB39" s="45">
        <v>0</v>
      </c>
      <c r="BC39" s="40">
        <v>0</v>
      </c>
      <c r="BD39" s="40">
        <v>0</v>
      </c>
      <c r="BE39" s="46">
        <v>0</v>
      </c>
      <c r="BF39" s="63">
        <v>49.307149437</v>
      </c>
      <c r="BG39" s="45">
        <v>67.027319452</v>
      </c>
      <c r="BH39" s="40">
        <v>43.42301508</v>
      </c>
      <c r="BI39" s="40">
        <v>0</v>
      </c>
      <c r="BJ39" s="46">
        <v>113.071744898</v>
      </c>
      <c r="BK39" s="107">
        <v>2719.111535516</v>
      </c>
      <c r="BL39" s="85"/>
    </row>
    <row r="40" spans="1:64" ht="12.75">
      <c r="A40" s="10"/>
      <c r="B40" s="21" t="s">
        <v>138</v>
      </c>
      <c r="C40" s="47">
        <v>0</v>
      </c>
      <c r="D40" s="45">
        <v>338.466443852</v>
      </c>
      <c r="E40" s="40">
        <v>0</v>
      </c>
      <c r="F40" s="40">
        <v>0</v>
      </c>
      <c r="G40" s="46">
        <v>0</v>
      </c>
      <c r="H40" s="63">
        <v>15.722149683</v>
      </c>
      <c r="I40" s="40">
        <v>1293.30519939</v>
      </c>
      <c r="J40" s="40">
        <v>0.269698972</v>
      </c>
      <c r="K40" s="40">
        <v>0</v>
      </c>
      <c r="L40" s="46">
        <v>429.930475201</v>
      </c>
      <c r="M40" s="63">
        <v>0</v>
      </c>
      <c r="N40" s="45">
        <v>0</v>
      </c>
      <c r="O40" s="40">
        <v>0</v>
      </c>
      <c r="P40" s="40">
        <v>0</v>
      </c>
      <c r="Q40" s="46">
        <v>0</v>
      </c>
      <c r="R40" s="63">
        <v>5.206267921</v>
      </c>
      <c r="S40" s="40">
        <v>5.738090299</v>
      </c>
      <c r="T40" s="40">
        <v>0.792946207</v>
      </c>
      <c r="U40" s="40">
        <v>0</v>
      </c>
      <c r="V40" s="46">
        <v>20.200652174</v>
      </c>
      <c r="W40" s="63">
        <v>0</v>
      </c>
      <c r="X40" s="40">
        <v>0</v>
      </c>
      <c r="Y40" s="40">
        <v>0</v>
      </c>
      <c r="Z40" s="40">
        <v>0</v>
      </c>
      <c r="AA40" s="46">
        <v>0</v>
      </c>
      <c r="AB40" s="63">
        <v>0</v>
      </c>
      <c r="AC40" s="40">
        <v>0</v>
      </c>
      <c r="AD40" s="40">
        <v>0</v>
      </c>
      <c r="AE40" s="40">
        <v>0</v>
      </c>
      <c r="AF40" s="46">
        <v>0</v>
      </c>
      <c r="AG40" s="63">
        <v>0</v>
      </c>
      <c r="AH40" s="40">
        <v>0</v>
      </c>
      <c r="AI40" s="40">
        <v>0</v>
      </c>
      <c r="AJ40" s="40">
        <v>0</v>
      </c>
      <c r="AK40" s="46">
        <v>0</v>
      </c>
      <c r="AL40" s="63">
        <v>3.5E-08</v>
      </c>
      <c r="AM40" s="40">
        <v>0</v>
      </c>
      <c r="AN40" s="40">
        <v>0</v>
      </c>
      <c r="AO40" s="40">
        <v>0</v>
      </c>
      <c r="AP40" s="46">
        <v>0</v>
      </c>
      <c r="AQ40" s="63">
        <v>0</v>
      </c>
      <c r="AR40" s="45">
        <v>0</v>
      </c>
      <c r="AS40" s="40">
        <v>0</v>
      </c>
      <c r="AT40" s="40">
        <v>0</v>
      </c>
      <c r="AU40" s="46">
        <v>0</v>
      </c>
      <c r="AV40" s="63">
        <v>28.471194824</v>
      </c>
      <c r="AW40" s="40">
        <v>169.192229833</v>
      </c>
      <c r="AX40" s="40">
        <v>0.752083595</v>
      </c>
      <c r="AY40" s="40">
        <v>0</v>
      </c>
      <c r="AZ40" s="46">
        <v>387.72913818</v>
      </c>
      <c r="BA40" s="63">
        <v>0</v>
      </c>
      <c r="BB40" s="45">
        <v>0</v>
      </c>
      <c r="BC40" s="40">
        <v>0</v>
      </c>
      <c r="BD40" s="40">
        <v>0</v>
      </c>
      <c r="BE40" s="46">
        <v>0</v>
      </c>
      <c r="BF40" s="63">
        <v>9.602970642</v>
      </c>
      <c r="BG40" s="45">
        <v>20.963669644</v>
      </c>
      <c r="BH40" s="40">
        <v>0.385664993</v>
      </c>
      <c r="BI40" s="40">
        <v>0</v>
      </c>
      <c r="BJ40" s="46">
        <v>40.511249019600456</v>
      </c>
      <c r="BK40" s="107">
        <v>2767.2401244646007</v>
      </c>
      <c r="BL40" s="85"/>
    </row>
    <row r="41" spans="1:64" ht="12.75">
      <c r="A41" s="31"/>
      <c r="B41" s="32" t="s">
        <v>81</v>
      </c>
      <c r="C41" s="97">
        <f aca="true" t="shared" si="4" ref="C41:AH41">SUM(C29:C40)</f>
        <v>0</v>
      </c>
      <c r="D41" s="72">
        <f t="shared" si="4"/>
        <v>1567.6692654159997</v>
      </c>
      <c r="E41" s="72">
        <f t="shared" si="4"/>
        <v>0</v>
      </c>
      <c r="F41" s="72">
        <f t="shared" si="4"/>
        <v>0</v>
      </c>
      <c r="G41" s="72">
        <f t="shared" si="4"/>
        <v>0</v>
      </c>
      <c r="H41" s="72">
        <f t="shared" si="4"/>
        <v>92.246728333</v>
      </c>
      <c r="I41" s="72">
        <f t="shared" si="4"/>
        <v>6784.92000412</v>
      </c>
      <c r="J41" s="72">
        <f t="shared" si="4"/>
        <v>220.343323724</v>
      </c>
      <c r="K41" s="72">
        <f t="shared" si="4"/>
        <v>5.80729325</v>
      </c>
      <c r="L41" s="72">
        <f t="shared" si="4"/>
        <v>1981.634336581</v>
      </c>
      <c r="M41" s="72">
        <f t="shared" si="4"/>
        <v>0</v>
      </c>
      <c r="N41" s="72">
        <f t="shared" si="4"/>
        <v>0</v>
      </c>
      <c r="O41" s="72">
        <f t="shared" si="4"/>
        <v>0</v>
      </c>
      <c r="P41" s="72">
        <f t="shared" si="4"/>
        <v>0</v>
      </c>
      <c r="Q41" s="72">
        <f t="shared" si="4"/>
        <v>0</v>
      </c>
      <c r="R41" s="72">
        <f t="shared" si="4"/>
        <v>33.222352579</v>
      </c>
      <c r="S41" s="72">
        <f t="shared" si="4"/>
        <v>145.41395171899998</v>
      </c>
      <c r="T41" s="72">
        <f t="shared" si="4"/>
        <v>14.71166125</v>
      </c>
      <c r="U41" s="72">
        <f t="shared" si="4"/>
        <v>0</v>
      </c>
      <c r="V41" s="72">
        <f t="shared" si="4"/>
        <v>128.742197314</v>
      </c>
      <c r="W41" s="72">
        <f t="shared" si="4"/>
        <v>0</v>
      </c>
      <c r="X41" s="72">
        <f t="shared" si="4"/>
        <v>0</v>
      </c>
      <c r="Y41" s="72">
        <f t="shared" si="4"/>
        <v>0</v>
      </c>
      <c r="Z41" s="72">
        <f t="shared" si="4"/>
        <v>0</v>
      </c>
      <c r="AA41" s="72">
        <f t="shared" si="4"/>
        <v>0</v>
      </c>
      <c r="AB41" s="72">
        <f t="shared" si="4"/>
        <v>0.047403601000000004</v>
      </c>
      <c r="AC41" s="72">
        <f t="shared" si="4"/>
        <v>0.002442835</v>
      </c>
      <c r="AD41" s="72">
        <f t="shared" si="4"/>
        <v>0</v>
      </c>
      <c r="AE41" s="72">
        <f t="shared" si="4"/>
        <v>0</v>
      </c>
      <c r="AF41" s="72">
        <f t="shared" si="4"/>
        <v>0.026508026</v>
      </c>
      <c r="AG41" s="72">
        <f t="shared" si="4"/>
        <v>0</v>
      </c>
      <c r="AH41" s="72">
        <f t="shared" si="4"/>
        <v>0</v>
      </c>
      <c r="AI41" s="72">
        <f aca="true" t="shared" si="5" ref="AI41:BJ41">SUM(AI29:AI40)</f>
        <v>0</v>
      </c>
      <c r="AJ41" s="72">
        <f t="shared" si="5"/>
        <v>0</v>
      </c>
      <c r="AK41" s="72">
        <f t="shared" si="5"/>
        <v>0</v>
      </c>
      <c r="AL41" s="72">
        <f t="shared" si="5"/>
        <v>0.00023034599999999998</v>
      </c>
      <c r="AM41" s="72">
        <f t="shared" si="5"/>
        <v>0</v>
      </c>
      <c r="AN41" s="72">
        <f t="shared" si="5"/>
        <v>0</v>
      </c>
      <c r="AO41" s="72">
        <f t="shared" si="5"/>
        <v>0</v>
      </c>
      <c r="AP41" s="72">
        <f t="shared" si="5"/>
        <v>0</v>
      </c>
      <c r="AQ41" s="72">
        <f t="shared" si="5"/>
        <v>0</v>
      </c>
      <c r="AR41" s="72">
        <f t="shared" si="5"/>
        <v>0</v>
      </c>
      <c r="AS41" s="72">
        <f t="shared" si="5"/>
        <v>0</v>
      </c>
      <c r="AT41" s="72">
        <f t="shared" si="5"/>
        <v>0</v>
      </c>
      <c r="AU41" s="72">
        <f t="shared" si="5"/>
        <v>0</v>
      </c>
      <c r="AV41" s="72">
        <f t="shared" si="5"/>
        <v>297.19042869300006</v>
      </c>
      <c r="AW41" s="72">
        <f t="shared" si="5"/>
        <v>2302.001932901</v>
      </c>
      <c r="AX41" s="72">
        <f t="shared" si="5"/>
        <v>17.710241563</v>
      </c>
      <c r="AY41" s="72">
        <f t="shared" si="5"/>
        <v>0</v>
      </c>
      <c r="AZ41" s="72">
        <f t="shared" si="5"/>
        <v>3361.666904629</v>
      </c>
      <c r="BA41" s="72">
        <f t="shared" si="5"/>
        <v>0</v>
      </c>
      <c r="BB41" s="72">
        <f t="shared" si="5"/>
        <v>0</v>
      </c>
      <c r="BC41" s="72">
        <f t="shared" si="5"/>
        <v>0</v>
      </c>
      <c r="BD41" s="72">
        <f t="shared" si="5"/>
        <v>0</v>
      </c>
      <c r="BE41" s="72">
        <f t="shared" si="5"/>
        <v>0</v>
      </c>
      <c r="BF41" s="72">
        <f t="shared" si="5"/>
        <v>112.568360221</v>
      </c>
      <c r="BG41" s="72">
        <f t="shared" si="5"/>
        <v>154.868150321</v>
      </c>
      <c r="BH41" s="72">
        <f t="shared" si="5"/>
        <v>49.262485251</v>
      </c>
      <c r="BI41" s="72">
        <f t="shared" si="5"/>
        <v>0</v>
      </c>
      <c r="BJ41" s="72">
        <f t="shared" si="5"/>
        <v>313.05459206460046</v>
      </c>
      <c r="BK41" s="110">
        <f>SUM(BK29:BK40)</f>
        <v>17583.1107947376</v>
      </c>
      <c r="BL41" s="85"/>
    </row>
    <row r="42" spans="1:64" ht="12.75">
      <c r="A42" s="31"/>
      <c r="B42" s="33" t="s">
        <v>71</v>
      </c>
      <c r="C42" s="98">
        <f aca="true" t="shared" si="6" ref="C42:AH42">+C41+C21+C15+C11</f>
        <v>0</v>
      </c>
      <c r="D42" s="64">
        <f t="shared" si="6"/>
        <v>2942.177020114</v>
      </c>
      <c r="E42" s="64">
        <f t="shared" si="6"/>
        <v>0</v>
      </c>
      <c r="F42" s="64">
        <f t="shared" si="6"/>
        <v>0</v>
      </c>
      <c r="G42" s="65">
        <f t="shared" si="6"/>
        <v>0</v>
      </c>
      <c r="H42" s="58">
        <f t="shared" si="6"/>
        <v>219.27227514199998</v>
      </c>
      <c r="I42" s="64">
        <f t="shared" si="6"/>
        <v>19777.261154667</v>
      </c>
      <c r="J42" s="64">
        <f t="shared" si="6"/>
        <v>2232.422762438</v>
      </c>
      <c r="K42" s="64">
        <f t="shared" si="6"/>
        <v>5.80729325</v>
      </c>
      <c r="L42" s="65">
        <f t="shared" si="6"/>
        <v>3312.88954637</v>
      </c>
      <c r="M42" s="58">
        <f t="shared" si="6"/>
        <v>0</v>
      </c>
      <c r="N42" s="64">
        <f t="shared" si="6"/>
        <v>0</v>
      </c>
      <c r="O42" s="64">
        <f t="shared" si="6"/>
        <v>0</v>
      </c>
      <c r="P42" s="64">
        <f t="shared" si="6"/>
        <v>0</v>
      </c>
      <c r="Q42" s="65">
        <f t="shared" si="6"/>
        <v>0</v>
      </c>
      <c r="R42" s="58">
        <f t="shared" si="6"/>
        <v>84.187189911</v>
      </c>
      <c r="S42" s="64">
        <f t="shared" si="6"/>
        <v>415.85657000599997</v>
      </c>
      <c r="T42" s="64">
        <f t="shared" si="6"/>
        <v>25.636878044</v>
      </c>
      <c r="U42" s="64">
        <f t="shared" si="6"/>
        <v>0</v>
      </c>
      <c r="V42" s="65">
        <f t="shared" si="6"/>
        <v>239.96388785</v>
      </c>
      <c r="W42" s="58">
        <f t="shared" si="6"/>
        <v>0</v>
      </c>
      <c r="X42" s="58">
        <f t="shared" si="6"/>
        <v>0</v>
      </c>
      <c r="Y42" s="58">
        <f t="shared" si="6"/>
        <v>0</v>
      </c>
      <c r="Z42" s="58">
        <f t="shared" si="6"/>
        <v>0</v>
      </c>
      <c r="AA42" s="58">
        <f t="shared" si="6"/>
        <v>0</v>
      </c>
      <c r="AB42" s="58">
        <f t="shared" si="6"/>
        <v>0.05647709100000001</v>
      </c>
      <c r="AC42" s="64">
        <f t="shared" si="6"/>
        <v>29.248557779</v>
      </c>
      <c r="AD42" s="64">
        <f t="shared" si="6"/>
        <v>0</v>
      </c>
      <c r="AE42" s="64">
        <f t="shared" si="6"/>
        <v>0</v>
      </c>
      <c r="AF42" s="65">
        <f t="shared" si="6"/>
        <v>0.026508026</v>
      </c>
      <c r="AG42" s="58">
        <f t="shared" si="6"/>
        <v>0</v>
      </c>
      <c r="AH42" s="64">
        <f t="shared" si="6"/>
        <v>0</v>
      </c>
      <c r="AI42" s="64">
        <f aca="true" t="shared" si="7" ref="AI42:BK42">+AI41+AI21+AI15+AI11</f>
        <v>0</v>
      </c>
      <c r="AJ42" s="64">
        <f t="shared" si="7"/>
        <v>0</v>
      </c>
      <c r="AK42" s="65">
        <f t="shared" si="7"/>
        <v>0</v>
      </c>
      <c r="AL42" s="58">
        <f t="shared" si="7"/>
        <v>0.00512195</v>
      </c>
      <c r="AM42" s="64">
        <f t="shared" si="7"/>
        <v>0</v>
      </c>
      <c r="AN42" s="64">
        <f t="shared" si="7"/>
        <v>0</v>
      </c>
      <c r="AO42" s="64">
        <f t="shared" si="7"/>
        <v>0</v>
      </c>
      <c r="AP42" s="65">
        <f t="shared" si="7"/>
        <v>0</v>
      </c>
      <c r="AQ42" s="58">
        <f t="shared" si="7"/>
        <v>0</v>
      </c>
      <c r="AR42" s="64">
        <f t="shared" si="7"/>
        <v>0.987121253</v>
      </c>
      <c r="AS42" s="64">
        <f t="shared" si="7"/>
        <v>0</v>
      </c>
      <c r="AT42" s="64">
        <f t="shared" si="7"/>
        <v>0</v>
      </c>
      <c r="AU42" s="65">
        <f t="shared" si="7"/>
        <v>0</v>
      </c>
      <c r="AV42" s="58">
        <f t="shared" si="7"/>
        <v>423.7377443800001</v>
      </c>
      <c r="AW42" s="64">
        <f t="shared" si="7"/>
        <v>5476.547268185001</v>
      </c>
      <c r="AX42" s="64">
        <f t="shared" si="7"/>
        <v>27.459653742</v>
      </c>
      <c r="AY42" s="64">
        <f t="shared" si="7"/>
        <v>0</v>
      </c>
      <c r="AZ42" s="65">
        <f t="shared" si="7"/>
        <v>4652.0208215659995</v>
      </c>
      <c r="BA42" s="58">
        <f t="shared" si="7"/>
        <v>0</v>
      </c>
      <c r="BB42" s="64">
        <f t="shared" si="7"/>
        <v>0</v>
      </c>
      <c r="BC42" s="64">
        <f t="shared" si="7"/>
        <v>0</v>
      </c>
      <c r="BD42" s="64">
        <f t="shared" si="7"/>
        <v>0</v>
      </c>
      <c r="BE42" s="65">
        <f t="shared" si="7"/>
        <v>0</v>
      </c>
      <c r="BF42" s="58">
        <f t="shared" si="7"/>
        <v>158.68609063600002</v>
      </c>
      <c r="BG42" s="64">
        <f t="shared" si="7"/>
        <v>244.03320202999998</v>
      </c>
      <c r="BH42" s="64">
        <f t="shared" si="7"/>
        <v>59.036118861000006</v>
      </c>
      <c r="BI42" s="64">
        <f t="shared" si="7"/>
        <v>0</v>
      </c>
      <c r="BJ42" s="65">
        <f t="shared" si="7"/>
        <v>464.0027483326005</v>
      </c>
      <c r="BK42" s="110">
        <f t="shared" si="7"/>
        <v>40791.322011623604</v>
      </c>
      <c r="BL42" s="85"/>
    </row>
    <row r="43" spans="1:64" ht="3.75" customHeight="1">
      <c r="A43" s="10"/>
      <c r="B43" s="1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50"/>
      <c r="BL43" s="85"/>
    </row>
    <row r="44" spans="1:64" ht="3.75" customHeight="1">
      <c r="A44" s="10"/>
      <c r="B44" s="19"/>
      <c r="C44" s="22"/>
      <c r="D44" s="28"/>
      <c r="E44" s="22"/>
      <c r="F44" s="22"/>
      <c r="G44" s="22"/>
      <c r="H44" s="22"/>
      <c r="I44" s="22"/>
      <c r="J44" s="22"/>
      <c r="K44" s="22"/>
      <c r="L44" s="22"/>
      <c r="M44" s="22"/>
      <c r="N44" s="28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8"/>
      <c r="AS44" s="22"/>
      <c r="AT44" s="22"/>
      <c r="AU44" s="22"/>
      <c r="AV44" s="22"/>
      <c r="AW44" s="22"/>
      <c r="AX44" s="22"/>
      <c r="AY44" s="22"/>
      <c r="AZ44" s="22"/>
      <c r="BA44" s="22"/>
      <c r="BB44" s="28"/>
      <c r="BC44" s="22"/>
      <c r="BD44" s="22"/>
      <c r="BE44" s="22"/>
      <c r="BF44" s="22"/>
      <c r="BG44" s="28"/>
      <c r="BH44" s="22"/>
      <c r="BI44" s="22"/>
      <c r="BJ44" s="22"/>
      <c r="BK44" s="24"/>
      <c r="BL44" s="85"/>
    </row>
    <row r="45" spans="1:64" ht="12.75">
      <c r="A45" s="10" t="s">
        <v>1</v>
      </c>
      <c r="B45" s="16" t="s">
        <v>7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50"/>
      <c r="BL45" s="85"/>
    </row>
    <row r="46" spans="1:252" s="3" customFormat="1" ht="12.75">
      <c r="A46" s="10" t="s">
        <v>67</v>
      </c>
      <c r="B46" s="21" t="s">
        <v>2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4"/>
      <c r="BL46" s="85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s="3" customFormat="1" ht="12.75">
      <c r="A47" s="10"/>
      <c r="B47" s="21" t="s">
        <v>142</v>
      </c>
      <c r="C47" s="99">
        <v>0</v>
      </c>
      <c r="D47" s="45">
        <v>14.190225803</v>
      </c>
      <c r="E47" s="68">
        <v>0</v>
      </c>
      <c r="F47" s="68">
        <v>0</v>
      </c>
      <c r="G47" s="69">
        <v>0</v>
      </c>
      <c r="H47" s="67">
        <v>1344.729768968</v>
      </c>
      <c r="I47" s="68">
        <v>1.365025664</v>
      </c>
      <c r="J47" s="68">
        <v>0</v>
      </c>
      <c r="K47" s="68">
        <v>0</v>
      </c>
      <c r="L47" s="69">
        <v>101.43326258</v>
      </c>
      <c r="M47" s="59">
        <v>0</v>
      </c>
      <c r="N47" s="60">
        <v>0</v>
      </c>
      <c r="O47" s="59">
        <v>0</v>
      </c>
      <c r="P47" s="59">
        <v>0</v>
      </c>
      <c r="Q47" s="59">
        <v>0</v>
      </c>
      <c r="R47" s="67">
        <v>892.74623766</v>
      </c>
      <c r="S47" s="68">
        <v>0.022697036</v>
      </c>
      <c r="T47" s="68">
        <v>0</v>
      </c>
      <c r="U47" s="68">
        <v>0</v>
      </c>
      <c r="V47" s="69">
        <v>26.602876978</v>
      </c>
      <c r="W47" s="67">
        <v>0</v>
      </c>
      <c r="X47" s="68">
        <v>0</v>
      </c>
      <c r="Y47" s="68">
        <v>0</v>
      </c>
      <c r="Z47" s="68">
        <v>0</v>
      </c>
      <c r="AA47" s="69">
        <v>0</v>
      </c>
      <c r="AB47" s="67">
        <v>3.161676581</v>
      </c>
      <c r="AC47" s="68">
        <v>0</v>
      </c>
      <c r="AD47" s="68">
        <v>0</v>
      </c>
      <c r="AE47" s="68">
        <v>0</v>
      </c>
      <c r="AF47" s="69">
        <v>0.096782041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67">
        <v>1.335105038</v>
      </c>
      <c r="AM47" s="68">
        <v>0</v>
      </c>
      <c r="AN47" s="68">
        <v>0</v>
      </c>
      <c r="AO47" s="68">
        <v>0</v>
      </c>
      <c r="AP47" s="69">
        <v>0.01295748</v>
      </c>
      <c r="AQ47" s="67">
        <v>0</v>
      </c>
      <c r="AR47" s="70">
        <v>0</v>
      </c>
      <c r="AS47" s="68">
        <v>0</v>
      </c>
      <c r="AT47" s="68">
        <v>0</v>
      </c>
      <c r="AU47" s="69">
        <v>0</v>
      </c>
      <c r="AV47" s="67">
        <v>4905.916972317</v>
      </c>
      <c r="AW47" s="68">
        <v>7.870148488</v>
      </c>
      <c r="AX47" s="68">
        <v>0</v>
      </c>
      <c r="AY47" s="68">
        <v>0</v>
      </c>
      <c r="AZ47" s="69">
        <v>640.717248132</v>
      </c>
      <c r="BA47" s="67">
        <v>0</v>
      </c>
      <c r="BB47" s="70">
        <v>0</v>
      </c>
      <c r="BC47" s="68">
        <v>0</v>
      </c>
      <c r="BD47" s="68">
        <v>0</v>
      </c>
      <c r="BE47" s="69">
        <v>0</v>
      </c>
      <c r="BF47" s="67">
        <v>2343.119200723</v>
      </c>
      <c r="BG47" s="70">
        <v>2.035219481</v>
      </c>
      <c r="BH47" s="68">
        <v>0</v>
      </c>
      <c r="BI47" s="68">
        <v>0</v>
      </c>
      <c r="BJ47" s="69">
        <v>159.32081883666754</v>
      </c>
      <c r="BK47" s="107">
        <v>10444.676223806668</v>
      </c>
      <c r="BL47" s="85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s="3" customFormat="1" ht="12.75">
      <c r="A48" s="31"/>
      <c r="B48" s="32" t="s">
        <v>76</v>
      </c>
      <c r="C48" s="43">
        <f>SUM(C47)</f>
        <v>0</v>
      </c>
      <c r="D48" s="62">
        <f>SUM(D47)</f>
        <v>14.190225803</v>
      </c>
      <c r="E48" s="62">
        <f aca="true" t="shared" si="8" ref="E48:BJ48">SUM(E47)</f>
        <v>0</v>
      </c>
      <c r="F48" s="62">
        <f t="shared" si="8"/>
        <v>0</v>
      </c>
      <c r="G48" s="61">
        <f t="shared" si="8"/>
        <v>0</v>
      </c>
      <c r="H48" s="42">
        <f t="shared" si="8"/>
        <v>1344.729768968</v>
      </c>
      <c r="I48" s="62">
        <f t="shared" si="8"/>
        <v>1.365025664</v>
      </c>
      <c r="J48" s="62">
        <f t="shared" si="8"/>
        <v>0</v>
      </c>
      <c r="K48" s="62">
        <f t="shared" si="8"/>
        <v>0</v>
      </c>
      <c r="L48" s="61">
        <f t="shared" si="8"/>
        <v>101.43326258</v>
      </c>
      <c r="M48" s="43">
        <f t="shared" si="8"/>
        <v>0</v>
      </c>
      <c r="N48" s="43">
        <f t="shared" si="8"/>
        <v>0</v>
      </c>
      <c r="O48" s="43">
        <f t="shared" si="8"/>
        <v>0</v>
      </c>
      <c r="P48" s="43">
        <f t="shared" si="8"/>
        <v>0</v>
      </c>
      <c r="Q48" s="66">
        <f t="shared" si="8"/>
        <v>0</v>
      </c>
      <c r="R48" s="42">
        <f t="shared" si="8"/>
        <v>892.74623766</v>
      </c>
      <c r="S48" s="62">
        <f t="shared" si="8"/>
        <v>0.022697036</v>
      </c>
      <c r="T48" s="62">
        <f t="shared" si="8"/>
        <v>0</v>
      </c>
      <c r="U48" s="62">
        <f t="shared" si="8"/>
        <v>0</v>
      </c>
      <c r="V48" s="61">
        <f t="shared" si="8"/>
        <v>26.602876978</v>
      </c>
      <c r="W48" s="42">
        <f t="shared" si="8"/>
        <v>0</v>
      </c>
      <c r="X48" s="62">
        <f t="shared" si="8"/>
        <v>0</v>
      </c>
      <c r="Y48" s="62">
        <f t="shared" si="8"/>
        <v>0</v>
      </c>
      <c r="Z48" s="62">
        <f t="shared" si="8"/>
        <v>0</v>
      </c>
      <c r="AA48" s="61">
        <f t="shared" si="8"/>
        <v>0</v>
      </c>
      <c r="AB48" s="42">
        <f t="shared" si="8"/>
        <v>3.161676581</v>
      </c>
      <c r="AC48" s="62">
        <f t="shared" si="8"/>
        <v>0</v>
      </c>
      <c r="AD48" s="62">
        <f t="shared" si="8"/>
        <v>0</v>
      </c>
      <c r="AE48" s="62">
        <f t="shared" si="8"/>
        <v>0</v>
      </c>
      <c r="AF48" s="61">
        <f t="shared" si="8"/>
        <v>0.096782041</v>
      </c>
      <c r="AG48" s="43">
        <f t="shared" si="8"/>
        <v>0</v>
      </c>
      <c r="AH48" s="43">
        <f t="shared" si="8"/>
        <v>0</v>
      </c>
      <c r="AI48" s="43">
        <f t="shared" si="8"/>
        <v>0</v>
      </c>
      <c r="AJ48" s="43">
        <f t="shared" si="8"/>
        <v>0</v>
      </c>
      <c r="AK48" s="66">
        <f t="shared" si="8"/>
        <v>0</v>
      </c>
      <c r="AL48" s="42">
        <f t="shared" si="8"/>
        <v>1.335105038</v>
      </c>
      <c r="AM48" s="62">
        <f t="shared" si="8"/>
        <v>0</v>
      </c>
      <c r="AN48" s="62">
        <f t="shared" si="8"/>
        <v>0</v>
      </c>
      <c r="AO48" s="62">
        <f t="shared" si="8"/>
        <v>0</v>
      </c>
      <c r="AP48" s="61">
        <f t="shared" si="8"/>
        <v>0.01295748</v>
      </c>
      <c r="AQ48" s="42">
        <f t="shared" si="8"/>
        <v>0</v>
      </c>
      <c r="AR48" s="62">
        <f t="shared" si="8"/>
        <v>0</v>
      </c>
      <c r="AS48" s="62">
        <f t="shared" si="8"/>
        <v>0</v>
      </c>
      <c r="AT48" s="62">
        <f t="shared" si="8"/>
        <v>0</v>
      </c>
      <c r="AU48" s="61">
        <f t="shared" si="8"/>
        <v>0</v>
      </c>
      <c r="AV48" s="42">
        <f t="shared" si="8"/>
        <v>4905.916972317</v>
      </c>
      <c r="AW48" s="62">
        <f t="shared" si="8"/>
        <v>7.870148488</v>
      </c>
      <c r="AX48" s="62">
        <f t="shared" si="8"/>
        <v>0</v>
      </c>
      <c r="AY48" s="62">
        <f t="shared" si="8"/>
        <v>0</v>
      </c>
      <c r="AZ48" s="61">
        <f t="shared" si="8"/>
        <v>640.717248132</v>
      </c>
      <c r="BA48" s="42">
        <f t="shared" si="8"/>
        <v>0</v>
      </c>
      <c r="BB48" s="62">
        <f t="shared" si="8"/>
        <v>0</v>
      </c>
      <c r="BC48" s="62">
        <f t="shared" si="8"/>
        <v>0</v>
      </c>
      <c r="BD48" s="62">
        <f t="shared" si="8"/>
        <v>0</v>
      </c>
      <c r="BE48" s="61">
        <f t="shared" si="8"/>
        <v>0</v>
      </c>
      <c r="BF48" s="42">
        <f t="shared" si="8"/>
        <v>2343.119200723</v>
      </c>
      <c r="BG48" s="62">
        <f t="shared" si="8"/>
        <v>2.035219481</v>
      </c>
      <c r="BH48" s="62">
        <f t="shared" si="8"/>
        <v>0</v>
      </c>
      <c r="BI48" s="62">
        <f t="shared" si="8"/>
        <v>0</v>
      </c>
      <c r="BJ48" s="61">
        <f t="shared" si="8"/>
        <v>159.32081883666754</v>
      </c>
      <c r="BK48" s="111">
        <f>SUM(BK47:BK47)</f>
        <v>10444.676223806668</v>
      </c>
      <c r="BL48" s="85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64" ht="12.75">
      <c r="A49" s="10" t="s">
        <v>68</v>
      </c>
      <c r="B49" s="17" t="s">
        <v>15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6"/>
      <c r="BL49" s="85"/>
    </row>
    <row r="50" spans="1:64" ht="12" customHeight="1">
      <c r="A50" s="10"/>
      <c r="B50" s="21" t="s">
        <v>109</v>
      </c>
      <c r="C50" s="47">
        <v>0</v>
      </c>
      <c r="D50" s="45">
        <v>72.792429259</v>
      </c>
      <c r="E50" s="40">
        <v>0</v>
      </c>
      <c r="F50" s="40">
        <v>0</v>
      </c>
      <c r="G50" s="46">
        <v>0</v>
      </c>
      <c r="H50" s="63">
        <v>5.988393879</v>
      </c>
      <c r="I50" s="40">
        <v>25.372376539</v>
      </c>
      <c r="J50" s="40">
        <v>0</v>
      </c>
      <c r="K50" s="40">
        <v>0</v>
      </c>
      <c r="L50" s="46">
        <v>80.461286386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2.868090091</v>
      </c>
      <c r="S50" s="40">
        <v>1.622246374</v>
      </c>
      <c r="T50" s="40">
        <v>0</v>
      </c>
      <c r="U50" s="40">
        <v>0</v>
      </c>
      <c r="V50" s="46">
        <v>2.168679529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</v>
      </c>
      <c r="AC50" s="40">
        <v>0</v>
      </c>
      <c r="AD50" s="40">
        <v>0</v>
      </c>
      <c r="AE50" s="40">
        <v>0</v>
      </c>
      <c r="AF50" s="46">
        <v>0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0.003975341</v>
      </c>
      <c r="AM50" s="40">
        <v>0</v>
      </c>
      <c r="AN50" s="40">
        <v>0</v>
      </c>
      <c r="AO50" s="40">
        <v>0</v>
      </c>
      <c r="AP50" s="46">
        <v>0</v>
      </c>
      <c r="AQ50" s="63">
        <v>0</v>
      </c>
      <c r="AR50" s="45">
        <v>0</v>
      </c>
      <c r="AS50" s="40">
        <v>0</v>
      </c>
      <c r="AT50" s="40">
        <v>0</v>
      </c>
      <c r="AU50" s="46">
        <v>0</v>
      </c>
      <c r="AV50" s="63">
        <v>49.660846215</v>
      </c>
      <c r="AW50" s="40">
        <v>36.377528993</v>
      </c>
      <c r="AX50" s="40">
        <v>0</v>
      </c>
      <c r="AY50" s="40">
        <v>0</v>
      </c>
      <c r="AZ50" s="46">
        <v>214.533541977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15.029148012</v>
      </c>
      <c r="BG50" s="45">
        <v>3.926054617</v>
      </c>
      <c r="BH50" s="40">
        <v>0</v>
      </c>
      <c r="BI50" s="40">
        <v>0</v>
      </c>
      <c r="BJ50" s="46">
        <v>30.448666076</v>
      </c>
      <c r="BK50" s="107">
        <v>541.253263288</v>
      </c>
      <c r="BL50" s="85"/>
    </row>
    <row r="51" spans="1:64" ht="12" customHeight="1">
      <c r="A51" s="10"/>
      <c r="B51" s="21" t="s">
        <v>107</v>
      </c>
      <c r="C51" s="47">
        <v>0</v>
      </c>
      <c r="D51" s="45">
        <v>24.77878021</v>
      </c>
      <c r="E51" s="40">
        <v>0</v>
      </c>
      <c r="F51" s="40">
        <v>0</v>
      </c>
      <c r="G51" s="46">
        <v>0</v>
      </c>
      <c r="H51" s="63">
        <v>49.383023381</v>
      </c>
      <c r="I51" s="40">
        <v>83.353879931</v>
      </c>
      <c r="J51" s="40">
        <v>0</v>
      </c>
      <c r="K51" s="40">
        <v>0</v>
      </c>
      <c r="L51" s="46">
        <v>253.439043742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16.752406479</v>
      </c>
      <c r="S51" s="40">
        <v>50.368377326</v>
      </c>
      <c r="T51" s="40">
        <v>0</v>
      </c>
      <c r="U51" s="40">
        <v>0</v>
      </c>
      <c r="V51" s="46">
        <v>39.744885364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0.000819582</v>
      </c>
      <c r="AC51" s="40">
        <v>0</v>
      </c>
      <c r="AD51" s="40">
        <v>0</v>
      </c>
      <c r="AE51" s="40">
        <v>0</v>
      </c>
      <c r="AF51" s="46">
        <v>0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0.012725492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</v>
      </c>
      <c r="AS51" s="40">
        <v>0</v>
      </c>
      <c r="AT51" s="40">
        <v>0</v>
      </c>
      <c r="AU51" s="46">
        <v>0</v>
      </c>
      <c r="AV51" s="63">
        <v>432.568034764</v>
      </c>
      <c r="AW51" s="40">
        <v>408.726560263</v>
      </c>
      <c r="AX51" s="40">
        <v>0</v>
      </c>
      <c r="AY51" s="40">
        <v>0</v>
      </c>
      <c r="AZ51" s="46">
        <v>2062.346204224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146.610076388</v>
      </c>
      <c r="BG51" s="45">
        <v>60.309580819</v>
      </c>
      <c r="BH51" s="40">
        <v>0</v>
      </c>
      <c r="BI51" s="40">
        <v>0</v>
      </c>
      <c r="BJ51" s="46">
        <v>350.827026796</v>
      </c>
      <c r="BK51" s="107">
        <v>3979.221424761</v>
      </c>
      <c r="BL51" s="85"/>
    </row>
    <row r="52" spans="1:64" ht="12.75">
      <c r="A52" s="10"/>
      <c r="B52" s="21" t="s">
        <v>108</v>
      </c>
      <c r="C52" s="47">
        <v>0</v>
      </c>
      <c r="D52" s="45">
        <v>48.884500341</v>
      </c>
      <c r="E52" s="40">
        <v>0</v>
      </c>
      <c r="F52" s="40">
        <v>0</v>
      </c>
      <c r="G52" s="46">
        <v>0</v>
      </c>
      <c r="H52" s="63">
        <v>288.413678531</v>
      </c>
      <c r="I52" s="40">
        <v>110.068416189</v>
      </c>
      <c r="J52" s="40">
        <v>0</v>
      </c>
      <c r="K52" s="40">
        <v>0</v>
      </c>
      <c r="L52" s="46">
        <v>537.915617483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105.208830921</v>
      </c>
      <c r="S52" s="40">
        <v>72.740019227</v>
      </c>
      <c r="T52" s="40">
        <v>0</v>
      </c>
      <c r="U52" s="40">
        <v>0</v>
      </c>
      <c r="V52" s="46">
        <v>37.643074578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0.853317884</v>
      </c>
      <c r="AC52" s="40">
        <v>0</v>
      </c>
      <c r="AD52" s="40">
        <v>0</v>
      </c>
      <c r="AE52" s="40">
        <v>0</v>
      </c>
      <c r="AF52" s="46">
        <v>0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0.495438554</v>
      </c>
      <c r="AM52" s="40">
        <v>0</v>
      </c>
      <c r="AN52" s="40">
        <v>0</v>
      </c>
      <c r="AO52" s="40">
        <v>0</v>
      </c>
      <c r="AP52" s="46">
        <v>0.08816379</v>
      </c>
      <c r="AQ52" s="63">
        <v>0</v>
      </c>
      <c r="AR52" s="45">
        <v>0</v>
      </c>
      <c r="AS52" s="40">
        <v>0</v>
      </c>
      <c r="AT52" s="40">
        <v>0</v>
      </c>
      <c r="AU52" s="46">
        <v>0</v>
      </c>
      <c r="AV52" s="63">
        <v>2185.803053624</v>
      </c>
      <c r="AW52" s="40">
        <v>351.671392203</v>
      </c>
      <c r="AX52" s="40">
        <v>0</v>
      </c>
      <c r="AY52" s="40">
        <v>0</v>
      </c>
      <c r="AZ52" s="46">
        <v>2428.798181054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796.282446308</v>
      </c>
      <c r="BG52" s="45">
        <v>47.335229974</v>
      </c>
      <c r="BH52" s="40">
        <v>0.070069942</v>
      </c>
      <c r="BI52" s="40">
        <v>0</v>
      </c>
      <c r="BJ52" s="46">
        <v>281.646130206</v>
      </c>
      <c r="BK52" s="107">
        <v>7293.917560809</v>
      </c>
      <c r="BL52" s="85"/>
    </row>
    <row r="53" spans="1:64" ht="12.75">
      <c r="A53" s="10"/>
      <c r="B53" s="21" t="s">
        <v>115</v>
      </c>
      <c r="C53" s="47">
        <v>0</v>
      </c>
      <c r="D53" s="45">
        <v>3.784273322</v>
      </c>
      <c r="E53" s="40">
        <v>0</v>
      </c>
      <c r="F53" s="40">
        <v>0</v>
      </c>
      <c r="G53" s="46">
        <v>0</v>
      </c>
      <c r="H53" s="63">
        <v>140.17319057</v>
      </c>
      <c r="I53" s="40">
        <v>5.796875833</v>
      </c>
      <c r="J53" s="40">
        <v>0</v>
      </c>
      <c r="K53" s="40">
        <v>0</v>
      </c>
      <c r="L53" s="46">
        <v>59.101360299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44.22224985</v>
      </c>
      <c r="S53" s="40">
        <v>0.026829123</v>
      </c>
      <c r="T53" s="40">
        <v>0</v>
      </c>
      <c r="U53" s="40">
        <v>0</v>
      </c>
      <c r="V53" s="46">
        <v>8.123778672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0.829009046</v>
      </c>
      <c r="AC53" s="40">
        <v>0</v>
      </c>
      <c r="AD53" s="40">
        <v>0</v>
      </c>
      <c r="AE53" s="40">
        <v>0</v>
      </c>
      <c r="AF53" s="46">
        <v>0.001055069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0.296333947</v>
      </c>
      <c r="AM53" s="40">
        <v>0</v>
      </c>
      <c r="AN53" s="40">
        <v>0</v>
      </c>
      <c r="AO53" s="40">
        <v>0</v>
      </c>
      <c r="AP53" s="46">
        <v>0.027627193</v>
      </c>
      <c r="AQ53" s="63">
        <v>0.043044092</v>
      </c>
      <c r="AR53" s="45">
        <v>0</v>
      </c>
      <c r="AS53" s="40">
        <v>0</v>
      </c>
      <c r="AT53" s="40">
        <v>0</v>
      </c>
      <c r="AU53" s="46">
        <v>0</v>
      </c>
      <c r="AV53" s="63">
        <v>1299.743818345</v>
      </c>
      <c r="AW53" s="40">
        <v>85.734554518</v>
      </c>
      <c r="AX53" s="40">
        <v>0.106612153</v>
      </c>
      <c r="AY53" s="40">
        <v>0</v>
      </c>
      <c r="AZ53" s="46">
        <v>652.653470415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316.020031671</v>
      </c>
      <c r="BG53" s="45">
        <v>8.667026529</v>
      </c>
      <c r="BH53" s="40">
        <v>0</v>
      </c>
      <c r="BI53" s="40">
        <v>0</v>
      </c>
      <c r="BJ53" s="46">
        <v>61.022742467</v>
      </c>
      <c r="BK53" s="107">
        <v>2686.373883114</v>
      </c>
      <c r="BL53" s="85"/>
    </row>
    <row r="54" spans="1:64" ht="12.75">
      <c r="A54" s="10"/>
      <c r="B54" s="21" t="s">
        <v>111</v>
      </c>
      <c r="C54" s="47">
        <v>0</v>
      </c>
      <c r="D54" s="45">
        <v>75.248803051</v>
      </c>
      <c r="E54" s="40">
        <v>0</v>
      </c>
      <c r="F54" s="40">
        <v>0</v>
      </c>
      <c r="G54" s="46">
        <v>0</v>
      </c>
      <c r="H54" s="63">
        <v>774.569076535</v>
      </c>
      <c r="I54" s="40">
        <v>204.829144434</v>
      </c>
      <c r="J54" s="40">
        <v>0</v>
      </c>
      <c r="K54" s="40">
        <v>0</v>
      </c>
      <c r="L54" s="46">
        <v>842.090358884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318.282072511</v>
      </c>
      <c r="S54" s="40">
        <v>34.768607535</v>
      </c>
      <c r="T54" s="40">
        <v>0</v>
      </c>
      <c r="U54" s="40">
        <v>0</v>
      </c>
      <c r="V54" s="46">
        <v>79.552411323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2.561971323</v>
      </c>
      <c r="AC54" s="40">
        <v>0</v>
      </c>
      <c r="AD54" s="40">
        <v>0</v>
      </c>
      <c r="AE54" s="40">
        <v>0</v>
      </c>
      <c r="AF54" s="46">
        <v>0.252442045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1.908031388</v>
      </c>
      <c r="AM54" s="40">
        <v>0</v>
      </c>
      <c r="AN54" s="40">
        <v>0</v>
      </c>
      <c r="AO54" s="40">
        <v>0</v>
      </c>
      <c r="AP54" s="46">
        <v>0.02669212</v>
      </c>
      <c r="AQ54" s="63">
        <v>0</v>
      </c>
      <c r="AR54" s="45">
        <v>0</v>
      </c>
      <c r="AS54" s="40">
        <v>0</v>
      </c>
      <c r="AT54" s="40">
        <v>0</v>
      </c>
      <c r="AU54" s="46">
        <v>0</v>
      </c>
      <c r="AV54" s="63">
        <v>4610.082378632</v>
      </c>
      <c r="AW54" s="40">
        <v>597.291029508</v>
      </c>
      <c r="AX54" s="40">
        <v>0</v>
      </c>
      <c r="AY54" s="40">
        <v>0</v>
      </c>
      <c r="AZ54" s="46">
        <v>3811.25366636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1682.682839027</v>
      </c>
      <c r="BG54" s="45">
        <v>103.972980589</v>
      </c>
      <c r="BH54" s="40">
        <v>0.091635221</v>
      </c>
      <c r="BI54" s="40">
        <v>0</v>
      </c>
      <c r="BJ54" s="46">
        <v>427.645029812</v>
      </c>
      <c r="BK54" s="107">
        <v>13567.109170298</v>
      </c>
      <c r="BL54" s="85"/>
    </row>
    <row r="55" spans="1:64" ht="12.75">
      <c r="A55" s="10"/>
      <c r="B55" s="106" t="s">
        <v>143</v>
      </c>
      <c r="C55" s="47">
        <v>0</v>
      </c>
      <c r="D55" s="45">
        <v>52.957442488</v>
      </c>
      <c r="E55" s="40">
        <v>0</v>
      </c>
      <c r="F55" s="40">
        <v>0</v>
      </c>
      <c r="G55" s="46">
        <v>0</v>
      </c>
      <c r="H55" s="63">
        <v>22.315254449</v>
      </c>
      <c r="I55" s="40">
        <v>9.544014985</v>
      </c>
      <c r="J55" s="40">
        <v>0</v>
      </c>
      <c r="K55" s="40">
        <v>0</v>
      </c>
      <c r="L55" s="46">
        <v>71.835911465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10.324777091</v>
      </c>
      <c r="S55" s="40">
        <v>4.525311927</v>
      </c>
      <c r="T55" s="40">
        <v>0</v>
      </c>
      <c r="U55" s="40">
        <v>0</v>
      </c>
      <c r="V55" s="46">
        <v>6.155098536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0.022917241</v>
      </c>
      <c r="AC55" s="40">
        <v>0</v>
      </c>
      <c r="AD55" s="40">
        <v>0</v>
      </c>
      <c r="AE55" s="40">
        <v>0</v>
      </c>
      <c r="AF55" s="46">
        <v>0.018261257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0.03214655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0.322933041</v>
      </c>
      <c r="AS55" s="40">
        <v>0</v>
      </c>
      <c r="AT55" s="40">
        <v>0</v>
      </c>
      <c r="AU55" s="46">
        <v>0</v>
      </c>
      <c r="AV55" s="63">
        <v>104.385704752</v>
      </c>
      <c r="AW55" s="40">
        <v>25.556003021</v>
      </c>
      <c r="AX55" s="40">
        <v>0</v>
      </c>
      <c r="AY55" s="40">
        <v>0</v>
      </c>
      <c r="AZ55" s="46">
        <v>196.859360894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39.86190897</v>
      </c>
      <c r="BG55" s="45">
        <v>5.215835084</v>
      </c>
      <c r="BH55" s="40">
        <v>0</v>
      </c>
      <c r="BI55" s="40">
        <v>0</v>
      </c>
      <c r="BJ55" s="46">
        <v>30.216796185</v>
      </c>
      <c r="BK55" s="107">
        <v>580.149677936</v>
      </c>
      <c r="BL55" s="85"/>
    </row>
    <row r="56" spans="1:64" ht="14.25" customHeight="1">
      <c r="A56" s="10"/>
      <c r="B56" s="21" t="s">
        <v>128</v>
      </c>
      <c r="C56" s="47">
        <v>0</v>
      </c>
      <c r="D56" s="45">
        <v>12.521885822</v>
      </c>
      <c r="E56" s="40">
        <v>0</v>
      </c>
      <c r="F56" s="40">
        <v>0</v>
      </c>
      <c r="G56" s="46">
        <v>0</v>
      </c>
      <c r="H56" s="63">
        <v>88.33893716</v>
      </c>
      <c r="I56" s="40">
        <v>25.118035412</v>
      </c>
      <c r="J56" s="40">
        <v>0</v>
      </c>
      <c r="K56" s="40">
        <v>0</v>
      </c>
      <c r="L56" s="46">
        <v>130.192116952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42.584891358</v>
      </c>
      <c r="S56" s="40">
        <v>0.184568204</v>
      </c>
      <c r="T56" s="40">
        <v>0</v>
      </c>
      <c r="U56" s="40">
        <v>0</v>
      </c>
      <c r="V56" s="46">
        <v>10.756308069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0.030793316</v>
      </c>
      <c r="AC56" s="40">
        <v>0</v>
      </c>
      <c r="AD56" s="40">
        <v>0</v>
      </c>
      <c r="AE56" s="40">
        <v>0</v>
      </c>
      <c r="AF56" s="46">
        <v>0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0.034473335</v>
      </c>
      <c r="AM56" s="40">
        <v>0</v>
      </c>
      <c r="AN56" s="40">
        <v>0</v>
      </c>
      <c r="AO56" s="40">
        <v>0</v>
      </c>
      <c r="AP56" s="46">
        <v>0</v>
      </c>
      <c r="AQ56" s="63">
        <v>0</v>
      </c>
      <c r="AR56" s="45">
        <v>0</v>
      </c>
      <c r="AS56" s="40">
        <v>0</v>
      </c>
      <c r="AT56" s="40">
        <v>0</v>
      </c>
      <c r="AU56" s="46">
        <v>0</v>
      </c>
      <c r="AV56" s="63">
        <v>266.652522522</v>
      </c>
      <c r="AW56" s="40">
        <v>99.022543905</v>
      </c>
      <c r="AX56" s="40">
        <v>0</v>
      </c>
      <c r="AY56" s="40">
        <v>0</v>
      </c>
      <c r="AZ56" s="46">
        <v>393.598971524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102.247283553</v>
      </c>
      <c r="BG56" s="45">
        <v>5.369494701</v>
      </c>
      <c r="BH56" s="40">
        <v>0</v>
      </c>
      <c r="BI56" s="40">
        <v>0</v>
      </c>
      <c r="BJ56" s="46">
        <v>64.560978594</v>
      </c>
      <c r="BK56" s="107">
        <v>1241.213804427</v>
      </c>
      <c r="BL56" s="85"/>
    </row>
    <row r="57" spans="1:64" ht="12.75">
      <c r="A57" s="10"/>
      <c r="B57" s="21" t="s">
        <v>127</v>
      </c>
      <c r="C57" s="47">
        <v>0</v>
      </c>
      <c r="D57" s="45">
        <v>0.808467258</v>
      </c>
      <c r="E57" s="40">
        <v>0</v>
      </c>
      <c r="F57" s="40">
        <v>0</v>
      </c>
      <c r="G57" s="46">
        <v>0</v>
      </c>
      <c r="H57" s="63">
        <v>39.316275941</v>
      </c>
      <c r="I57" s="40">
        <v>8.253090242</v>
      </c>
      <c r="J57" s="40">
        <v>0</v>
      </c>
      <c r="K57" s="40">
        <v>0</v>
      </c>
      <c r="L57" s="46">
        <v>75.900148111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16.168800323</v>
      </c>
      <c r="S57" s="40">
        <v>0.005817569</v>
      </c>
      <c r="T57" s="40">
        <v>0</v>
      </c>
      <c r="U57" s="40">
        <v>0</v>
      </c>
      <c r="V57" s="46">
        <v>5.200209778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0.001520277</v>
      </c>
      <c r="AC57" s="40">
        <v>0</v>
      </c>
      <c r="AD57" s="40">
        <v>0</v>
      </c>
      <c r="AE57" s="40">
        <v>0</v>
      </c>
      <c r="AF57" s="46">
        <v>0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0.0077712</v>
      </c>
      <c r="AM57" s="40">
        <v>0</v>
      </c>
      <c r="AN57" s="40">
        <v>0</v>
      </c>
      <c r="AO57" s="40">
        <v>0</v>
      </c>
      <c r="AP57" s="46">
        <v>0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19.686487647</v>
      </c>
      <c r="AW57" s="40">
        <v>20.849860897</v>
      </c>
      <c r="AX57" s="40">
        <v>0</v>
      </c>
      <c r="AY57" s="40">
        <v>0</v>
      </c>
      <c r="AZ57" s="46">
        <v>46.105160035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5.900259651</v>
      </c>
      <c r="BG57" s="45">
        <v>0.378519091</v>
      </c>
      <c r="BH57" s="40">
        <v>0</v>
      </c>
      <c r="BI57" s="40">
        <v>0</v>
      </c>
      <c r="BJ57" s="46">
        <v>5.677325577</v>
      </c>
      <c r="BK57" s="107">
        <v>244.259713597</v>
      </c>
      <c r="BL57" s="85"/>
    </row>
    <row r="58" spans="1:64" ht="12.75">
      <c r="A58" s="10"/>
      <c r="B58" s="21" t="s">
        <v>152</v>
      </c>
      <c r="C58" s="47">
        <v>0</v>
      </c>
      <c r="D58" s="45">
        <v>0.839803065</v>
      </c>
      <c r="E58" s="40">
        <v>0</v>
      </c>
      <c r="F58" s="40">
        <v>0</v>
      </c>
      <c r="G58" s="46">
        <v>0</v>
      </c>
      <c r="H58" s="63">
        <v>87.055815039</v>
      </c>
      <c r="I58" s="40">
        <v>53.369848193</v>
      </c>
      <c r="J58" s="40">
        <v>0</v>
      </c>
      <c r="K58" s="40">
        <v>0</v>
      </c>
      <c r="L58" s="46">
        <v>105.517829469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34.130980248</v>
      </c>
      <c r="S58" s="40">
        <v>4.380307006</v>
      </c>
      <c r="T58" s="40">
        <v>0</v>
      </c>
      <c r="U58" s="40">
        <v>0</v>
      </c>
      <c r="V58" s="46">
        <v>11.145734802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0.017015478</v>
      </c>
      <c r="AC58" s="40">
        <v>0</v>
      </c>
      <c r="AD58" s="40">
        <v>0</v>
      </c>
      <c r="AE58" s="40">
        <v>0</v>
      </c>
      <c r="AF58" s="46">
        <v>0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0.086390489</v>
      </c>
      <c r="AM58" s="40">
        <v>0</v>
      </c>
      <c r="AN58" s="40">
        <v>0</v>
      </c>
      <c r="AO58" s="40">
        <v>0</v>
      </c>
      <c r="AP58" s="46">
        <v>0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51.178421991</v>
      </c>
      <c r="AW58" s="40">
        <v>35.70548919</v>
      </c>
      <c r="AX58" s="40">
        <v>0</v>
      </c>
      <c r="AY58" s="40">
        <v>0</v>
      </c>
      <c r="AZ58" s="46">
        <v>88.438050299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18.301194919</v>
      </c>
      <c r="BG58" s="45">
        <v>2.667761077</v>
      </c>
      <c r="BH58" s="40">
        <v>0</v>
      </c>
      <c r="BI58" s="40">
        <v>0</v>
      </c>
      <c r="BJ58" s="46">
        <v>9.06788273</v>
      </c>
      <c r="BK58" s="107">
        <v>501.902523995</v>
      </c>
      <c r="BL58" s="85"/>
    </row>
    <row r="59" spans="1:64" ht="12.75">
      <c r="A59" s="10"/>
      <c r="B59" s="21" t="s">
        <v>114</v>
      </c>
      <c r="C59" s="47">
        <v>0</v>
      </c>
      <c r="D59" s="45">
        <v>2.449689309</v>
      </c>
      <c r="E59" s="40">
        <v>0</v>
      </c>
      <c r="F59" s="40">
        <v>0</v>
      </c>
      <c r="G59" s="46">
        <v>0</v>
      </c>
      <c r="H59" s="63">
        <v>56.293286532</v>
      </c>
      <c r="I59" s="40">
        <v>16.545880047</v>
      </c>
      <c r="J59" s="40">
        <v>0</v>
      </c>
      <c r="K59" s="40">
        <v>0</v>
      </c>
      <c r="L59" s="46">
        <v>73.492240659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13.954163882</v>
      </c>
      <c r="S59" s="40">
        <v>3.924645251</v>
      </c>
      <c r="T59" s="40">
        <v>0</v>
      </c>
      <c r="U59" s="40">
        <v>0</v>
      </c>
      <c r="V59" s="46">
        <v>7.657054283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1.008219559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0.29069157</v>
      </c>
      <c r="AM59" s="40">
        <v>0</v>
      </c>
      <c r="AN59" s="40">
        <v>0</v>
      </c>
      <c r="AO59" s="40">
        <v>0</v>
      </c>
      <c r="AP59" s="46">
        <v>0</v>
      </c>
      <c r="AQ59" s="63">
        <v>0</v>
      </c>
      <c r="AR59" s="45">
        <v>0.475524978</v>
      </c>
      <c r="AS59" s="40">
        <v>0</v>
      </c>
      <c r="AT59" s="40">
        <v>0</v>
      </c>
      <c r="AU59" s="46">
        <v>0</v>
      </c>
      <c r="AV59" s="63">
        <v>787.153703508</v>
      </c>
      <c r="AW59" s="40">
        <v>80.456163313</v>
      </c>
      <c r="AX59" s="40">
        <v>0</v>
      </c>
      <c r="AY59" s="40">
        <v>0</v>
      </c>
      <c r="AZ59" s="46">
        <v>483.119723878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178.171171888</v>
      </c>
      <c r="BG59" s="45">
        <v>10.289794972</v>
      </c>
      <c r="BH59" s="40">
        <v>0</v>
      </c>
      <c r="BI59" s="40">
        <v>0</v>
      </c>
      <c r="BJ59" s="46">
        <v>84.774530786</v>
      </c>
      <c r="BK59" s="107">
        <v>1800.056484415</v>
      </c>
      <c r="BL59" s="85"/>
    </row>
    <row r="60" spans="1:64" ht="12.75">
      <c r="A60" s="10"/>
      <c r="B60" s="21" t="s">
        <v>129</v>
      </c>
      <c r="C60" s="47">
        <v>0</v>
      </c>
      <c r="D60" s="45">
        <v>46.530970013</v>
      </c>
      <c r="E60" s="40">
        <v>0</v>
      </c>
      <c r="F60" s="40">
        <v>0</v>
      </c>
      <c r="G60" s="46">
        <v>0</v>
      </c>
      <c r="H60" s="63">
        <v>59.421771733</v>
      </c>
      <c r="I60" s="40">
        <v>230.090683868</v>
      </c>
      <c r="J60" s="40">
        <v>0</v>
      </c>
      <c r="K60" s="40">
        <v>0</v>
      </c>
      <c r="L60" s="46">
        <v>330.059209969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18.945355948</v>
      </c>
      <c r="S60" s="40">
        <v>6.12886156</v>
      </c>
      <c r="T60" s="40">
        <v>0</v>
      </c>
      <c r="U60" s="40">
        <v>0</v>
      </c>
      <c r="V60" s="46">
        <v>12.240076351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0.000378155</v>
      </c>
      <c r="AC60" s="40">
        <v>0</v>
      </c>
      <c r="AD60" s="40">
        <v>0</v>
      </c>
      <c r="AE60" s="40">
        <v>0</v>
      </c>
      <c r="AF60" s="46">
        <v>0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0.008031805</v>
      </c>
      <c r="AM60" s="40">
        <v>0</v>
      </c>
      <c r="AN60" s="40">
        <v>0</v>
      </c>
      <c r="AO60" s="40">
        <v>0</v>
      </c>
      <c r="AP60" s="46">
        <v>0</v>
      </c>
      <c r="AQ60" s="63">
        <v>0</v>
      </c>
      <c r="AR60" s="45">
        <v>0.104317739</v>
      </c>
      <c r="AS60" s="40">
        <v>0</v>
      </c>
      <c r="AT60" s="40">
        <v>0</v>
      </c>
      <c r="AU60" s="46">
        <v>0</v>
      </c>
      <c r="AV60" s="63">
        <v>126.076523443</v>
      </c>
      <c r="AW60" s="40">
        <v>76.804308823</v>
      </c>
      <c r="AX60" s="40">
        <v>0</v>
      </c>
      <c r="AY60" s="40">
        <v>0</v>
      </c>
      <c r="AZ60" s="46">
        <v>321.230091322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34.092164394</v>
      </c>
      <c r="BG60" s="45">
        <v>4.439568599</v>
      </c>
      <c r="BH60" s="40">
        <v>0</v>
      </c>
      <c r="BI60" s="40">
        <v>0</v>
      </c>
      <c r="BJ60" s="46">
        <v>25.657296151</v>
      </c>
      <c r="BK60" s="107">
        <v>1291.829609873</v>
      </c>
      <c r="BL60" s="85"/>
    </row>
    <row r="61" spans="1:64" ht="25.5">
      <c r="A61" s="10"/>
      <c r="B61" s="21" t="s">
        <v>154</v>
      </c>
      <c r="C61" s="47">
        <v>0</v>
      </c>
      <c r="D61" s="45">
        <v>33.399146162</v>
      </c>
      <c r="E61" s="40">
        <v>0</v>
      </c>
      <c r="F61" s="40">
        <v>0</v>
      </c>
      <c r="G61" s="46">
        <v>0</v>
      </c>
      <c r="H61" s="63">
        <v>4.215123973</v>
      </c>
      <c r="I61" s="40">
        <v>14.537611701</v>
      </c>
      <c r="J61" s="40">
        <v>0</v>
      </c>
      <c r="K61" s="40">
        <v>0</v>
      </c>
      <c r="L61" s="46">
        <v>39.059511536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2.675023282</v>
      </c>
      <c r="S61" s="40">
        <v>1.440336328</v>
      </c>
      <c r="T61" s="40">
        <v>0</v>
      </c>
      <c r="U61" s="40">
        <v>0</v>
      </c>
      <c r="V61" s="46">
        <v>2.235385939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</v>
      </c>
      <c r="AC61" s="40">
        <v>0</v>
      </c>
      <c r="AD61" s="40">
        <v>0</v>
      </c>
      <c r="AE61" s="40">
        <v>0</v>
      </c>
      <c r="AF61" s="46">
        <v>0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0.004755823</v>
      </c>
      <c r="AM61" s="40">
        <v>0</v>
      </c>
      <c r="AN61" s="40">
        <v>0</v>
      </c>
      <c r="AO61" s="40">
        <v>0</v>
      </c>
      <c r="AP61" s="46">
        <v>0</v>
      </c>
      <c r="AQ61" s="63">
        <v>0</v>
      </c>
      <c r="AR61" s="45">
        <v>0</v>
      </c>
      <c r="AS61" s="40">
        <v>0</v>
      </c>
      <c r="AT61" s="40">
        <v>0</v>
      </c>
      <c r="AU61" s="46">
        <v>0</v>
      </c>
      <c r="AV61" s="63">
        <v>6.906519754</v>
      </c>
      <c r="AW61" s="40">
        <v>13.254359923</v>
      </c>
      <c r="AX61" s="40">
        <v>0</v>
      </c>
      <c r="AY61" s="40">
        <v>0</v>
      </c>
      <c r="AZ61" s="46">
        <v>18.460408483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2.87651001</v>
      </c>
      <c r="BG61" s="45">
        <v>0.593462749</v>
      </c>
      <c r="BH61" s="40">
        <v>0</v>
      </c>
      <c r="BI61" s="40">
        <v>0</v>
      </c>
      <c r="BJ61" s="46">
        <v>3.298239963</v>
      </c>
      <c r="BK61" s="107">
        <v>142.956395626</v>
      </c>
      <c r="BL61" s="85"/>
    </row>
    <row r="62" spans="1:64" ht="12.75">
      <c r="A62" s="10"/>
      <c r="B62" s="21" t="s">
        <v>106</v>
      </c>
      <c r="C62" s="47">
        <v>0</v>
      </c>
      <c r="D62" s="45">
        <v>372.777918696</v>
      </c>
      <c r="E62" s="40">
        <v>0</v>
      </c>
      <c r="F62" s="40">
        <v>0</v>
      </c>
      <c r="G62" s="46">
        <v>0</v>
      </c>
      <c r="H62" s="63">
        <v>8.214799469</v>
      </c>
      <c r="I62" s="40">
        <v>40.461389774</v>
      </c>
      <c r="J62" s="40">
        <v>0</v>
      </c>
      <c r="K62" s="40">
        <v>0</v>
      </c>
      <c r="L62" s="46">
        <v>466.961869025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2.120209865</v>
      </c>
      <c r="S62" s="40">
        <v>25.652033867</v>
      </c>
      <c r="T62" s="40">
        <v>0</v>
      </c>
      <c r="U62" s="40">
        <v>0</v>
      </c>
      <c r="V62" s="46">
        <v>29.132865496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</v>
      </c>
      <c r="AS62" s="40">
        <v>0</v>
      </c>
      <c r="AT62" s="40">
        <v>0</v>
      </c>
      <c r="AU62" s="46">
        <v>0</v>
      </c>
      <c r="AV62" s="63">
        <v>18.332848568</v>
      </c>
      <c r="AW62" s="40">
        <v>52.617670708</v>
      </c>
      <c r="AX62" s="40">
        <v>0</v>
      </c>
      <c r="AY62" s="40">
        <v>0</v>
      </c>
      <c r="AZ62" s="46">
        <v>180.442008831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4.155395158</v>
      </c>
      <c r="BG62" s="45">
        <v>27.982922853</v>
      </c>
      <c r="BH62" s="40">
        <v>0</v>
      </c>
      <c r="BI62" s="40">
        <v>0</v>
      </c>
      <c r="BJ62" s="46">
        <v>49.774967666</v>
      </c>
      <c r="BK62" s="107">
        <v>1278.626899976</v>
      </c>
      <c r="BL62" s="85"/>
    </row>
    <row r="63" spans="1:64" ht="12" customHeight="1">
      <c r="A63" s="10"/>
      <c r="B63" s="21" t="s">
        <v>126</v>
      </c>
      <c r="C63" s="47">
        <v>0</v>
      </c>
      <c r="D63" s="45">
        <v>0.854908065</v>
      </c>
      <c r="E63" s="40">
        <v>0</v>
      </c>
      <c r="F63" s="40">
        <v>0</v>
      </c>
      <c r="G63" s="46">
        <v>0</v>
      </c>
      <c r="H63" s="63">
        <v>45.885125155</v>
      </c>
      <c r="I63" s="40">
        <v>17.345506486</v>
      </c>
      <c r="J63" s="40">
        <v>0</v>
      </c>
      <c r="K63" s="40">
        <v>0</v>
      </c>
      <c r="L63" s="46">
        <v>70.346558955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20.691582776</v>
      </c>
      <c r="S63" s="40">
        <v>0.148201575</v>
      </c>
      <c r="T63" s="40">
        <v>0</v>
      </c>
      <c r="U63" s="40">
        <v>0</v>
      </c>
      <c r="V63" s="46">
        <v>9.580234258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</v>
      </c>
      <c r="AC63" s="40">
        <v>0</v>
      </c>
      <c r="AD63" s="40">
        <v>0</v>
      </c>
      <c r="AE63" s="40">
        <v>0</v>
      </c>
      <c r="AF63" s="46">
        <v>0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</v>
      </c>
      <c r="AM63" s="40">
        <v>0</v>
      </c>
      <c r="AN63" s="40">
        <v>0</v>
      </c>
      <c r="AO63" s="40">
        <v>0</v>
      </c>
      <c r="AP63" s="46">
        <v>0</v>
      </c>
      <c r="AQ63" s="63">
        <v>0</v>
      </c>
      <c r="AR63" s="45">
        <v>0</v>
      </c>
      <c r="AS63" s="40">
        <v>0</v>
      </c>
      <c r="AT63" s="40">
        <v>0</v>
      </c>
      <c r="AU63" s="46">
        <v>0</v>
      </c>
      <c r="AV63" s="63">
        <v>24.292362702</v>
      </c>
      <c r="AW63" s="40">
        <v>17.407182436</v>
      </c>
      <c r="AX63" s="40">
        <v>0</v>
      </c>
      <c r="AY63" s="40">
        <v>0</v>
      </c>
      <c r="AZ63" s="46">
        <v>41.221198592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8.977062408</v>
      </c>
      <c r="BG63" s="45">
        <v>0.184020774</v>
      </c>
      <c r="BH63" s="40">
        <v>0</v>
      </c>
      <c r="BI63" s="40">
        <v>0</v>
      </c>
      <c r="BJ63" s="46">
        <v>3.127721543</v>
      </c>
      <c r="BK63" s="107">
        <v>260.061665725</v>
      </c>
      <c r="BL63" s="85"/>
    </row>
    <row r="64" spans="1:64" ht="12" customHeight="1">
      <c r="A64" s="10"/>
      <c r="B64" s="21" t="s">
        <v>110</v>
      </c>
      <c r="C64" s="47">
        <v>0</v>
      </c>
      <c r="D64" s="45">
        <v>67.110619211</v>
      </c>
      <c r="E64" s="40">
        <v>0</v>
      </c>
      <c r="F64" s="40">
        <v>0</v>
      </c>
      <c r="G64" s="46">
        <v>0</v>
      </c>
      <c r="H64" s="63">
        <v>72.92904034</v>
      </c>
      <c r="I64" s="40">
        <v>42.656229485</v>
      </c>
      <c r="J64" s="40">
        <v>0</v>
      </c>
      <c r="K64" s="40">
        <v>0</v>
      </c>
      <c r="L64" s="46">
        <v>139.736788197</v>
      </c>
      <c r="M64" s="63">
        <v>0</v>
      </c>
      <c r="N64" s="45">
        <v>0</v>
      </c>
      <c r="O64" s="40">
        <v>0</v>
      </c>
      <c r="P64" s="40">
        <v>0</v>
      </c>
      <c r="Q64" s="46">
        <v>0</v>
      </c>
      <c r="R64" s="63">
        <v>22.867229538</v>
      </c>
      <c r="S64" s="40">
        <v>0</v>
      </c>
      <c r="T64" s="40">
        <v>0</v>
      </c>
      <c r="U64" s="40">
        <v>0</v>
      </c>
      <c r="V64" s="46">
        <v>4.957039318</v>
      </c>
      <c r="W64" s="63">
        <v>0</v>
      </c>
      <c r="X64" s="40">
        <v>0</v>
      </c>
      <c r="Y64" s="40">
        <v>0</v>
      </c>
      <c r="Z64" s="40">
        <v>0</v>
      </c>
      <c r="AA64" s="46">
        <v>0</v>
      </c>
      <c r="AB64" s="63">
        <v>0.134264647</v>
      </c>
      <c r="AC64" s="40">
        <v>0</v>
      </c>
      <c r="AD64" s="40">
        <v>0</v>
      </c>
      <c r="AE64" s="40">
        <v>0</v>
      </c>
      <c r="AF64" s="46">
        <v>0</v>
      </c>
      <c r="AG64" s="63">
        <v>0</v>
      </c>
      <c r="AH64" s="40">
        <v>0</v>
      </c>
      <c r="AI64" s="40">
        <v>0</v>
      </c>
      <c r="AJ64" s="40">
        <v>0</v>
      </c>
      <c r="AK64" s="46">
        <v>0</v>
      </c>
      <c r="AL64" s="63">
        <v>0.161631778</v>
      </c>
      <c r="AM64" s="40">
        <v>0</v>
      </c>
      <c r="AN64" s="40">
        <v>0</v>
      </c>
      <c r="AO64" s="40">
        <v>0</v>
      </c>
      <c r="AP64" s="46">
        <v>0.00466436</v>
      </c>
      <c r="AQ64" s="63">
        <v>0</v>
      </c>
      <c r="AR64" s="45">
        <v>0</v>
      </c>
      <c r="AS64" s="40">
        <v>0</v>
      </c>
      <c r="AT64" s="40">
        <v>0</v>
      </c>
      <c r="AU64" s="46">
        <v>0</v>
      </c>
      <c r="AV64" s="63">
        <v>576.530780268</v>
      </c>
      <c r="AW64" s="40">
        <v>70.026262995</v>
      </c>
      <c r="AX64" s="40">
        <v>0</v>
      </c>
      <c r="AY64" s="40">
        <v>0</v>
      </c>
      <c r="AZ64" s="46">
        <v>596.64405068</v>
      </c>
      <c r="BA64" s="63">
        <v>0</v>
      </c>
      <c r="BB64" s="45">
        <v>0</v>
      </c>
      <c r="BC64" s="40">
        <v>0</v>
      </c>
      <c r="BD64" s="40">
        <v>0</v>
      </c>
      <c r="BE64" s="46">
        <v>0</v>
      </c>
      <c r="BF64" s="63">
        <v>152.390450897</v>
      </c>
      <c r="BG64" s="45">
        <v>4.744814022</v>
      </c>
      <c r="BH64" s="40">
        <v>0</v>
      </c>
      <c r="BI64" s="40">
        <v>0</v>
      </c>
      <c r="BJ64" s="46">
        <v>61.09682324</v>
      </c>
      <c r="BK64" s="107">
        <v>1811.990688976</v>
      </c>
      <c r="BL64" s="85"/>
    </row>
    <row r="65" spans="1:64" ht="12" customHeight="1">
      <c r="A65" s="10"/>
      <c r="B65" s="21" t="s">
        <v>112</v>
      </c>
      <c r="C65" s="47">
        <v>0</v>
      </c>
      <c r="D65" s="45">
        <v>1.6690194</v>
      </c>
      <c r="E65" s="40">
        <v>0</v>
      </c>
      <c r="F65" s="40">
        <v>0</v>
      </c>
      <c r="G65" s="46">
        <v>0</v>
      </c>
      <c r="H65" s="63">
        <v>136.904906979</v>
      </c>
      <c r="I65" s="40">
        <v>3.730931719</v>
      </c>
      <c r="J65" s="40">
        <v>0</v>
      </c>
      <c r="K65" s="40">
        <v>0</v>
      </c>
      <c r="L65" s="46">
        <v>62.141882536</v>
      </c>
      <c r="M65" s="63">
        <v>0</v>
      </c>
      <c r="N65" s="45">
        <v>0</v>
      </c>
      <c r="O65" s="40">
        <v>0</v>
      </c>
      <c r="P65" s="40">
        <v>0</v>
      </c>
      <c r="Q65" s="46">
        <v>0</v>
      </c>
      <c r="R65" s="63">
        <v>69.328630995</v>
      </c>
      <c r="S65" s="40">
        <v>0.502357176</v>
      </c>
      <c r="T65" s="40">
        <v>0</v>
      </c>
      <c r="U65" s="40">
        <v>0</v>
      </c>
      <c r="V65" s="46">
        <v>8.005604418</v>
      </c>
      <c r="W65" s="63">
        <v>0</v>
      </c>
      <c r="X65" s="40">
        <v>0</v>
      </c>
      <c r="Y65" s="40">
        <v>0</v>
      </c>
      <c r="Z65" s="40">
        <v>0</v>
      </c>
      <c r="AA65" s="46">
        <v>0</v>
      </c>
      <c r="AB65" s="63">
        <v>0.122482827</v>
      </c>
      <c r="AC65" s="40">
        <v>0</v>
      </c>
      <c r="AD65" s="40">
        <v>0</v>
      </c>
      <c r="AE65" s="40">
        <v>0</v>
      </c>
      <c r="AF65" s="46">
        <v>0</v>
      </c>
      <c r="AG65" s="63">
        <v>0</v>
      </c>
      <c r="AH65" s="40">
        <v>0</v>
      </c>
      <c r="AI65" s="40">
        <v>0</v>
      </c>
      <c r="AJ65" s="40">
        <v>0</v>
      </c>
      <c r="AK65" s="46">
        <v>0</v>
      </c>
      <c r="AL65" s="63">
        <v>0.065197808</v>
      </c>
      <c r="AM65" s="40">
        <v>0</v>
      </c>
      <c r="AN65" s="40">
        <v>0</v>
      </c>
      <c r="AO65" s="40">
        <v>0</v>
      </c>
      <c r="AP65" s="46">
        <v>0</v>
      </c>
      <c r="AQ65" s="63">
        <v>0</v>
      </c>
      <c r="AR65" s="45">
        <v>0</v>
      </c>
      <c r="AS65" s="40">
        <v>0</v>
      </c>
      <c r="AT65" s="40">
        <v>0</v>
      </c>
      <c r="AU65" s="46">
        <v>0</v>
      </c>
      <c r="AV65" s="63">
        <v>178.485124559</v>
      </c>
      <c r="AW65" s="40">
        <v>23.019284511</v>
      </c>
      <c r="AX65" s="40">
        <v>0</v>
      </c>
      <c r="AY65" s="40">
        <v>0</v>
      </c>
      <c r="AZ65" s="46">
        <v>126.32338128</v>
      </c>
      <c r="BA65" s="63">
        <v>0</v>
      </c>
      <c r="BB65" s="45">
        <v>0</v>
      </c>
      <c r="BC65" s="40">
        <v>0</v>
      </c>
      <c r="BD65" s="40">
        <v>0</v>
      </c>
      <c r="BE65" s="46">
        <v>0</v>
      </c>
      <c r="BF65" s="63">
        <v>70.696072307</v>
      </c>
      <c r="BG65" s="45">
        <v>6.763726119</v>
      </c>
      <c r="BH65" s="40">
        <v>0</v>
      </c>
      <c r="BI65" s="40">
        <v>0</v>
      </c>
      <c r="BJ65" s="46">
        <v>20.086455699</v>
      </c>
      <c r="BK65" s="107">
        <v>707.845058333</v>
      </c>
      <c r="BL65" s="85"/>
    </row>
    <row r="66" spans="1:64" ht="11.25" customHeight="1">
      <c r="A66" s="10"/>
      <c r="B66" s="21" t="s">
        <v>113</v>
      </c>
      <c r="C66" s="47">
        <v>0</v>
      </c>
      <c r="D66" s="45">
        <v>46.140594709</v>
      </c>
      <c r="E66" s="40">
        <v>0</v>
      </c>
      <c r="F66" s="40">
        <v>0</v>
      </c>
      <c r="G66" s="46">
        <v>0</v>
      </c>
      <c r="H66" s="63">
        <v>975.115517987</v>
      </c>
      <c r="I66" s="40">
        <v>70.86347437</v>
      </c>
      <c r="J66" s="40">
        <v>0</v>
      </c>
      <c r="K66" s="40">
        <v>0</v>
      </c>
      <c r="L66" s="46">
        <v>499.142224905</v>
      </c>
      <c r="M66" s="63">
        <v>0</v>
      </c>
      <c r="N66" s="45">
        <v>0</v>
      </c>
      <c r="O66" s="40">
        <v>0</v>
      </c>
      <c r="P66" s="40">
        <v>0</v>
      </c>
      <c r="Q66" s="46">
        <v>0</v>
      </c>
      <c r="R66" s="63">
        <v>348.326180856</v>
      </c>
      <c r="S66" s="40">
        <v>3.478320066</v>
      </c>
      <c r="T66" s="40">
        <v>0</v>
      </c>
      <c r="U66" s="40">
        <v>0</v>
      </c>
      <c r="V66" s="46">
        <v>70.063748077</v>
      </c>
      <c r="W66" s="63">
        <v>0</v>
      </c>
      <c r="X66" s="40">
        <v>0</v>
      </c>
      <c r="Y66" s="40">
        <v>0</v>
      </c>
      <c r="Z66" s="40">
        <v>0</v>
      </c>
      <c r="AA66" s="46">
        <v>0</v>
      </c>
      <c r="AB66" s="63">
        <v>2.874959038</v>
      </c>
      <c r="AC66" s="40">
        <v>0</v>
      </c>
      <c r="AD66" s="40">
        <v>0</v>
      </c>
      <c r="AE66" s="40">
        <v>0</v>
      </c>
      <c r="AF66" s="46">
        <v>0.065948198</v>
      </c>
      <c r="AG66" s="63">
        <v>0</v>
      </c>
      <c r="AH66" s="40">
        <v>0</v>
      </c>
      <c r="AI66" s="40">
        <v>0</v>
      </c>
      <c r="AJ66" s="40">
        <v>0</v>
      </c>
      <c r="AK66" s="46">
        <v>0</v>
      </c>
      <c r="AL66" s="63">
        <v>2.315108946</v>
      </c>
      <c r="AM66" s="40">
        <v>0</v>
      </c>
      <c r="AN66" s="40">
        <v>0</v>
      </c>
      <c r="AO66" s="40">
        <v>0</v>
      </c>
      <c r="AP66" s="46">
        <v>0</v>
      </c>
      <c r="AQ66" s="63">
        <v>0.032289174</v>
      </c>
      <c r="AR66" s="45">
        <v>0.091859889</v>
      </c>
      <c r="AS66" s="40">
        <v>0</v>
      </c>
      <c r="AT66" s="40">
        <v>0</v>
      </c>
      <c r="AU66" s="46">
        <v>0</v>
      </c>
      <c r="AV66" s="63">
        <v>3930.727041117</v>
      </c>
      <c r="AW66" s="40">
        <v>118.489275619</v>
      </c>
      <c r="AX66" s="40">
        <v>0</v>
      </c>
      <c r="AY66" s="40">
        <v>0</v>
      </c>
      <c r="AZ66" s="46">
        <v>1313.919326499</v>
      </c>
      <c r="BA66" s="63">
        <v>0</v>
      </c>
      <c r="BB66" s="45">
        <v>0</v>
      </c>
      <c r="BC66" s="40">
        <v>0</v>
      </c>
      <c r="BD66" s="40">
        <v>0</v>
      </c>
      <c r="BE66" s="46">
        <v>0</v>
      </c>
      <c r="BF66" s="63">
        <v>1541.849266728</v>
      </c>
      <c r="BG66" s="45">
        <v>23.539429558</v>
      </c>
      <c r="BH66" s="40">
        <v>0.139800019</v>
      </c>
      <c r="BI66" s="40">
        <v>0</v>
      </c>
      <c r="BJ66" s="46">
        <v>195.627439818</v>
      </c>
      <c r="BK66" s="107">
        <v>9142.801805573</v>
      </c>
      <c r="BL66" s="85"/>
    </row>
    <row r="67" spans="1:64" ht="14.25" customHeight="1">
      <c r="A67" s="10"/>
      <c r="B67" s="21" t="s">
        <v>144</v>
      </c>
      <c r="C67" s="47">
        <v>0</v>
      </c>
      <c r="D67" s="45">
        <v>30.545908437</v>
      </c>
      <c r="E67" s="40">
        <v>0</v>
      </c>
      <c r="F67" s="40">
        <v>0</v>
      </c>
      <c r="G67" s="46">
        <v>0</v>
      </c>
      <c r="H67" s="63">
        <v>328.333918116</v>
      </c>
      <c r="I67" s="40">
        <v>94.469915711</v>
      </c>
      <c r="J67" s="40">
        <v>0</v>
      </c>
      <c r="K67" s="40">
        <v>0</v>
      </c>
      <c r="L67" s="46">
        <v>452.792872497</v>
      </c>
      <c r="M67" s="63">
        <v>0</v>
      </c>
      <c r="N67" s="45">
        <v>0</v>
      </c>
      <c r="O67" s="40">
        <v>0</v>
      </c>
      <c r="P67" s="40">
        <v>0</v>
      </c>
      <c r="Q67" s="46">
        <v>0</v>
      </c>
      <c r="R67" s="63">
        <v>117.310441705</v>
      </c>
      <c r="S67" s="40">
        <v>38.918098626</v>
      </c>
      <c r="T67" s="40">
        <v>0</v>
      </c>
      <c r="U67" s="40">
        <v>0</v>
      </c>
      <c r="V67" s="46">
        <v>39.565376331</v>
      </c>
      <c r="W67" s="63">
        <v>0</v>
      </c>
      <c r="X67" s="40">
        <v>0</v>
      </c>
      <c r="Y67" s="40">
        <v>0</v>
      </c>
      <c r="Z67" s="40">
        <v>0</v>
      </c>
      <c r="AA67" s="46">
        <v>0</v>
      </c>
      <c r="AB67" s="63">
        <v>0.5527286</v>
      </c>
      <c r="AC67" s="40">
        <v>0</v>
      </c>
      <c r="AD67" s="40">
        <v>0</v>
      </c>
      <c r="AE67" s="40">
        <v>0</v>
      </c>
      <c r="AF67" s="46">
        <v>0.007968608</v>
      </c>
      <c r="AG67" s="63">
        <v>0</v>
      </c>
      <c r="AH67" s="40">
        <v>0</v>
      </c>
      <c r="AI67" s="40">
        <v>0</v>
      </c>
      <c r="AJ67" s="40">
        <v>0</v>
      </c>
      <c r="AK67" s="46">
        <v>0</v>
      </c>
      <c r="AL67" s="63">
        <v>0.33775875</v>
      </c>
      <c r="AM67" s="40">
        <v>0</v>
      </c>
      <c r="AN67" s="40">
        <v>0</v>
      </c>
      <c r="AO67" s="40">
        <v>0</v>
      </c>
      <c r="AP67" s="46">
        <v>0.002091365</v>
      </c>
      <c r="AQ67" s="63">
        <v>0</v>
      </c>
      <c r="AR67" s="45">
        <v>0.251295968</v>
      </c>
      <c r="AS67" s="40">
        <v>0</v>
      </c>
      <c r="AT67" s="40">
        <v>0</v>
      </c>
      <c r="AU67" s="46">
        <v>0</v>
      </c>
      <c r="AV67" s="63">
        <v>2184.228725617</v>
      </c>
      <c r="AW67" s="40">
        <v>402.904740668</v>
      </c>
      <c r="AX67" s="40">
        <v>0</v>
      </c>
      <c r="AY67" s="40">
        <v>0</v>
      </c>
      <c r="AZ67" s="46">
        <v>2780.383723357</v>
      </c>
      <c r="BA67" s="63">
        <v>0</v>
      </c>
      <c r="BB67" s="45">
        <v>0</v>
      </c>
      <c r="BC67" s="40">
        <v>0</v>
      </c>
      <c r="BD67" s="40">
        <v>0</v>
      </c>
      <c r="BE67" s="46">
        <v>0</v>
      </c>
      <c r="BF67" s="63">
        <v>731.312717075</v>
      </c>
      <c r="BG67" s="45">
        <v>94.108607904</v>
      </c>
      <c r="BH67" s="40">
        <v>0</v>
      </c>
      <c r="BI67" s="40">
        <v>0</v>
      </c>
      <c r="BJ67" s="46">
        <v>482.45012459336584</v>
      </c>
      <c r="BK67" s="107">
        <v>7778.4770139283655</v>
      </c>
      <c r="BL67" s="85"/>
    </row>
    <row r="68" spans="1:64" ht="12.75">
      <c r="A68" s="31"/>
      <c r="B68" s="32" t="s">
        <v>77</v>
      </c>
      <c r="C68" s="100">
        <f aca="true" t="shared" si="9" ref="C68:AH68">SUM(C50:C67)</f>
        <v>0</v>
      </c>
      <c r="D68" s="71">
        <f t="shared" si="9"/>
        <v>894.095158818</v>
      </c>
      <c r="E68" s="71">
        <f t="shared" si="9"/>
        <v>0</v>
      </c>
      <c r="F68" s="71">
        <f t="shared" si="9"/>
        <v>0</v>
      </c>
      <c r="G68" s="71">
        <f t="shared" si="9"/>
        <v>0</v>
      </c>
      <c r="H68" s="71">
        <f t="shared" si="9"/>
        <v>3182.8671357689996</v>
      </c>
      <c r="I68" s="71">
        <f t="shared" si="9"/>
        <v>1056.4073049189997</v>
      </c>
      <c r="J68" s="71">
        <f t="shared" si="9"/>
        <v>0</v>
      </c>
      <c r="K68" s="71">
        <f t="shared" si="9"/>
        <v>0</v>
      </c>
      <c r="L68" s="71">
        <f t="shared" si="9"/>
        <v>4290.18683107</v>
      </c>
      <c r="M68" s="71">
        <f t="shared" si="9"/>
        <v>0</v>
      </c>
      <c r="N68" s="71">
        <f t="shared" si="9"/>
        <v>0</v>
      </c>
      <c r="O68" s="71">
        <f t="shared" si="9"/>
        <v>0</v>
      </c>
      <c r="P68" s="71">
        <f t="shared" si="9"/>
        <v>0</v>
      </c>
      <c r="Q68" s="71">
        <f t="shared" si="9"/>
        <v>0</v>
      </c>
      <c r="R68" s="71">
        <f t="shared" si="9"/>
        <v>1206.761917719</v>
      </c>
      <c r="S68" s="71">
        <f t="shared" si="9"/>
        <v>248.81493873999995</v>
      </c>
      <c r="T68" s="71">
        <f t="shared" si="9"/>
        <v>0</v>
      </c>
      <c r="U68" s="71">
        <f t="shared" si="9"/>
        <v>0</v>
      </c>
      <c r="V68" s="71">
        <f t="shared" si="9"/>
        <v>383.927565122</v>
      </c>
      <c r="W68" s="71">
        <f t="shared" si="9"/>
        <v>0</v>
      </c>
      <c r="X68" s="71">
        <f t="shared" si="9"/>
        <v>0</v>
      </c>
      <c r="Y68" s="71">
        <f t="shared" si="9"/>
        <v>0</v>
      </c>
      <c r="Z68" s="71">
        <f t="shared" si="9"/>
        <v>0</v>
      </c>
      <c r="AA68" s="71">
        <f t="shared" si="9"/>
        <v>0</v>
      </c>
      <c r="AB68" s="71">
        <f t="shared" si="9"/>
        <v>9.010396973</v>
      </c>
      <c r="AC68" s="71">
        <f t="shared" si="9"/>
        <v>0</v>
      </c>
      <c r="AD68" s="71">
        <f t="shared" si="9"/>
        <v>0</v>
      </c>
      <c r="AE68" s="71">
        <f t="shared" si="9"/>
        <v>0</v>
      </c>
      <c r="AF68" s="71">
        <f t="shared" si="9"/>
        <v>0.345675177</v>
      </c>
      <c r="AG68" s="71">
        <f t="shared" si="9"/>
        <v>0</v>
      </c>
      <c r="AH68" s="71">
        <f t="shared" si="9"/>
        <v>0</v>
      </c>
      <c r="AI68" s="71">
        <f aca="true" t="shared" si="10" ref="AI68:BJ68">SUM(AI50:AI67)</f>
        <v>0</v>
      </c>
      <c r="AJ68" s="71">
        <f t="shared" si="10"/>
        <v>0</v>
      </c>
      <c r="AK68" s="71">
        <f t="shared" si="10"/>
        <v>0</v>
      </c>
      <c r="AL68" s="71">
        <f t="shared" si="10"/>
        <v>6.060462776</v>
      </c>
      <c r="AM68" s="71">
        <f t="shared" si="10"/>
        <v>0</v>
      </c>
      <c r="AN68" s="71">
        <f t="shared" si="10"/>
        <v>0</v>
      </c>
      <c r="AO68" s="71">
        <f t="shared" si="10"/>
        <v>0</v>
      </c>
      <c r="AP68" s="71">
        <f t="shared" si="10"/>
        <v>0.14923882800000002</v>
      </c>
      <c r="AQ68" s="71">
        <f t="shared" si="10"/>
        <v>0.075333266</v>
      </c>
      <c r="AR68" s="71">
        <f t="shared" si="10"/>
        <v>1.245931615</v>
      </c>
      <c r="AS68" s="71">
        <f t="shared" si="10"/>
        <v>0</v>
      </c>
      <c r="AT68" s="71">
        <f t="shared" si="10"/>
        <v>0</v>
      </c>
      <c r="AU68" s="71">
        <f t="shared" si="10"/>
        <v>0</v>
      </c>
      <c r="AV68" s="71">
        <f t="shared" si="10"/>
        <v>16852.494898028</v>
      </c>
      <c r="AW68" s="71">
        <f t="shared" si="10"/>
        <v>2515.9142114940005</v>
      </c>
      <c r="AX68" s="71">
        <f t="shared" si="10"/>
        <v>0.106612153</v>
      </c>
      <c r="AY68" s="71">
        <f t="shared" si="10"/>
        <v>0</v>
      </c>
      <c r="AZ68" s="71">
        <f t="shared" si="10"/>
        <v>15756.330519704</v>
      </c>
      <c r="BA68" s="71">
        <f t="shared" si="10"/>
        <v>0</v>
      </c>
      <c r="BB68" s="71">
        <f t="shared" si="10"/>
        <v>0</v>
      </c>
      <c r="BC68" s="71">
        <f t="shared" si="10"/>
        <v>0</v>
      </c>
      <c r="BD68" s="71">
        <f t="shared" si="10"/>
        <v>0</v>
      </c>
      <c r="BE68" s="71">
        <f t="shared" si="10"/>
        <v>0</v>
      </c>
      <c r="BF68" s="71">
        <f t="shared" si="10"/>
        <v>5847.4559993640005</v>
      </c>
      <c r="BG68" s="71">
        <f t="shared" si="10"/>
        <v>410.48883003099996</v>
      </c>
      <c r="BH68" s="71">
        <f t="shared" si="10"/>
        <v>0.301505182</v>
      </c>
      <c r="BI68" s="71">
        <f t="shared" si="10"/>
        <v>0</v>
      </c>
      <c r="BJ68" s="71">
        <f t="shared" si="10"/>
        <v>2187.0061779023663</v>
      </c>
      <c r="BK68" s="82">
        <f>SUM(C68:BJ68)</f>
        <v>54850.04664465036</v>
      </c>
      <c r="BL68" s="85"/>
    </row>
    <row r="69" spans="1:64" ht="12.75">
      <c r="A69" s="31"/>
      <c r="B69" s="33" t="s">
        <v>75</v>
      </c>
      <c r="C69" s="43">
        <f aca="true" t="shared" si="11" ref="C69:AH69">+C68+C48</f>
        <v>0</v>
      </c>
      <c r="D69" s="62">
        <f t="shared" si="11"/>
        <v>908.2853846209999</v>
      </c>
      <c r="E69" s="62">
        <f t="shared" si="11"/>
        <v>0</v>
      </c>
      <c r="F69" s="62">
        <f t="shared" si="11"/>
        <v>0</v>
      </c>
      <c r="G69" s="61">
        <f t="shared" si="11"/>
        <v>0</v>
      </c>
      <c r="H69" s="42">
        <f t="shared" si="11"/>
        <v>4527.596904737</v>
      </c>
      <c r="I69" s="62">
        <f t="shared" si="11"/>
        <v>1057.7723305829998</v>
      </c>
      <c r="J69" s="62">
        <f t="shared" si="11"/>
        <v>0</v>
      </c>
      <c r="K69" s="62">
        <f t="shared" si="11"/>
        <v>0</v>
      </c>
      <c r="L69" s="61">
        <f t="shared" si="11"/>
        <v>4391.62009365</v>
      </c>
      <c r="M69" s="42">
        <f t="shared" si="11"/>
        <v>0</v>
      </c>
      <c r="N69" s="62">
        <f t="shared" si="11"/>
        <v>0</v>
      </c>
      <c r="O69" s="62">
        <f t="shared" si="11"/>
        <v>0</v>
      </c>
      <c r="P69" s="62">
        <f t="shared" si="11"/>
        <v>0</v>
      </c>
      <c r="Q69" s="61">
        <f t="shared" si="11"/>
        <v>0</v>
      </c>
      <c r="R69" s="42">
        <f t="shared" si="11"/>
        <v>2099.508155379</v>
      </c>
      <c r="S69" s="62">
        <f t="shared" si="11"/>
        <v>248.83763577599996</v>
      </c>
      <c r="T69" s="62">
        <f t="shared" si="11"/>
        <v>0</v>
      </c>
      <c r="U69" s="62">
        <f t="shared" si="11"/>
        <v>0</v>
      </c>
      <c r="V69" s="61">
        <f t="shared" si="11"/>
        <v>410.53044209999996</v>
      </c>
      <c r="W69" s="42">
        <f t="shared" si="11"/>
        <v>0</v>
      </c>
      <c r="X69" s="62">
        <f t="shared" si="11"/>
        <v>0</v>
      </c>
      <c r="Y69" s="62">
        <f t="shared" si="11"/>
        <v>0</v>
      </c>
      <c r="Z69" s="62">
        <f t="shared" si="11"/>
        <v>0</v>
      </c>
      <c r="AA69" s="61">
        <f t="shared" si="11"/>
        <v>0</v>
      </c>
      <c r="AB69" s="42">
        <f t="shared" si="11"/>
        <v>12.172073554</v>
      </c>
      <c r="AC69" s="62">
        <f t="shared" si="11"/>
        <v>0</v>
      </c>
      <c r="AD69" s="62">
        <f t="shared" si="11"/>
        <v>0</v>
      </c>
      <c r="AE69" s="62">
        <f t="shared" si="11"/>
        <v>0</v>
      </c>
      <c r="AF69" s="61">
        <f t="shared" si="11"/>
        <v>0.442457218</v>
      </c>
      <c r="AG69" s="42">
        <f t="shared" si="11"/>
        <v>0</v>
      </c>
      <c r="AH69" s="62">
        <f t="shared" si="11"/>
        <v>0</v>
      </c>
      <c r="AI69" s="62">
        <f aca="true" t="shared" si="12" ref="AI69:BK69">+AI68+AI48</f>
        <v>0</v>
      </c>
      <c r="AJ69" s="62">
        <f t="shared" si="12"/>
        <v>0</v>
      </c>
      <c r="AK69" s="61">
        <f t="shared" si="12"/>
        <v>0</v>
      </c>
      <c r="AL69" s="42">
        <f t="shared" si="12"/>
        <v>7.395567814</v>
      </c>
      <c r="AM69" s="62">
        <f t="shared" si="12"/>
        <v>0</v>
      </c>
      <c r="AN69" s="62">
        <f t="shared" si="12"/>
        <v>0</v>
      </c>
      <c r="AO69" s="62">
        <f t="shared" si="12"/>
        <v>0</v>
      </c>
      <c r="AP69" s="61">
        <f t="shared" si="12"/>
        <v>0.162196308</v>
      </c>
      <c r="AQ69" s="42">
        <f t="shared" si="12"/>
        <v>0.075333266</v>
      </c>
      <c r="AR69" s="62">
        <f t="shared" si="12"/>
        <v>1.245931615</v>
      </c>
      <c r="AS69" s="62">
        <f t="shared" si="12"/>
        <v>0</v>
      </c>
      <c r="AT69" s="62">
        <f t="shared" si="12"/>
        <v>0</v>
      </c>
      <c r="AU69" s="61">
        <f t="shared" si="12"/>
        <v>0</v>
      </c>
      <c r="AV69" s="42">
        <f t="shared" si="12"/>
        <v>21758.411870345</v>
      </c>
      <c r="AW69" s="62">
        <f t="shared" si="12"/>
        <v>2523.7843599820003</v>
      </c>
      <c r="AX69" s="62">
        <f t="shared" si="12"/>
        <v>0.106612153</v>
      </c>
      <c r="AY69" s="62">
        <f t="shared" si="12"/>
        <v>0</v>
      </c>
      <c r="AZ69" s="61">
        <f t="shared" si="12"/>
        <v>16397.047767836</v>
      </c>
      <c r="BA69" s="42">
        <f t="shared" si="12"/>
        <v>0</v>
      </c>
      <c r="BB69" s="62">
        <f t="shared" si="12"/>
        <v>0</v>
      </c>
      <c r="BC69" s="62">
        <f t="shared" si="12"/>
        <v>0</v>
      </c>
      <c r="BD69" s="62">
        <f t="shared" si="12"/>
        <v>0</v>
      </c>
      <c r="BE69" s="61">
        <f t="shared" si="12"/>
        <v>0</v>
      </c>
      <c r="BF69" s="42">
        <f t="shared" si="12"/>
        <v>8190.575200087001</v>
      </c>
      <c r="BG69" s="62">
        <f t="shared" si="12"/>
        <v>412.524049512</v>
      </c>
      <c r="BH69" s="62">
        <f t="shared" si="12"/>
        <v>0.301505182</v>
      </c>
      <c r="BI69" s="62">
        <f t="shared" si="12"/>
        <v>0</v>
      </c>
      <c r="BJ69" s="61">
        <f t="shared" si="12"/>
        <v>2346.326996739034</v>
      </c>
      <c r="BK69" s="111">
        <f t="shared" si="12"/>
        <v>65294.72286845703</v>
      </c>
      <c r="BL69" s="85"/>
    </row>
    <row r="70" spans="1:64" ht="3" customHeight="1">
      <c r="A70" s="10"/>
      <c r="B70" s="17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6"/>
      <c r="BL70" s="85"/>
    </row>
    <row r="71" spans="1:64" ht="12.75">
      <c r="A71" s="10" t="s">
        <v>16</v>
      </c>
      <c r="B71" s="16" t="s">
        <v>8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6"/>
      <c r="BL71" s="85"/>
    </row>
    <row r="72" spans="1:64" ht="12.75">
      <c r="A72" s="10" t="s">
        <v>67</v>
      </c>
      <c r="B72" s="17" t="s">
        <v>17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6"/>
      <c r="BL72" s="85"/>
    </row>
    <row r="73" spans="1:64" ht="12.75">
      <c r="A73" s="10"/>
      <c r="B73" s="21" t="s">
        <v>123</v>
      </c>
      <c r="C73" s="47">
        <v>0</v>
      </c>
      <c r="D73" s="45">
        <v>18.213319898</v>
      </c>
      <c r="E73" s="40">
        <v>0</v>
      </c>
      <c r="F73" s="40">
        <v>0</v>
      </c>
      <c r="G73" s="46">
        <v>0</v>
      </c>
      <c r="H73" s="63">
        <v>127.463571106</v>
      </c>
      <c r="I73" s="40">
        <v>113.00496488</v>
      </c>
      <c r="J73" s="40">
        <v>0.034024823</v>
      </c>
      <c r="K73" s="40">
        <v>0</v>
      </c>
      <c r="L73" s="46">
        <v>235.203489027</v>
      </c>
      <c r="M73" s="63">
        <v>0</v>
      </c>
      <c r="N73" s="45">
        <v>0</v>
      </c>
      <c r="O73" s="40">
        <v>0</v>
      </c>
      <c r="P73" s="40">
        <v>0</v>
      </c>
      <c r="Q73" s="46">
        <v>0</v>
      </c>
      <c r="R73" s="63">
        <v>45.39055193</v>
      </c>
      <c r="S73" s="40">
        <v>4.419254206</v>
      </c>
      <c r="T73" s="40">
        <v>0</v>
      </c>
      <c r="U73" s="40">
        <v>0</v>
      </c>
      <c r="V73" s="46">
        <v>30.049671404</v>
      </c>
      <c r="W73" s="63">
        <v>0</v>
      </c>
      <c r="X73" s="40">
        <v>0</v>
      </c>
      <c r="Y73" s="40">
        <v>0</v>
      </c>
      <c r="Z73" s="40">
        <v>0</v>
      </c>
      <c r="AA73" s="46">
        <v>0</v>
      </c>
      <c r="AB73" s="63">
        <v>0.118047836</v>
      </c>
      <c r="AC73" s="40">
        <v>0</v>
      </c>
      <c r="AD73" s="40">
        <v>0</v>
      </c>
      <c r="AE73" s="40">
        <v>0</v>
      </c>
      <c r="AF73" s="46">
        <v>0.530007753</v>
      </c>
      <c r="AG73" s="63">
        <v>0</v>
      </c>
      <c r="AH73" s="40">
        <v>0</v>
      </c>
      <c r="AI73" s="40">
        <v>0</v>
      </c>
      <c r="AJ73" s="40">
        <v>0</v>
      </c>
      <c r="AK73" s="46">
        <v>0</v>
      </c>
      <c r="AL73" s="63">
        <v>0.054585956</v>
      </c>
      <c r="AM73" s="40">
        <v>0</v>
      </c>
      <c r="AN73" s="40">
        <v>0</v>
      </c>
      <c r="AO73" s="40">
        <v>0</v>
      </c>
      <c r="AP73" s="46">
        <v>0</v>
      </c>
      <c r="AQ73" s="63">
        <v>0</v>
      </c>
      <c r="AR73" s="45">
        <v>0.338722628</v>
      </c>
      <c r="AS73" s="40">
        <v>0</v>
      </c>
      <c r="AT73" s="40">
        <v>0</v>
      </c>
      <c r="AU73" s="46">
        <v>0</v>
      </c>
      <c r="AV73" s="63">
        <v>1237.969410614</v>
      </c>
      <c r="AW73" s="40">
        <v>397.399799664</v>
      </c>
      <c r="AX73" s="40">
        <v>0</v>
      </c>
      <c r="AY73" s="40">
        <v>0</v>
      </c>
      <c r="AZ73" s="46">
        <v>3999.52881275</v>
      </c>
      <c r="BA73" s="63">
        <v>0</v>
      </c>
      <c r="BB73" s="45">
        <v>0</v>
      </c>
      <c r="BC73" s="40">
        <v>0</v>
      </c>
      <c r="BD73" s="40">
        <v>0</v>
      </c>
      <c r="BE73" s="46">
        <v>0</v>
      </c>
      <c r="BF73" s="63">
        <v>457.846806329</v>
      </c>
      <c r="BG73" s="45">
        <v>34.352314982</v>
      </c>
      <c r="BH73" s="40">
        <v>0</v>
      </c>
      <c r="BI73" s="40">
        <v>0</v>
      </c>
      <c r="BJ73" s="46">
        <v>730.5594130309705</v>
      </c>
      <c r="BK73" s="107">
        <v>7432.47676881697</v>
      </c>
      <c r="BL73" s="85"/>
    </row>
    <row r="74" spans="1:64" ht="12.75">
      <c r="A74" s="31"/>
      <c r="B74" s="33" t="s">
        <v>74</v>
      </c>
      <c r="C74" s="43">
        <f aca="true" t="shared" si="13" ref="C74:AH74">SUM(C73:C73)</f>
        <v>0</v>
      </c>
      <c r="D74" s="62">
        <f t="shared" si="13"/>
        <v>18.213319898</v>
      </c>
      <c r="E74" s="62">
        <f t="shared" si="13"/>
        <v>0</v>
      </c>
      <c r="F74" s="62">
        <f t="shared" si="13"/>
        <v>0</v>
      </c>
      <c r="G74" s="61">
        <f t="shared" si="13"/>
        <v>0</v>
      </c>
      <c r="H74" s="42">
        <f t="shared" si="13"/>
        <v>127.463571106</v>
      </c>
      <c r="I74" s="62">
        <f t="shared" si="13"/>
        <v>113.00496488</v>
      </c>
      <c r="J74" s="62">
        <f t="shared" si="13"/>
        <v>0.034024823</v>
      </c>
      <c r="K74" s="62">
        <f t="shared" si="13"/>
        <v>0</v>
      </c>
      <c r="L74" s="61">
        <f t="shared" si="13"/>
        <v>235.203489027</v>
      </c>
      <c r="M74" s="42">
        <f t="shared" si="13"/>
        <v>0</v>
      </c>
      <c r="N74" s="62">
        <f t="shared" si="13"/>
        <v>0</v>
      </c>
      <c r="O74" s="62">
        <f t="shared" si="13"/>
        <v>0</v>
      </c>
      <c r="P74" s="62">
        <f t="shared" si="13"/>
        <v>0</v>
      </c>
      <c r="Q74" s="61">
        <f t="shared" si="13"/>
        <v>0</v>
      </c>
      <c r="R74" s="42">
        <f t="shared" si="13"/>
        <v>45.39055193</v>
      </c>
      <c r="S74" s="62">
        <f t="shared" si="13"/>
        <v>4.419254206</v>
      </c>
      <c r="T74" s="62">
        <f t="shared" si="13"/>
        <v>0</v>
      </c>
      <c r="U74" s="62">
        <f t="shared" si="13"/>
        <v>0</v>
      </c>
      <c r="V74" s="61">
        <f t="shared" si="13"/>
        <v>30.049671404</v>
      </c>
      <c r="W74" s="42">
        <f t="shared" si="13"/>
        <v>0</v>
      </c>
      <c r="X74" s="62">
        <f t="shared" si="13"/>
        <v>0</v>
      </c>
      <c r="Y74" s="62">
        <f t="shared" si="13"/>
        <v>0</v>
      </c>
      <c r="Z74" s="62">
        <f t="shared" si="13"/>
        <v>0</v>
      </c>
      <c r="AA74" s="61">
        <f t="shared" si="13"/>
        <v>0</v>
      </c>
      <c r="AB74" s="42">
        <f t="shared" si="13"/>
        <v>0.118047836</v>
      </c>
      <c r="AC74" s="62">
        <f t="shared" si="13"/>
        <v>0</v>
      </c>
      <c r="AD74" s="62">
        <f t="shared" si="13"/>
        <v>0</v>
      </c>
      <c r="AE74" s="62">
        <f t="shared" si="13"/>
        <v>0</v>
      </c>
      <c r="AF74" s="61">
        <f t="shared" si="13"/>
        <v>0.530007753</v>
      </c>
      <c r="AG74" s="42">
        <f t="shared" si="13"/>
        <v>0</v>
      </c>
      <c r="AH74" s="62">
        <f t="shared" si="13"/>
        <v>0</v>
      </c>
      <c r="AI74" s="62">
        <f aca="true" t="shared" si="14" ref="AI74:BJ74">SUM(AI73:AI73)</f>
        <v>0</v>
      </c>
      <c r="AJ74" s="62">
        <f t="shared" si="14"/>
        <v>0</v>
      </c>
      <c r="AK74" s="61">
        <f t="shared" si="14"/>
        <v>0</v>
      </c>
      <c r="AL74" s="42">
        <f t="shared" si="14"/>
        <v>0.054585956</v>
      </c>
      <c r="AM74" s="62">
        <f t="shared" si="14"/>
        <v>0</v>
      </c>
      <c r="AN74" s="62">
        <f t="shared" si="14"/>
        <v>0</v>
      </c>
      <c r="AO74" s="62">
        <f t="shared" si="14"/>
        <v>0</v>
      </c>
      <c r="AP74" s="61">
        <f t="shared" si="14"/>
        <v>0</v>
      </c>
      <c r="AQ74" s="42">
        <f t="shared" si="14"/>
        <v>0</v>
      </c>
      <c r="AR74" s="62">
        <f>SUM(AR73:AR73)</f>
        <v>0.338722628</v>
      </c>
      <c r="AS74" s="62">
        <f t="shared" si="14"/>
        <v>0</v>
      </c>
      <c r="AT74" s="62">
        <f t="shared" si="14"/>
        <v>0</v>
      </c>
      <c r="AU74" s="61">
        <f t="shared" si="14"/>
        <v>0</v>
      </c>
      <c r="AV74" s="42">
        <f t="shared" si="14"/>
        <v>1237.969410614</v>
      </c>
      <c r="AW74" s="62">
        <f t="shared" si="14"/>
        <v>397.399799664</v>
      </c>
      <c r="AX74" s="62">
        <f t="shared" si="14"/>
        <v>0</v>
      </c>
      <c r="AY74" s="62">
        <f t="shared" si="14"/>
        <v>0</v>
      </c>
      <c r="AZ74" s="61">
        <f t="shared" si="14"/>
        <v>3999.52881275</v>
      </c>
      <c r="BA74" s="42">
        <f t="shared" si="14"/>
        <v>0</v>
      </c>
      <c r="BB74" s="62">
        <f t="shared" si="14"/>
        <v>0</v>
      </c>
      <c r="BC74" s="62">
        <f t="shared" si="14"/>
        <v>0</v>
      </c>
      <c r="BD74" s="62">
        <f t="shared" si="14"/>
        <v>0</v>
      </c>
      <c r="BE74" s="61">
        <f t="shared" si="14"/>
        <v>0</v>
      </c>
      <c r="BF74" s="42">
        <f t="shared" si="14"/>
        <v>457.846806329</v>
      </c>
      <c r="BG74" s="62">
        <f t="shared" si="14"/>
        <v>34.352314982</v>
      </c>
      <c r="BH74" s="62">
        <f t="shared" si="14"/>
        <v>0</v>
      </c>
      <c r="BI74" s="62">
        <f t="shared" si="14"/>
        <v>0</v>
      </c>
      <c r="BJ74" s="61">
        <f t="shared" si="14"/>
        <v>730.5594130309705</v>
      </c>
      <c r="BK74" s="80">
        <f>SUM(BK73:BK73)</f>
        <v>7432.47676881697</v>
      </c>
      <c r="BL74" s="85"/>
    </row>
    <row r="75" spans="1:64" ht="2.25" customHeight="1">
      <c r="A75" s="10"/>
      <c r="B75" s="17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6"/>
      <c r="BL75" s="85"/>
    </row>
    <row r="76" spans="1:64" ht="12.75">
      <c r="A76" s="10" t="s">
        <v>4</v>
      </c>
      <c r="B76" s="16" t="s">
        <v>9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6"/>
      <c r="BL76" s="85"/>
    </row>
    <row r="77" spans="1:64" ht="12.75">
      <c r="A77" s="10" t="s">
        <v>67</v>
      </c>
      <c r="B77" s="17" t="s">
        <v>18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6"/>
      <c r="BL77" s="85"/>
    </row>
    <row r="78" spans="1:64" ht="12.75">
      <c r="A78" s="10"/>
      <c r="B78" s="18" t="s">
        <v>31</v>
      </c>
      <c r="C78" s="95"/>
      <c r="D78" s="50"/>
      <c r="E78" s="51"/>
      <c r="F78" s="51"/>
      <c r="G78" s="52"/>
      <c r="H78" s="49"/>
      <c r="I78" s="51"/>
      <c r="J78" s="51"/>
      <c r="K78" s="51"/>
      <c r="L78" s="52"/>
      <c r="M78" s="49"/>
      <c r="N78" s="50"/>
      <c r="O78" s="51"/>
      <c r="P78" s="51"/>
      <c r="Q78" s="52"/>
      <c r="R78" s="49"/>
      <c r="S78" s="51"/>
      <c r="T78" s="51"/>
      <c r="U78" s="51"/>
      <c r="V78" s="52"/>
      <c r="W78" s="49"/>
      <c r="X78" s="51"/>
      <c r="Y78" s="51"/>
      <c r="Z78" s="51"/>
      <c r="AA78" s="52"/>
      <c r="AB78" s="49"/>
      <c r="AC78" s="51"/>
      <c r="AD78" s="51"/>
      <c r="AE78" s="51"/>
      <c r="AF78" s="52"/>
      <c r="AG78" s="49"/>
      <c r="AH78" s="51"/>
      <c r="AI78" s="51"/>
      <c r="AJ78" s="51"/>
      <c r="AK78" s="52"/>
      <c r="AL78" s="49"/>
      <c r="AM78" s="51"/>
      <c r="AN78" s="51"/>
      <c r="AO78" s="51"/>
      <c r="AP78" s="52"/>
      <c r="AQ78" s="49"/>
      <c r="AR78" s="50"/>
      <c r="AS78" s="51"/>
      <c r="AT78" s="51"/>
      <c r="AU78" s="52"/>
      <c r="AV78" s="49"/>
      <c r="AW78" s="51"/>
      <c r="AX78" s="51"/>
      <c r="AY78" s="51"/>
      <c r="AZ78" s="52"/>
      <c r="BA78" s="49"/>
      <c r="BB78" s="50"/>
      <c r="BC78" s="51"/>
      <c r="BD78" s="51"/>
      <c r="BE78" s="52"/>
      <c r="BF78" s="49"/>
      <c r="BG78" s="50"/>
      <c r="BH78" s="51"/>
      <c r="BI78" s="51"/>
      <c r="BJ78" s="52"/>
      <c r="BK78" s="53"/>
      <c r="BL78" s="85"/>
    </row>
    <row r="79" spans="1:252" s="34" customFormat="1" ht="12.75">
      <c r="A79" s="31"/>
      <c r="B79" s="32" t="s">
        <v>76</v>
      </c>
      <c r="C79" s="96"/>
      <c r="D79" s="55"/>
      <c r="E79" s="55"/>
      <c r="F79" s="55"/>
      <c r="G79" s="56"/>
      <c r="H79" s="54"/>
      <c r="I79" s="55"/>
      <c r="J79" s="55"/>
      <c r="K79" s="55"/>
      <c r="L79" s="56"/>
      <c r="M79" s="54"/>
      <c r="N79" s="55"/>
      <c r="O79" s="55"/>
      <c r="P79" s="55"/>
      <c r="Q79" s="56"/>
      <c r="R79" s="54"/>
      <c r="S79" s="55"/>
      <c r="T79" s="55"/>
      <c r="U79" s="55"/>
      <c r="V79" s="56"/>
      <c r="W79" s="54"/>
      <c r="X79" s="55"/>
      <c r="Y79" s="55"/>
      <c r="Z79" s="55"/>
      <c r="AA79" s="56"/>
      <c r="AB79" s="54"/>
      <c r="AC79" s="55"/>
      <c r="AD79" s="55"/>
      <c r="AE79" s="55"/>
      <c r="AF79" s="56"/>
      <c r="AG79" s="54"/>
      <c r="AH79" s="55"/>
      <c r="AI79" s="55"/>
      <c r="AJ79" s="55"/>
      <c r="AK79" s="56"/>
      <c r="AL79" s="54"/>
      <c r="AM79" s="55"/>
      <c r="AN79" s="55"/>
      <c r="AO79" s="55"/>
      <c r="AP79" s="56"/>
      <c r="AQ79" s="54"/>
      <c r="AR79" s="55"/>
      <c r="AS79" s="55"/>
      <c r="AT79" s="55"/>
      <c r="AU79" s="56"/>
      <c r="AV79" s="54"/>
      <c r="AW79" s="55"/>
      <c r="AX79" s="55"/>
      <c r="AY79" s="55"/>
      <c r="AZ79" s="56"/>
      <c r="BA79" s="54"/>
      <c r="BB79" s="55"/>
      <c r="BC79" s="55"/>
      <c r="BD79" s="55"/>
      <c r="BE79" s="56"/>
      <c r="BF79" s="54"/>
      <c r="BG79" s="55"/>
      <c r="BH79" s="55"/>
      <c r="BI79" s="55"/>
      <c r="BJ79" s="56"/>
      <c r="BK79" s="57"/>
      <c r="BL79" s="85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64" ht="12.75">
      <c r="A80" s="10" t="s">
        <v>68</v>
      </c>
      <c r="B80" s="17" t="s">
        <v>19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6"/>
      <c r="BL80" s="85"/>
    </row>
    <row r="81" spans="1:64" ht="12.75">
      <c r="A81" s="10"/>
      <c r="B81" s="17" t="s">
        <v>155</v>
      </c>
      <c r="C81" s="95">
        <v>0</v>
      </c>
      <c r="D81" s="50">
        <v>0</v>
      </c>
      <c r="E81" s="51">
        <v>0</v>
      </c>
      <c r="F81" s="51">
        <v>0</v>
      </c>
      <c r="G81" s="52">
        <v>0</v>
      </c>
      <c r="H81" s="49">
        <v>0</v>
      </c>
      <c r="I81" s="51">
        <v>1.828289289</v>
      </c>
      <c r="J81" s="51">
        <v>0</v>
      </c>
      <c r="K81" s="51">
        <v>0</v>
      </c>
      <c r="L81" s="52">
        <v>23.436958826</v>
      </c>
      <c r="M81" s="49">
        <v>0</v>
      </c>
      <c r="N81" s="50">
        <v>0</v>
      </c>
      <c r="O81" s="51">
        <v>0</v>
      </c>
      <c r="P81" s="51">
        <v>0</v>
      </c>
      <c r="Q81" s="52">
        <v>0</v>
      </c>
      <c r="R81" s="49">
        <v>0</v>
      </c>
      <c r="S81" s="51">
        <v>0</v>
      </c>
      <c r="T81" s="51">
        <v>0</v>
      </c>
      <c r="U81" s="51">
        <v>0</v>
      </c>
      <c r="V81" s="52">
        <v>0</v>
      </c>
      <c r="W81" s="49">
        <v>0</v>
      </c>
      <c r="X81" s="51">
        <v>0</v>
      </c>
      <c r="Y81" s="51">
        <v>0</v>
      </c>
      <c r="Z81" s="51">
        <v>0</v>
      </c>
      <c r="AA81" s="52">
        <v>0</v>
      </c>
      <c r="AB81" s="49">
        <v>0</v>
      </c>
      <c r="AC81" s="51">
        <v>0</v>
      </c>
      <c r="AD81" s="51">
        <v>0</v>
      </c>
      <c r="AE81" s="51">
        <v>0</v>
      </c>
      <c r="AF81" s="52">
        <v>0</v>
      </c>
      <c r="AG81" s="49">
        <v>0</v>
      </c>
      <c r="AH81" s="51">
        <v>0</v>
      </c>
      <c r="AI81" s="51">
        <v>0</v>
      </c>
      <c r="AJ81" s="51">
        <v>0</v>
      </c>
      <c r="AK81" s="52">
        <v>0</v>
      </c>
      <c r="AL81" s="49">
        <v>0</v>
      </c>
      <c r="AM81" s="51">
        <v>0</v>
      </c>
      <c r="AN81" s="51">
        <v>0</v>
      </c>
      <c r="AO81" s="51">
        <v>0</v>
      </c>
      <c r="AP81" s="52">
        <v>0</v>
      </c>
      <c r="AQ81" s="49">
        <v>0</v>
      </c>
      <c r="AR81" s="50">
        <v>0</v>
      </c>
      <c r="AS81" s="51">
        <v>0</v>
      </c>
      <c r="AT81" s="51">
        <v>0</v>
      </c>
      <c r="AU81" s="52">
        <v>0</v>
      </c>
      <c r="AV81" s="49">
        <v>0</v>
      </c>
      <c r="AW81" s="51">
        <v>0</v>
      </c>
      <c r="AX81" s="51">
        <v>0</v>
      </c>
      <c r="AY81" s="51">
        <v>0</v>
      </c>
      <c r="AZ81" s="52">
        <v>0</v>
      </c>
      <c r="BA81" s="49">
        <v>0</v>
      </c>
      <c r="BB81" s="50">
        <v>0</v>
      </c>
      <c r="BC81" s="51">
        <v>0</v>
      </c>
      <c r="BD81" s="51">
        <v>0</v>
      </c>
      <c r="BE81" s="52">
        <v>0</v>
      </c>
      <c r="BF81" s="49">
        <v>0</v>
      </c>
      <c r="BG81" s="50">
        <v>0</v>
      </c>
      <c r="BH81" s="51">
        <v>0</v>
      </c>
      <c r="BI81" s="51">
        <v>0</v>
      </c>
      <c r="BJ81" s="52">
        <v>0</v>
      </c>
      <c r="BK81" s="107">
        <v>25.265248115</v>
      </c>
      <c r="BL81" s="85"/>
    </row>
    <row r="82" spans="1:64" ht="12.75">
      <c r="A82" s="10"/>
      <c r="B82" s="17" t="s">
        <v>149</v>
      </c>
      <c r="C82" s="95">
        <v>0</v>
      </c>
      <c r="D82" s="50">
        <v>0.531446524</v>
      </c>
      <c r="E82" s="51">
        <v>0</v>
      </c>
      <c r="F82" s="51">
        <v>0</v>
      </c>
      <c r="G82" s="52">
        <v>0</v>
      </c>
      <c r="H82" s="49">
        <v>0</v>
      </c>
      <c r="I82" s="51">
        <v>0</v>
      </c>
      <c r="J82" s="51">
        <v>0</v>
      </c>
      <c r="K82" s="51">
        <v>0</v>
      </c>
      <c r="L82" s="52">
        <v>12.502667051</v>
      </c>
      <c r="M82" s="49">
        <v>0</v>
      </c>
      <c r="N82" s="50">
        <v>0</v>
      </c>
      <c r="O82" s="51">
        <v>0</v>
      </c>
      <c r="P82" s="51">
        <v>0</v>
      </c>
      <c r="Q82" s="52">
        <v>0</v>
      </c>
      <c r="R82" s="49">
        <v>0</v>
      </c>
      <c r="S82" s="51">
        <v>0</v>
      </c>
      <c r="T82" s="51">
        <v>0</v>
      </c>
      <c r="U82" s="51">
        <v>0</v>
      </c>
      <c r="V82" s="52">
        <v>0</v>
      </c>
      <c r="W82" s="49">
        <v>0</v>
      </c>
      <c r="X82" s="51">
        <v>0</v>
      </c>
      <c r="Y82" s="51">
        <v>0</v>
      </c>
      <c r="Z82" s="51">
        <v>0</v>
      </c>
      <c r="AA82" s="52">
        <v>0</v>
      </c>
      <c r="AB82" s="49">
        <v>0</v>
      </c>
      <c r="AC82" s="51">
        <v>0</v>
      </c>
      <c r="AD82" s="51">
        <v>0</v>
      </c>
      <c r="AE82" s="51">
        <v>0</v>
      </c>
      <c r="AF82" s="52">
        <v>0</v>
      </c>
      <c r="AG82" s="49">
        <v>0</v>
      </c>
      <c r="AH82" s="51">
        <v>0</v>
      </c>
      <c r="AI82" s="51">
        <v>0</v>
      </c>
      <c r="AJ82" s="51">
        <v>0</v>
      </c>
      <c r="AK82" s="52">
        <v>0</v>
      </c>
      <c r="AL82" s="49">
        <v>0</v>
      </c>
      <c r="AM82" s="51">
        <v>0</v>
      </c>
      <c r="AN82" s="51">
        <v>0</v>
      </c>
      <c r="AO82" s="51">
        <v>0</v>
      </c>
      <c r="AP82" s="52">
        <v>0</v>
      </c>
      <c r="AQ82" s="49">
        <v>0</v>
      </c>
      <c r="AR82" s="50">
        <v>0</v>
      </c>
      <c r="AS82" s="51">
        <v>0</v>
      </c>
      <c r="AT82" s="51">
        <v>0</v>
      </c>
      <c r="AU82" s="52">
        <v>0</v>
      </c>
      <c r="AV82" s="49">
        <v>0</v>
      </c>
      <c r="AW82" s="51">
        <v>0</v>
      </c>
      <c r="AX82" s="51">
        <v>0</v>
      </c>
      <c r="AY82" s="51">
        <v>0</v>
      </c>
      <c r="AZ82" s="52">
        <v>0</v>
      </c>
      <c r="BA82" s="49">
        <v>0</v>
      </c>
      <c r="BB82" s="50">
        <v>0</v>
      </c>
      <c r="BC82" s="51">
        <v>0</v>
      </c>
      <c r="BD82" s="51">
        <v>0</v>
      </c>
      <c r="BE82" s="52">
        <v>0</v>
      </c>
      <c r="BF82" s="49">
        <v>0</v>
      </c>
      <c r="BG82" s="50">
        <v>0</v>
      </c>
      <c r="BH82" s="51">
        <v>0</v>
      </c>
      <c r="BI82" s="51">
        <v>0</v>
      </c>
      <c r="BJ82" s="52">
        <v>0</v>
      </c>
      <c r="BK82" s="107">
        <v>13.034113575</v>
      </c>
      <c r="BL82" s="85"/>
    </row>
    <row r="83" spans="1:64" ht="12.75">
      <c r="A83" s="10"/>
      <c r="B83" s="17" t="s">
        <v>147</v>
      </c>
      <c r="C83" s="95">
        <v>0</v>
      </c>
      <c r="D83" s="50">
        <v>0.513910045</v>
      </c>
      <c r="E83" s="51">
        <v>0</v>
      </c>
      <c r="F83" s="51">
        <v>0</v>
      </c>
      <c r="G83" s="52">
        <v>0</v>
      </c>
      <c r="H83" s="49">
        <v>0</v>
      </c>
      <c r="I83" s="51">
        <v>4.98634629</v>
      </c>
      <c r="J83" s="51">
        <v>0</v>
      </c>
      <c r="K83" s="51">
        <v>0</v>
      </c>
      <c r="L83" s="52">
        <v>45.094059222</v>
      </c>
      <c r="M83" s="49">
        <v>0</v>
      </c>
      <c r="N83" s="50">
        <v>0</v>
      </c>
      <c r="O83" s="51">
        <v>0</v>
      </c>
      <c r="P83" s="51">
        <v>0</v>
      </c>
      <c r="Q83" s="52">
        <v>0</v>
      </c>
      <c r="R83" s="49">
        <v>0</v>
      </c>
      <c r="S83" s="51">
        <v>0</v>
      </c>
      <c r="T83" s="51">
        <v>0</v>
      </c>
      <c r="U83" s="51">
        <v>0</v>
      </c>
      <c r="V83" s="52">
        <v>0</v>
      </c>
      <c r="W83" s="49">
        <v>0</v>
      </c>
      <c r="X83" s="51">
        <v>0</v>
      </c>
      <c r="Y83" s="51">
        <v>0</v>
      </c>
      <c r="Z83" s="51">
        <v>0</v>
      </c>
      <c r="AA83" s="52">
        <v>0</v>
      </c>
      <c r="AB83" s="49">
        <v>0</v>
      </c>
      <c r="AC83" s="51">
        <v>0</v>
      </c>
      <c r="AD83" s="51">
        <v>0</v>
      </c>
      <c r="AE83" s="51">
        <v>0</v>
      </c>
      <c r="AF83" s="52">
        <v>0</v>
      </c>
      <c r="AG83" s="49">
        <v>0</v>
      </c>
      <c r="AH83" s="51">
        <v>0</v>
      </c>
      <c r="AI83" s="51">
        <v>0</v>
      </c>
      <c r="AJ83" s="51">
        <v>0</v>
      </c>
      <c r="AK83" s="52">
        <v>0</v>
      </c>
      <c r="AL83" s="49">
        <v>0</v>
      </c>
      <c r="AM83" s="51">
        <v>0</v>
      </c>
      <c r="AN83" s="51">
        <v>0</v>
      </c>
      <c r="AO83" s="51">
        <v>0</v>
      </c>
      <c r="AP83" s="52">
        <v>0</v>
      </c>
      <c r="AQ83" s="49">
        <v>0</v>
      </c>
      <c r="AR83" s="50">
        <v>0</v>
      </c>
      <c r="AS83" s="51">
        <v>0</v>
      </c>
      <c r="AT83" s="51">
        <v>0</v>
      </c>
      <c r="AU83" s="52">
        <v>0</v>
      </c>
      <c r="AV83" s="49">
        <v>0</v>
      </c>
      <c r="AW83" s="51">
        <v>0</v>
      </c>
      <c r="AX83" s="51">
        <v>0</v>
      </c>
      <c r="AY83" s="51">
        <v>0</v>
      </c>
      <c r="AZ83" s="52">
        <v>0</v>
      </c>
      <c r="BA83" s="49">
        <v>0</v>
      </c>
      <c r="BB83" s="50">
        <v>0</v>
      </c>
      <c r="BC83" s="51">
        <v>0</v>
      </c>
      <c r="BD83" s="51">
        <v>0</v>
      </c>
      <c r="BE83" s="52">
        <v>0</v>
      </c>
      <c r="BF83" s="49">
        <v>0</v>
      </c>
      <c r="BG83" s="50">
        <v>0</v>
      </c>
      <c r="BH83" s="51">
        <v>0</v>
      </c>
      <c r="BI83" s="51">
        <v>0</v>
      </c>
      <c r="BJ83" s="52">
        <v>0</v>
      </c>
      <c r="BK83" s="107">
        <v>50.594315557</v>
      </c>
      <c r="BL83" s="85"/>
    </row>
    <row r="84" spans="1:64" ht="12.75">
      <c r="A84" s="10"/>
      <c r="B84" s="17" t="s">
        <v>153</v>
      </c>
      <c r="C84" s="95">
        <v>0</v>
      </c>
      <c r="D84" s="50">
        <v>0</v>
      </c>
      <c r="E84" s="51">
        <v>0</v>
      </c>
      <c r="F84" s="51">
        <v>0</v>
      </c>
      <c r="G84" s="52">
        <v>0</v>
      </c>
      <c r="H84" s="49">
        <v>0</v>
      </c>
      <c r="I84" s="51">
        <v>54.067165987</v>
      </c>
      <c r="J84" s="51">
        <v>0</v>
      </c>
      <c r="K84" s="51">
        <v>0</v>
      </c>
      <c r="L84" s="52">
        <v>160.619272845</v>
      </c>
      <c r="M84" s="49">
        <v>0</v>
      </c>
      <c r="N84" s="50">
        <v>0</v>
      </c>
      <c r="O84" s="51">
        <v>0</v>
      </c>
      <c r="P84" s="51">
        <v>0</v>
      </c>
      <c r="Q84" s="52">
        <v>0</v>
      </c>
      <c r="R84" s="49">
        <v>0</v>
      </c>
      <c r="S84" s="51">
        <v>0</v>
      </c>
      <c r="T84" s="51">
        <v>0</v>
      </c>
      <c r="U84" s="51">
        <v>0</v>
      </c>
      <c r="V84" s="52">
        <v>0</v>
      </c>
      <c r="W84" s="49">
        <v>0</v>
      </c>
      <c r="X84" s="51">
        <v>0</v>
      </c>
      <c r="Y84" s="51">
        <v>0</v>
      </c>
      <c r="Z84" s="51">
        <v>0</v>
      </c>
      <c r="AA84" s="52">
        <v>0</v>
      </c>
      <c r="AB84" s="49">
        <v>0</v>
      </c>
      <c r="AC84" s="51">
        <v>0</v>
      </c>
      <c r="AD84" s="51">
        <v>0</v>
      </c>
      <c r="AE84" s="51">
        <v>0</v>
      </c>
      <c r="AF84" s="52">
        <v>0</v>
      </c>
      <c r="AG84" s="49">
        <v>0</v>
      </c>
      <c r="AH84" s="51">
        <v>0</v>
      </c>
      <c r="AI84" s="51">
        <v>0</v>
      </c>
      <c r="AJ84" s="51">
        <v>0</v>
      </c>
      <c r="AK84" s="52">
        <v>0</v>
      </c>
      <c r="AL84" s="49">
        <v>0</v>
      </c>
      <c r="AM84" s="51">
        <v>0</v>
      </c>
      <c r="AN84" s="51">
        <v>0</v>
      </c>
      <c r="AO84" s="51">
        <v>0</v>
      </c>
      <c r="AP84" s="52">
        <v>0</v>
      </c>
      <c r="AQ84" s="49">
        <v>0</v>
      </c>
      <c r="AR84" s="50">
        <v>0</v>
      </c>
      <c r="AS84" s="51">
        <v>0</v>
      </c>
      <c r="AT84" s="51">
        <v>0</v>
      </c>
      <c r="AU84" s="52">
        <v>0</v>
      </c>
      <c r="AV84" s="49">
        <v>0</v>
      </c>
      <c r="AW84" s="51">
        <v>0</v>
      </c>
      <c r="AX84" s="51">
        <v>0</v>
      </c>
      <c r="AY84" s="51">
        <v>0</v>
      </c>
      <c r="AZ84" s="52">
        <v>0</v>
      </c>
      <c r="BA84" s="49">
        <v>0</v>
      </c>
      <c r="BB84" s="50">
        <v>0</v>
      </c>
      <c r="BC84" s="51">
        <v>0</v>
      </c>
      <c r="BD84" s="51">
        <v>0</v>
      </c>
      <c r="BE84" s="52">
        <v>0</v>
      </c>
      <c r="BF84" s="49">
        <v>0</v>
      </c>
      <c r="BG84" s="50">
        <v>0</v>
      </c>
      <c r="BH84" s="51">
        <v>0</v>
      </c>
      <c r="BI84" s="51">
        <v>0</v>
      </c>
      <c r="BJ84" s="52">
        <v>0</v>
      </c>
      <c r="BK84" s="107">
        <v>214.686438832</v>
      </c>
      <c r="BL84" s="85"/>
    </row>
    <row r="85" spans="1:64" ht="12.75">
      <c r="A85" s="10"/>
      <c r="B85" s="17" t="s">
        <v>148</v>
      </c>
      <c r="C85" s="95">
        <v>0</v>
      </c>
      <c r="D85" s="50">
        <v>0.463004936</v>
      </c>
      <c r="E85" s="51">
        <v>0</v>
      </c>
      <c r="F85" s="51">
        <v>0</v>
      </c>
      <c r="G85" s="52">
        <v>0</v>
      </c>
      <c r="H85" s="49">
        <v>0</v>
      </c>
      <c r="I85" s="51">
        <v>0.311055444</v>
      </c>
      <c r="J85" s="51">
        <v>0</v>
      </c>
      <c r="K85" s="51">
        <v>0</v>
      </c>
      <c r="L85" s="52">
        <v>67.120613219</v>
      </c>
      <c r="M85" s="49">
        <v>0</v>
      </c>
      <c r="N85" s="50">
        <v>0</v>
      </c>
      <c r="O85" s="51">
        <v>0</v>
      </c>
      <c r="P85" s="51">
        <v>0</v>
      </c>
      <c r="Q85" s="52">
        <v>0</v>
      </c>
      <c r="R85" s="49">
        <v>0</v>
      </c>
      <c r="S85" s="51">
        <v>0</v>
      </c>
      <c r="T85" s="51">
        <v>0</v>
      </c>
      <c r="U85" s="51">
        <v>0</v>
      </c>
      <c r="V85" s="52">
        <v>0</v>
      </c>
      <c r="W85" s="49">
        <v>0</v>
      </c>
      <c r="X85" s="51">
        <v>0</v>
      </c>
      <c r="Y85" s="51">
        <v>0</v>
      </c>
      <c r="Z85" s="51">
        <v>0</v>
      </c>
      <c r="AA85" s="52">
        <v>0</v>
      </c>
      <c r="AB85" s="49">
        <v>0</v>
      </c>
      <c r="AC85" s="51">
        <v>0</v>
      </c>
      <c r="AD85" s="51">
        <v>0</v>
      </c>
      <c r="AE85" s="51">
        <v>0</v>
      </c>
      <c r="AF85" s="52">
        <v>0</v>
      </c>
      <c r="AG85" s="49">
        <v>0</v>
      </c>
      <c r="AH85" s="51">
        <v>0</v>
      </c>
      <c r="AI85" s="51">
        <v>0</v>
      </c>
      <c r="AJ85" s="51">
        <v>0</v>
      </c>
      <c r="AK85" s="52">
        <v>0</v>
      </c>
      <c r="AL85" s="49">
        <v>0</v>
      </c>
      <c r="AM85" s="51">
        <v>0</v>
      </c>
      <c r="AN85" s="51">
        <v>0</v>
      </c>
      <c r="AO85" s="51">
        <v>0</v>
      </c>
      <c r="AP85" s="52">
        <v>0</v>
      </c>
      <c r="AQ85" s="49">
        <v>0</v>
      </c>
      <c r="AR85" s="50">
        <v>0</v>
      </c>
      <c r="AS85" s="51">
        <v>0</v>
      </c>
      <c r="AT85" s="51">
        <v>0</v>
      </c>
      <c r="AU85" s="52">
        <v>0</v>
      </c>
      <c r="AV85" s="49">
        <v>0</v>
      </c>
      <c r="AW85" s="51">
        <v>0</v>
      </c>
      <c r="AX85" s="51">
        <v>0</v>
      </c>
      <c r="AY85" s="51">
        <v>0</v>
      </c>
      <c r="AZ85" s="52">
        <v>0</v>
      </c>
      <c r="BA85" s="49">
        <v>0</v>
      </c>
      <c r="BB85" s="50">
        <v>0</v>
      </c>
      <c r="BC85" s="51">
        <v>0</v>
      </c>
      <c r="BD85" s="51">
        <v>0</v>
      </c>
      <c r="BE85" s="52">
        <v>0</v>
      </c>
      <c r="BF85" s="49">
        <v>0</v>
      </c>
      <c r="BG85" s="50">
        <v>0</v>
      </c>
      <c r="BH85" s="51">
        <v>0</v>
      </c>
      <c r="BI85" s="51">
        <v>0</v>
      </c>
      <c r="BJ85" s="52">
        <v>0</v>
      </c>
      <c r="BK85" s="107">
        <v>67.894673599</v>
      </c>
      <c r="BL85" s="85"/>
    </row>
    <row r="86" spans="1:64" ht="12.75">
      <c r="A86" s="10"/>
      <c r="B86" s="90" t="s">
        <v>160</v>
      </c>
      <c r="C86" s="95">
        <v>0</v>
      </c>
      <c r="D86" s="50">
        <v>0</v>
      </c>
      <c r="E86" s="51">
        <v>0</v>
      </c>
      <c r="F86" s="51">
        <v>0</v>
      </c>
      <c r="G86" s="52">
        <v>0</v>
      </c>
      <c r="H86" s="49">
        <v>0.96979288</v>
      </c>
      <c r="I86" s="51">
        <v>0</v>
      </c>
      <c r="J86" s="51">
        <v>0</v>
      </c>
      <c r="K86" s="51">
        <v>0</v>
      </c>
      <c r="L86" s="52">
        <v>5.140067148</v>
      </c>
      <c r="M86" s="49">
        <v>0</v>
      </c>
      <c r="N86" s="50">
        <v>0</v>
      </c>
      <c r="O86" s="51">
        <v>0</v>
      </c>
      <c r="P86" s="51">
        <v>0</v>
      </c>
      <c r="Q86" s="52">
        <v>0</v>
      </c>
      <c r="R86" s="49">
        <v>0.303923756</v>
      </c>
      <c r="S86" s="51">
        <v>0</v>
      </c>
      <c r="T86" s="51">
        <v>0</v>
      </c>
      <c r="U86" s="51">
        <v>0</v>
      </c>
      <c r="V86" s="52">
        <v>0.079672723</v>
      </c>
      <c r="W86" s="49">
        <v>0</v>
      </c>
      <c r="X86" s="51">
        <v>0</v>
      </c>
      <c r="Y86" s="51">
        <v>0</v>
      </c>
      <c r="Z86" s="51">
        <v>0</v>
      </c>
      <c r="AA86" s="52">
        <v>0</v>
      </c>
      <c r="AB86" s="49">
        <v>0</v>
      </c>
      <c r="AC86" s="51">
        <v>0</v>
      </c>
      <c r="AD86" s="51">
        <v>0</v>
      </c>
      <c r="AE86" s="51">
        <v>0</v>
      </c>
      <c r="AF86" s="52">
        <v>0</v>
      </c>
      <c r="AG86" s="49">
        <v>0</v>
      </c>
      <c r="AH86" s="51">
        <v>0</v>
      </c>
      <c r="AI86" s="51">
        <v>0</v>
      </c>
      <c r="AJ86" s="51">
        <v>0</v>
      </c>
      <c r="AK86" s="52">
        <v>0</v>
      </c>
      <c r="AL86" s="49">
        <v>0</v>
      </c>
      <c r="AM86" s="51">
        <v>0</v>
      </c>
      <c r="AN86" s="51">
        <v>0</v>
      </c>
      <c r="AO86" s="51">
        <v>0</v>
      </c>
      <c r="AP86" s="52">
        <v>0</v>
      </c>
      <c r="AQ86" s="49">
        <v>0</v>
      </c>
      <c r="AR86" s="50">
        <v>0</v>
      </c>
      <c r="AS86" s="51">
        <v>0</v>
      </c>
      <c r="AT86" s="51">
        <v>0</v>
      </c>
      <c r="AU86" s="52">
        <v>0</v>
      </c>
      <c r="AV86" s="49">
        <v>0</v>
      </c>
      <c r="AW86" s="51">
        <v>0</v>
      </c>
      <c r="AX86" s="51">
        <v>0</v>
      </c>
      <c r="AY86" s="51">
        <v>0</v>
      </c>
      <c r="AZ86" s="52">
        <v>0</v>
      </c>
      <c r="BA86" s="49">
        <v>0</v>
      </c>
      <c r="BB86" s="50">
        <v>0</v>
      </c>
      <c r="BC86" s="51">
        <v>0</v>
      </c>
      <c r="BD86" s="51">
        <v>0</v>
      </c>
      <c r="BE86" s="52">
        <v>0</v>
      </c>
      <c r="BF86" s="49">
        <v>0</v>
      </c>
      <c r="BG86" s="50">
        <v>0</v>
      </c>
      <c r="BH86" s="51">
        <v>0</v>
      </c>
      <c r="BI86" s="51">
        <v>0</v>
      </c>
      <c r="BJ86" s="52">
        <v>0</v>
      </c>
      <c r="BK86" s="107">
        <v>6.493456507</v>
      </c>
      <c r="BL86" s="85"/>
    </row>
    <row r="87" spans="1:252" s="34" customFormat="1" ht="12.75">
      <c r="A87" s="31"/>
      <c r="B87" s="33" t="s">
        <v>77</v>
      </c>
      <c r="C87" s="43">
        <f>SUM(C81:C86)</f>
        <v>0</v>
      </c>
      <c r="D87" s="43">
        <f aca="true" t="shared" si="15" ref="D87:BK87">SUM(D81:D86)</f>
        <v>1.5083615049999999</v>
      </c>
      <c r="E87" s="43">
        <f t="shared" si="15"/>
        <v>0</v>
      </c>
      <c r="F87" s="43">
        <f t="shared" si="15"/>
        <v>0</v>
      </c>
      <c r="G87" s="43">
        <f t="shared" si="15"/>
        <v>0</v>
      </c>
      <c r="H87" s="43">
        <f t="shared" si="15"/>
        <v>0.96979288</v>
      </c>
      <c r="I87" s="43">
        <f t="shared" si="15"/>
        <v>61.19285701</v>
      </c>
      <c r="J87" s="43">
        <f t="shared" si="15"/>
        <v>0</v>
      </c>
      <c r="K87" s="43">
        <f t="shared" si="15"/>
        <v>0</v>
      </c>
      <c r="L87" s="43">
        <f t="shared" si="15"/>
        <v>313.91363831100006</v>
      </c>
      <c r="M87" s="43">
        <f t="shared" si="15"/>
        <v>0</v>
      </c>
      <c r="N87" s="43">
        <f t="shared" si="15"/>
        <v>0</v>
      </c>
      <c r="O87" s="43">
        <f t="shared" si="15"/>
        <v>0</v>
      </c>
      <c r="P87" s="43">
        <f t="shared" si="15"/>
        <v>0</v>
      </c>
      <c r="Q87" s="43">
        <f t="shared" si="15"/>
        <v>0</v>
      </c>
      <c r="R87" s="43">
        <f t="shared" si="15"/>
        <v>0.303923756</v>
      </c>
      <c r="S87" s="43">
        <f t="shared" si="15"/>
        <v>0</v>
      </c>
      <c r="T87" s="43">
        <f t="shared" si="15"/>
        <v>0</v>
      </c>
      <c r="U87" s="43">
        <f t="shared" si="15"/>
        <v>0</v>
      </c>
      <c r="V87" s="43">
        <f t="shared" si="15"/>
        <v>0.079672723</v>
      </c>
      <c r="W87" s="43">
        <f t="shared" si="15"/>
        <v>0</v>
      </c>
      <c r="X87" s="43">
        <f t="shared" si="15"/>
        <v>0</v>
      </c>
      <c r="Y87" s="43">
        <f t="shared" si="15"/>
        <v>0</v>
      </c>
      <c r="Z87" s="43">
        <f t="shared" si="15"/>
        <v>0</v>
      </c>
      <c r="AA87" s="43">
        <f t="shared" si="15"/>
        <v>0</v>
      </c>
      <c r="AB87" s="43">
        <f t="shared" si="15"/>
        <v>0</v>
      </c>
      <c r="AC87" s="43">
        <f t="shared" si="15"/>
        <v>0</v>
      </c>
      <c r="AD87" s="43">
        <f t="shared" si="15"/>
        <v>0</v>
      </c>
      <c r="AE87" s="43">
        <f t="shared" si="15"/>
        <v>0</v>
      </c>
      <c r="AF87" s="43">
        <f t="shared" si="15"/>
        <v>0</v>
      </c>
      <c r="AG87" s="43">
        <f t="shared" si="15"/>
        <v>0</v>
      </c>
      <c r="AH87" s="43">
        <f t="shared" si="15"/>
        <v>0</v>
      </c>
      <c r="AI87" s="43">
        <f t="shared" si="15"/>
        <v>0</v>
      </c>
      <c r="AJ87" s="43">
        <f t="shared" si="15"/>
        <v>0</v>
      </c>
      <c r="AK87" s="43">
        <f t="shared" si="15"/>
        <v>0</v>
      </c>
      <c r="AL87" s="43">
        <f t="shared" si="15"/>
        <v>0</v>
      </c>
      <c r="AM87" s="43">
        <f t="shared" si="15"/>
        <v>0</v>
      </c>
      <c r="AN87" s="43">
        <f t="shared" si="15"/>
        <v>0</v>
      </c>
      <c r="AO87" s="43">
        <f t="shared" si="15"/>
        <v>0</v>
      </c>
      <c r="AP87" s="43">
        <f t="shared" si="15"/>
        <v>0</v>
      </c>
      <c r="AQ87" s="43">
        <f t="shared" si="15"/>
        <v>0</v>
      </c>
      <c r="AR87" s="43">
        <f t="shared" si="15"/>
        <v>0</v>
      </c>
      <c r="AS87" s="43">
        <f t="shared" si="15"/>
        <v>0</v>
      </c>
      <c r="AT87" s="43">
        <f t="shared" si="15"/>
        <v>0</v>
      </c>
      <c r="AU87" s="43">
        <f t="shared" si="15"/>
        <v>0</v>
      </c>
      <c r="AV87" s="43">
        <f t="shared" si="15"/>
        <v>0</v>
      </c>
      <c r="AW87" s="43">
        <f t="shared" si="15"/>
        <v>0</v>
      </c>
      <c r="AX87" s="43">
        <f t="shared" si="15"/>
        <v>0</v>
      </c>
      <c r="AY87" s="43">
        <f t="shared" si="15"/>
        <v>0</v>
      </c>
      <c r="AZ87" s="43">
        <f t="shared" si="15"/>
        <v>0</v>
      </c>
      <c r="BA87" s="43">
        <f t="shared" si="15"/>
        <v>0</v>
      </c>
      <c r="BB87" s="43">
        <f t="shared" si="15"/>
        <v>0</v>
      </c>
      <c r="BC87" s="43">
        <f t="shared" si="15"/>
        <v>0</v>
      </c>
      <c r="BD87" s="43">
        <f t="shared" si="15"/>
        <v>0</v>
      </c>
      <c r="BE87" s="43">
        <f t="shared" si="15"/>
        <v>0</v>
      </c>
      <c r="BF87" s="43">
        <f t="shared" si="15"/>
        <v>0</v>
      </c>
      <c r="BG87" s="43">
        <f t="shared" si="15"/>
        <v>0</v>
      </c>
      <c r="BH87" s="43">
        <f t="shared" si="15"/>
        <v>0</v>
      </c>
      <c r="BI87" s="43">
        <f t="shared" si="15"/>
        <v>0</v>
      </c>
      <c r="BJ87" s="43">
        <f t="shared" si="15"/>
        <v>0</v>
      </c>
      <c r="BK87" s="43">
        <f t="shared" si="15"/>
        <v>377.968246185</v>
      </c>
      <c r="BL87" s="85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</row>
    <row r="88" spans="1:252" s="34" customFormat="1" ht="12.75">
      <c r="A88" s="31"/>
      <c r="B88" s="33" t="s">
        <v>75</v>
      </c>
      <c r="C88" s="43">
        <f aca="true" t="shared" si="16" ref="C88:AR88">SUM(C87,C79)</f>
        <v>0</v>
      </c>
      <c r="D88" s="62">
        <f t="shared" si="16"/>
        <v>1.5083615049999999</v>
      </c>
      <c r="E88" s="62">
        <f t="shared" si="16"/>
        <v>0</v>
      </c>
      <c r="F88" s="62">
        <f t="shared" si="16"/>
        <v>0</v>
      </c>
      <c r="G88" s="61">
        <f t="shared" si="16"/>
        <v>0</v>
      </c>
      <c r="H88" s="42">
        <f t="shared" si="16"/>
        <v>0.96979288</v>
      </c>
      <c r="I88" s="62">
        <f t="shared" si="16"/>
        <v>61.19285701</v>
      </c>
      <c r="J88" s="62">
        <f t="shared" si="16"/>
        <v>0</v>
      </c>
      <c r="K88" s="62">
        <f t="shared" si="16"/>
        <v>0</v>
      </c>
      <c r="L88" s="61">
        <f t="shared" si="16"/>
        <v>313.91363831100006</v>
      </c>
      <c r="M88" s="42">
        <f t="shared" si="16"/>
        <v>0</v>
      </c>
      <c r="N88" s="62">
        <f t="shared" si="16"/>
        <v>0</v>
      </c>
      <c r="O88" s="62">
        <f t="shared" si="16"/>
        <v>0</v>
      </c>
      <c r="P88" s="62">
        <f t="shared" si="16"/>
        <v>0</v>
      </c>
      <c r="Q88" s="61">
        <f t="shared" si="16"/>
        <v>0</v>
      </c>
      <c r="R88" s="42">
        <f t="shared" si="16"/>
        <v>0.303923756</v>
      </c>
      <c r="S88" s="62">
        <f t="shared" si="16"/>
        <v>0</v>
      </c>
      <c r="T88" s="62">
        <f t="shared" si="16"/>
        <v>0</v>
      </c>
      <c r="U88" s="62">
        <f t="shared" si="16"/>
        <v>0</v>
      </c>
      <c r="V88" s="61">
        <f t="shared" si="16"/>
        <v>0.079672723</v>
      </c>
      <c r="W88" s="42">
        <f t="shared" si="16"/>
        <v>0</v>
      </c>
      <c r="X88" s="62">
        <f t="shared" si="16"/>
        <v>0</v>
      </c>
      <c r="Y88" s="62">
        <f t="shared" si="16"/>
        <v>0</v>
      </c>
      <c r="Z88" s="62">
        <f t="shared" si="16"/>
        <v>0</v>
      </c>
      <c r="AA88" s="61">
        <f t="shared" si="16"/>
        <v>0</v>
      </c>
      <c r="AB88" s="42">
        <f t="shared" si="16"/>
        <v>0</v>
      </c>
      <c r="AC88" s="62">
        <f t="shared" si="16"/>
        <v>0</v>
      </c>
      <c r="AD88" s="62">
        <f t="shared" si="16"/>
        <v>0</v>
      </c>
      <c r="AE88" s="62">
        <f t="shared" si="16"/>
        <v>0</v>
      </c>
      <c r="AF88" s="61">
        <f t="shared" si="16"/>
        <v>0</v>
      </c>
      <c r="AG88" s="42">
        <f t="shared" si="16"/>
        <v>0</v>
      </c>
      <c r="AH88" s="62">
        <f t="shared" si="16"/>
        <v>0</v>
      </c>
      <c r="AI88" s="62">
        <f t="shared" si="16"/>
        <v>0</v>
      </c>
      <c r="AJ88" s="62">
        <f t="shared" si="16"/>
        <v>0</v>
      </c>
      <c r="AK88" s="61">
        <f t="shared" si="16"/>
        <v>0</v>
      </c>
      <c r="AL88" s="42">
        <f t="shared" si="16"/>
        <v>0</v>
      </c>
      <c r="AM88" s="62">
        <f t="shared" si="16"/>
        <v>0</v>
      </c>
      <c r="AN88" s="62">
        <f t="shared" si="16"/>
        <v>0</v>
      </c>
      <c r="AO88" s="62">
        <f t="shared" si="16"/>
        <v>0</v>
      </c>
      <c r="AP88" s="61">
        <f t="shared" si="16"/>
        <v>0</v>
      </c>
      <c r="AQ88" s="42">
        <f t="shared" si="16"/>
        <v>0</v>
      </c>
      <c r="AR88" s="62">
        <f t="shared" si="16"/>
        <v>0</v>
      </c>
      <c r="AS88" s="62">
        <f aca="true" t="shared" si="17" ref="AS88:BK88">SUM(AS87,AS79)</f>
        <v>0</v>
      </c>
      <c r="AT88" s="62">
        <f t="shared" si="17"/>
        <v>0</v>
      </c>
      <c r="AU88" s="61">
        <f t="shared" si="17"/>
        <v>0</v>
      </c>
      <c r="AV88" s="42">
        <f t="shared" si="17"/>
        <v>0</v>
      </c>
      <c r="AW88" s="62">
        <f t="shared" si="17"/>
        <v>0</v>
      </c>
      <c r="AX88" s="62">
        <f t="shared" si="17"/>
        <v>0</v>
      </c>
      <c r="AY88" s="62">
        <f t="shared" si="17"/>
        <v>0</v>
      </c>
      <c r="AZ88" s="61">
        <f t="shared" si="17"/>
        <v>0</v>
      </c>
      <c r="BA88" s="42">
        <f t="shared" si="17"/>
        <v>0</v>
      </c>
      <c r="BB88" s="62">
        <f t="shared" si="17"/>
        <v>0</v>
      </c>
      <c r="BC88" s="62">
        <f t="shared" si="17"/>
        <v>0</v>
      </c>
      <c r="BD88" s="62">
        <f t="shared" si="17"/>
        <v>0</v>
      </c>
      <c r="BE88" s="61">
        <f t="shared" si="17"/>
        <v>0</v>
      </c>
      <c r="BF88" s="42">
        <f t="shared" si="17"/>
        <v>0</v>
      </c>
      <c r="BG88" s="62">
        <f t="shared" si="17"/>
        <v>0</v>
      </c>
      <c r="BH88" s="62">
        <f t="shared" si="17"/>
        <v>0</v>
      </c>
      <c r="BI88" s="62">
        <f t="shared" si="17"/>
        <v>0</v>
      </c>
      <c r="BJ88" s="61">
        <f t="shared" si="17"/>
        <v>0</v>
      </c>
      <c r="BK88" s="80">
        <f t="shared" si="17"/>
        <v>377.968246185</v>
      </c>
      <c r="BL88" s="85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</row>
    <row r="89" spans="1:64" ht="4.5" customHeight="1">
      <c r="A89" s="10"/>
      <c r="B89" s="17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6"/>
      <c r="BL89" s="85"/>
    </row>
    <row r="90" spans="1:64" ht="12.75">
      <c r="A90" s="10" t="s">
        <v>20</v>
      </c>
      <c r="B90" s="16" t="s">
        <v>21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6"/>
      <c r="BL90" s="85"/>
    </row>
    <row r="91" spans="1:64" ht="12.75">
      <c r="A91" s="10" t="s">
        <v>67</v>
      </c>
      <c r="B91" s="17" t="s">
        <v>22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6"/>
      <c r="BL91" s="85"/>
    </row>
    <row r="92" spans="1:64" ht="12.75">
      <c r="A92" s="10"/>
      <c r="B92" s="21" t="s">
        <v>120</v>
      </c>
      <c r="C92" s="47">
        <v>0</v>
      </c>
      <c r="D92" s="45">
        <v>26.152987001</v>
      </c>
      <c r="E92" s="40">
        <v>0</v>
      </c>
      <c r="F92" s="40">
        <v>0</v>
      </c>
      <c r="G92" s="46">
        <v>0</v>
      </c>
      <c r="H92" s="63">
        <v>17.236673685</v>
      </c>
      <c r="I92" s="40">
        <v>1.156657408</v>
      </c>
      <c r="J92" s="40">
        <v>0</v>
      </c>
      <c r="K92" s="40">
        <v>0</v>
      </c>
      <c r="L92" s="46">
        <v>65.778812626</v>
      </c>
      <c r="M92" s="63">
        <v>0</v>
      </c>
      <c r="N92" s="45">
        <v>0</v>
      </c>
      <c r="O92" s="40">
        <v>0</v>
      </c>
      <c r="P92" s="40">
        <v>0</v>
      </c>
      <c r="Q92" s="46">
        <v>0</v>
      </c>
      <c r="R92" s="63">
        <v>7.627033283</v>
      </c>
      <c r="S92" s="40">
        <v>0.034384361</v>
      </c>
      <c r="T92" s="40">
        <v>0</v>
      </c>
      <c r="U92" s="40">
        <v>0</v>
      </c>
      <c r="V92" s="46">
        <v>1.338032217</v>
      </c>
      <c r="W92" s="63">
        <v>0</v>
      </c>
      <c r="X92" s="40">
        <v>0</v>
      </c>
      <c r="Y92" s="40">
        <v>0</v>
      </c>
      <c r="Z92" s="40">
        <v>0</v>
      </c>
      <c r="AA92" s="46">
        <v>0</v>
      </c>
      <c r="AB92" s="63">
        <v>0.014290347</v>
      </c>
      <c r="AC92" s="40">
        <v>0</v>
      </c>
      <c r="AD92" s="40">
        <v>0</v>
      </c>
      <c r="AE92" s="40">
        <v>0</v>
      </c>
      <c r="AF92" s="46">
        <v>0</v>
      </c>
      <c r="AG92" s="63">
        <v>0</v>
      </c>
      <c r="AH92" s="40">
        <v>0</v>
      </c>
      <c r="AI92" s="40">
        <v>0</v>
      </c>
      <c r="AJ92" s="40">
        <v>0</v>
      </c>
      <c r="AK92" s="46">
        <v>0</v>
      </c>
      <c r="AL92" s="63">
        <v>0</v>
      </c>
      <c r="AM92" s="40">
        <v>0</v>
      </c>
      <c r="AN92" s="40">
        <v>0</v>
      </c>
      <c r="AO92" s="40">
        <v>0</v>
      </c>
      <c r="AP92" s="46">
        <v>0</v>
      </c>
      <c r="AQ92" s="63">
        <v>0</v>
      </c>
      <c r="AR92" s="45">
        <v>0</v>
      </c>
      <c r="AS92" s="40">
        <v>0</v>
      </c>
      <c r="AT92" s="40">
        <v>0</v>
      </c>
      <c r="AU92" s="46">
        <v>0</v>
      </c>
      <c r="AV92" s="63">
        <v>17.706568679</v>
      </c>
      <c r="AW92" s="40">
        <v>7.556636218</v>
      </c>
      <c r="AX92" s="40">
        <v>0</v>
      </c>
      <c r="AY92" s="40">
        <v>0</v>
      </c>
      <c r="AZ92" s="46">
        <v>42.524514592</v>
      </c>
      <c r="BA92" s="63">
        <v>0</v>
      </c>
      <c r="BB92" s="45">
        <v>0</v>
      </c>
      <c r="BC92" s="40">
        <v>0</v>
      </c>
      <c r="BD92" s="40">
        <v>0</v>
      </c>
      <c r="BE92" s="46">
        <v>0</v>
      </c>
      <c r="BF92" s="63">
        <v>5.477581452</v>
      </c>
      <c r="BG92" s="45">
        <v>0.074626118</v>
      </c>
      <c r="BH92" s="40">
        <v>0</v>
      </c>
      <c r="BI92" s="40">
        <v>0</v>
      </c>
      <c r="BJ92" s="46">
        <v>2.156560931</v>
      </c>
      <c r="BK92" s="107">
        <v>194.835358918</v>
      </c>
      <c r="BL92" s="85"/>
    </row>
    <row r="93" spans="1:64" ht="12.75">
      <c r="A93" s="10"/>
      <c r="B93" s="21" t="s">
        <v>116</v>
      </c>
      <c r="C93" s="47">
        <v>0</v>
      </c>
      <c r="D93" s="45">
        <v>141.484923287</v>
      </c>
      <c r="E93" s="40">
        <v>0</v>
      </c>
      <c r="F93" s="40">
        <v>0</v>
      </c>
      <c r="G93" s="46">
        <v>0</v>
      </c>
      <c r="H93" s="63">
        <v>51.463695462</v>
      </c>
      <c r="I93" s="40">
        <v>23.739011316</v>
      </c>
      <c r="J93" s="40">
        <v>0</v>
      </c>
      <c r="K93" s="40">
        <v>0</v>
      </c>
      <c r="L93" s="46">
        <v>153.853302853</v>
      </c>
      <c r="M93" s="63">
        <v>0</v>
      </c>
      <c r="N93" s="45">
        <v>0</v>
      </c>
      <c r="O93" s="40">
        <v>0</v>
      </c>
      <c r="P93" s="40">
        <v>0</v>
      </c>
      <c r="Q93" s="46">
        <v>0</v>
      </c>
      <c r="R93" s="63">
        <v>18.745941167</v>
      </c>
      <c r="S93" s="40">
        <v>0.029093482</v>
      </c>
      <c r="T93" s="40">
        <v>0</v>
      </c>
      <c r="U93" s="40">
        <v>0</v>
      </c>
      <c r="V93" s="46">
        <v>6.416421084</v>
      </c>
      <c r="W93" s="63">
        <v>0</v>
      </c>
      <c r="X93" s="40">
        <v>0</v>
      </c>
      <c r="Y93" s="40">
        <v>0</v>
      </c>
      <c r="Z93" s="40">
        <v>0</v>
      </c>
      <c r="AA93" s="46">
        <v>0</v>
      </c>
      <c r="AB93" s="63">
        <v>0.000443849</v>
      </c>
      <c r="AC93" s="40">
        <v>0</v>
      </c>
      <c r="AD93" s="40">
        <v>0</v>
      </c>
      <c r="AE93" s="40">
        <v>0</v>
      </c>
      <c r="AF93" s="46">
        <v>0</v>
      </c>
      <c r="AG93" s="63">
        <v>0</v>
      </c>
      <c r="AH93" s="40">
        <v>0</v>
      </c>
      <c r="AI93" s="40">
        <v>0</v>
      </c>
      <c r="AJ93" s="40">
        <v>0</v>
      </c>
      <c r="AK93" s="46">
        <v>0</v>
      </c>
      <c r="AL93" s="63">
        <v>0.003657842</v>
      </c>
      <c r="AM93" s="40">
        <v>0</v>
      </c>
      <c r="AN93" s="40">
        <v>0</v>
      </c>
      <c r="AO93" s="40">
        <v>0</v>
      </c>
      <c r="AP93" s="46">
        <v>0</v>
      </c>
      <c r="AQ93" s="63">
        <v>0</v>
      </c>
      <c r="AR93" s="45">
        <v>0</v>
      </c>
      <c r="AS93" s="40">
        <v>0</v>
      </c>
      <c r="AT93" s="40">
        <v>0</v>
      </c>
      <c r="AU93" s="46">
        <v>0</v>
      </c>
      <c r="AV93" s="63">
        <v>102.666568672</v>
      </c>
      <c r="AW93" s="40">
        <v>53.232294909</v>
      </c>
      <c r="AX93" s="40">
        <v>0</v>
      </c>
      <c r="AY93" s="40">
        <v>0</v>
      </c>
      <c r="AZ93" s="46">
        <v>150.374585178</v>
      </c>
      <c r="BA93" s="63">
        <v>0</v>
      </c>
      <c r="BB93" s="45">
        <v>0</v>
      </c>
      <c r="BC93" s="40">
        <v>0</v>
      </c>
      <c r="BD93" s="40">
        <v>0</v>
      </c>
      <c r="BE93" s="46">
        <v>0</v>
      </c>
      <c r="BF93" s="63">
        <v>27.685176684</v>
      </c>
      <c r="BG93" s="45">
        <v>0.323758221</v>
      </c>
      <c r="BH93" s="40">
        <v>0</v>
      </c>
      <c r="BI93" s="40">
        <v>0</v>
      </c>
      <c r="BJ93" s="46">
        <v>13.317052716</v>
      </c>
      <c r="BK93" s="107">
        <v>743.335926722</v>
      </c>
      <c r="BL93" s="85"/>
    </row>
    <row r="94" spans="1:64" ht="12.75">
      <c r="A94" s="10"/>
      <c r="B94" s="21" t="s">
        <v>119</v>
      </c>
      <c r="C94" s="47">
        <v>0</v>
      </c>
      <c r="D94" s="45">
        <v>35.219656519</v>
      </c>
      <c r="E94" s="40">
        <v>0</v>
      </c>
      <c r="F94" s="40">
        <v>0</v>
      </c>
      <c r="G94" s="46">
        <v>0</v>
      </c>
      <c r="H94" s="63">
        <v>47.184285014</v>
      </c>
      <c r="I94" s="40">
        <v>57.676007429</v>
      </c>
      <c r="J94" s="40">
        <v>0</v>
      </c>
      <c r="K94" s="40">
        <v>0</v>
      </c>
      <c r="L94" s="46">
        <v>229.611510276</v>
      </c>
      <c r="M94" s="63">
        <v>0</v>
      </c>
      <c r="N94" s="45">
        <v>0</v>
      </c>
      <c r="O94" s="40">
        <v>0</v>
      </c>
      <c r="P94" s="40">
        <v>0</v>
      </c>
      <c r="Q94" s="46">
        <v>0</v>
      </c>
      <c r="R94" s="63">
        <v>23.548542817</v>
      </c>
      <c r="S94" s="40">
        <v>1.797592333</v>
      </c>
      <c r="T94" s="40">
        <v>0</v>
      </c>
      <c r="U94" s="40">
        <v>0</v>
      </c>
      <c r="V94" s="46">
        <v>8.921610035</v>
      </c>
      <c r="W94" s="63">
        <v>0</v>
      </c>
      <c r="X94" s="40">
        <v>0</v>
      </c>
      <c r="Y94" s="40">
        <v>0</v>
      </c>
      <c r="Z94" s="40">
        <v>0</v>
      </c>
      <c r="AA94" s="46">
        <v>0</v>
      </c>
      <c r="AB94" s="63">
        <v>0.059230754</v>
      </c>
      <c r="AC94" s="40">
        <v>0</v>
      </c>
      <c r="AD94" s="40">
        <v>0</v>
      </c>
      <c r="AE94" s="40">
        <v>0</v>
      </c>
      <c r="AF94" s="46">
        <v>0</v>
      </c>
      <c r="AG94" s="63">
        <v>0</v>
      </c>
      <c r="AH94" s="40">
        <v>0</v>
      </c>
      <c r="AI94" s="40">
        <v>0</v>
      </c>
      <c r="AJ94" s="40">
        <v>0</v>
      </c>
      <c r="AK94" s="46">
        <v>0</v>
      </c>
      <c r="AL94" s="63">
        <v>0.052487617</v>
      </c>
      <c r="AM94" s="40">
        <v>0</v>
      </c>
      <c r="AN94" s="40">
        <v>0</v>
      </c>
      <c r="AO94" s="40">
        <v>0</v>
      </c>
      <c r="AP94" s="46">
        <v>0</v>
      </c>
      <c r="AQ94" s="63">
        <v>0</v>
      </c>
      <c r="AR94" s="45">
        <v>0</v>
      </c>
      <c r="AS94" s="40">
        <v>0</v>
      </c>
      <c r="AT94" s="40">
        <v>0</v>
      </c>
      <c r="AU94" s="46">
        <v>0</v>
      </c>
      <c r="AV94" s="63">
        <v>98.141219662</v>
      </c>
      <c r="AW94" s="40">
        <v>32.513735733</v>
      </c>
      <c r="AX94" s="40">
        <v>0</v>
      </c>
      <c r="AY94" s="40">
        <v>0</v>
      </c>
      <c r="AZ94" s="46">
        <v>281.693304794</v>
      </c>
      <c r="BA94" s="63">
        <v>0</v>
      </c>
      <c r="BB94" s="45">
        <v>0</v>
      </c>
      <c r="BC94" s="40">
        <v>0</v>
      </c>
      <c r="BD94" s="40">
        <v>0</v>
      </c>
      <c r="BE94" s="46">
        <v>0</v>
      </c>
      <c r="BF94" s="63">
        <v>31.842538135</v>
      </c>
      <c r="BG94" s="45">
        <v>5.740669081</v>
      </c>
      <c r="BH94" s="40">
        <v>0</v>
      </c>
      <c r="BI94" s="40">
        <v>0</v>
      </c>
      <c r="BJ94" s="46">
        <v>19.995778395</v>
      </c>
      <c r="BK94" s="107">
        <v>873.998168594</v>
      </c>
      <c r="BL94" s="85"/>
    </row>
    <row r="95" spans="1:64" ht="12.75">
      <c r="A95" s="10"/>
      <c r="B95" s="21" t="s">
        <v>117</v>
      </c>
      <c r="C95" s="47">
        <v>0</v>
      </c>
      <c r="D95" s="45">
        <v>5.895009942</v>
      </c>
      <c r="E95" s="40">
        <v>0</v>
      </c>
      <c r="F95" s="40">
        <v>0</v>
      </c>
      <c r="G95" s="46">
        <v>0</v>
      </c>
      <c r="H95" s="63">
        <v>1.366588672</v>
      </c>
      <c r="I95" s="40">
        <v>1.221015755</v>
      </c>
      <c r="J95" s="40">
        <v>0</v>
      </c>
      <c r="K95" s="40">
        <v>0</v>
      </c>
      <c r="L95" s="46">
        <v>15.106049703</v>
      </c>
      <c r="M95" s="63">
        <v>0</v>
      </c>
      <c r="N95" s="45">
        <v>0</v>
      </c>
      <c r="O95" s="40">
        <v>0</v>
      </c>
      <c r="P95" s="40">
        <v>0</v>
      </c>
      <c r="Q95" s="46">
        <v>0</v>
      </c>
      <c r="R95" s="63">
        <v>0.594421534</v>
      </c>
      <c r="S95" s="40">
        <v>0</v>
      </c>
      <c r="T95" s="40">
        <v>0</v>
      </c>
      <c r="U95" s="40">
        <v>0</v>
      </c>
      <c r="V95" s="46">
        <v>0.089389053</v>
      </c>
      <c r="W95" s="63">
        <v>0</v>
      </c>
      <c r="X95" s="40">
        <v>0</v>
      </c>
      <c r="Y95" s="40">
        <v>0</v>
      </c>
      <c r="Z95" s="40">
        <v>0</v>
      </c>
      <c r="AA95" s="46">
        <v>0</v>
      </c>
      <c r="AB95" s="63">
        <v>0</v>
      </c>
      <c r="AC95" s="40">
        <v>0</v>
      </c>
      <c r="AD95" s="40">
        <v>0</v>
      </c>
      <c r="AE95" s="40">
        <v>0</v>
      </c>
      <c r="AF95" s="46">
        <v>0</v>
      </c>
      <c r="AG95" s="63">
        <v>0</v>
      </c>
      <c r="AH95" s="40">
        <v>0</v>
      </c>
      <c r="AI95" s="40">
        <v>0</v>
      </c>
      <c r="AJ95" s="40">
        <v>0</v>
      </c>
      <c r="AK95" s="46">
        <v>0</v>
      </c>
      <c r="AL95" s="63">
        <v>0</v>
      </c>
      <c r="AM95" s="40">
        <v>0</v>
      </c>
      <c r="AN95" s="40">
        <v>0</v>
      </c>
      <c r="AO95" s="40">
        <v>0</v>
      </c>
      <c r="AP95" s="46">
        <v>0</v>
      </c>
      <c r="AQ95" s="63">
        <v>0</v>
      </c>
      <c r="AR95" s="45">
        <v>4.253779838</v>
      </c>
      <c r="AS95" s="40">
        <v>0</v>
      </c>
      <c r="AT95" s="40">
        <v>0</v>
      </c>
      <c r="AU95" s="46">
        <v>0</v>
      </c>
      <c r="AV95" s="63">
        <v>2.404814086</v>
      </c>
      <c r="AW95" s="40">
        <v>0.682012535</v>
      </c>
      <c r="AX95" s="40">
        <v>0</v>
      </c>
      <c r="AY95" s="40">
        <v>0</v>
      </c>
      <c r="AZ95" s="46">
        <v>11.277414887</v>
      </c>
      <c r="BA95" s="63">
        <v>0</v>
      </c>
      <c r="BB95" s="45">
        <v>0</v>
      </c>
      <c r="BC95" s="40">
        <v>0</v>
      </c>
      <c r="BD95" s="40">
        <v>0</v>
      </c>
      <c r="BE95" s="46">
        <v>0</v>
      </c>
      <c r="BF95" s="63">
        <v>0.855079046</v>
      </c>
      <c r="BG95" s="45">
        <v>0.045736201</v>
      </c>
      <c r="BH95" s="40">
        <v>0</v>
      </c>
      <c r="BI95" s="40">
        <v>0</v>
      </c>
      <c r="BJ95" s="46">
        <v>0.406050967</v>
      </c>
      <c r="BK95" s="107">
        <v>44.197362219</v>
      </c>
      <c r="BL95" s="85"/>
    </row>
    <row r="96" spans="1:64" ht="12.75">
      <c r="A96" s="10"/>
      <c r="B96" s="21" t="s">
        <v>118</v>
      </c>
      <c r="C96" s="47">
        <v>0</v>
      </c>
      <c r="D96" s="45">
        <v>33.388692492</v>
      </c>
      <c r="E96" s="40">
        <v>0</v>
      </c>
      <c r="F96" s="40">
        <v>0</v>
      </c>
      <c r="G96" s="46">
        <v>0</v>
      </c>
      <c r="H96" s="63">
        <v>3.896735879</v>
      </c>
      <c r="I96" s="40">
        <v>2.543986344</v>
      </c>
      <c r="J96" s="40">
        <v>0</v>
      </c>
      <c r="K96" s="40">
        <v>0</v>
      </c>
      <c r="L96" s="46">
        <v>67.421652982</v>
      </c>
      <c r="M96" s="63">
        <v>0</v>
      </c>
      <c r="N96" s="45">
        <v>0</v>
      </c>
      <c r="O96" s="40">
        <v>0</v>
      </c>
      <c r="P96" s="40">
        <v>0</v>
      </c>
      <c r="Q96" s="46">
        <v>0</v>
      </c>
      <c r="R96" s="63">
        <v>1.435153448</v>
      </c>
      <c r="S96" s="40">
        <v>0</v>
      </c>
      <c r="T96" s="40">
        <v>0</v>
      </c>
      <c r="U96" s="40">
        <v>0</v>
      </c>
      <c r="V96" s="46">
        <v>0.364491594</v>
      </c>
      <c r="W96" s="63">
        <v>0</v>
      </c>
      <c r="X96" s="40">
        <v>0</v>
      </c>
      <c r="Y96" s="40">
        <v>0</v>
      </c>
      <c r="Z96" s="40">
        <v>0</v>
      </c>
      <c r="AA96" s="46">
        <v>0</v>
      </c>
      <c r="AB96" s="63">
        <v>0</v>
      </c>
      <c r="AC96" s="40">
        <v>0</v>
      </c>
      <c r="AD96" s="40">
        <v>0</v>
      </c>
      <c r="AE96" s="40">
        <v>0</v>
      </c>
      <c r="AF96" s="46">
        <v>0</v>
      </c>
      <c r="AG96" s="63">
        <v>0</v>
      </c>
      <c r="AH96" s="40">
        <v>0</v>
      </c>
      <c r="AI96" s="40">
        <v>0</v>
      </c>
      <c r="AJ96" s="40">
        <v>0</v>
      </c>
      <c r="AK96" s="46">
        <v>0</v>
      </c>
      <c r="AL96" s="63">
        <v>0.000826632</v>
      </c>
      <c r="AM96" s="40">
        <v>0</v>
      </c>
      <c r="AN96" s="40">
        <v>0</v>
      </c>
      <c r="AO96" s="40">
        <v>0</v>
      </c>
      <c r="AP96" s="46">
        <v>0</v>
      </c>
      <c r="AQ96" s="63">
        <v>0</v>
      </c>
      <c r="AR96" s="45">
        <v>0</v>
      </c>
      <c r="AS96" s="40">
        <v>0</v>
      </c>
      <c r="AT96" s="40">
        <v>0</v>
      </c>
      <c r="AU96" s="46">
        <v>0</v>
      </c>
      <c r="AV96" s="63">
        <v>7.749310076</v>
      </c>
      <c r="AW96" s="40">
        <v>9.72374625</v>
      </c>
      <c r="AX96" s="40">
        <v>0</v>
      </c>
      <c r="AY96" s="40">
        <v>0</v>
      </c>
      <c r="AZ96" s="46">
        <v>24.180532889</v>
      </c>
      <c r="BA96" s="63">
        <v>0</v>
      </c>
      <c r="BB96" s="45">
        <v>0</v>
      </c>
      <c r="BC96" s="40">
        <v>0</v>
      </c>
      <c r="BD96" s="40">
        <v>0</v>
      </c>
      <c r="BE96" s="46">
        <v>0</v>
      </c>
      <c r="BF96" s="63">
        <v>2.147238757</v>
      </c>
      <c r="BG96" s="45">
        <v>0.067451148</v>
      </c>
      <c r="BH96" s="40">
        <v>0</v>
      </c>
      <c r="BI96" s="40">
        <v>0</v>
      </c>
      <c r="BJ96" s="46">
        <v>4.618909803</v>
      </c>
      <c r="BK96" s="107">
        <v>157.538728294</v>
      </c>
      <c r="BL96" s="85"/>
    </row>
    <row r="97" spans="1:64" ht="12.75">
      <c r="A97" s="10"/>
      <c r="B97" s="21" t="s">
        <v>121</v>
      </c>
      <c r="C97" s="47">
        <v>0</v>
      </c>
      <c r="D97" s="45">
        <v>18.04657396</v>
      </c>
      <c r="E97" s="40">
        <v>0</v>
      </c>
      <c r="F97" s="40">
        <v>0</v>
      </c>
      <c r="G97" s="46">
        <v>0</v>
      </c>
      <c r="H97" s="63">
        <v>2.856797475</v>
      </c>
      <c r="I97" s="40">
        <v>2.932602886</v>
      </c>
      <c r="J97" s="40">
        <v>0</v>
      </c>
      <c r="K97" s="40">
        <v>0</v>
      </c>
      <c r="L97" s="46">
        <v>18.316175874</v>
      </c>
      <c r="M97" s="63">
        <v>0</v>
      </c>
      <c r="N97" s="45">
        <v>0</v>
      </c>
      <c r="O97" s="40">
        <v>0</v>
      </c>
      <c r="P97" s="40">
        <v>0</v>
      </c>
      <c r="Q97" s="46">
        <v>0</v>
      </c>
      <c r="R97" s="63">
        <v>0.9667068</v>
      </c>
      <c r="S97" s="40">
        <v>0</v>
      </c>
      <c r="T97" s="40">
        <v>0</v>
      </c>
      <c r="U97" s="40">
        <v>0</v>
      </c>
      <c r="V97" s="46">
        <v>0.296533924</v>
      </c>
      <c r="W97" s="63">
        <v>0</v>
      </c>
      <c r="X97" s="40">
        <v>0</v>
      </c>
      <c r="Y97" s="40">
        <v>0</v>
      </c>
      <c r="Z97" s="40">
        <v>0</v>
      </c>
      <c r="AA97" s="46">
        <v>0</v>
      </c>
      <c r="AB97" s="63">
        <v>0</v>
      </c>
      <c r="AC97" s="40">
        <v>0</v>
      </c>
      <c r="AD97" s="40">
        <v>0</v>
      </c>
      <c r="AE97" s="40">
        <v>0</v>
      </c>
      <c r="AF97" s="46">
        <v>0</v>
      </c>
      <c r="AG97" s="63">
        <v>0</v>
      </c>
      <c r="AH97" s="40">
        <v>0</v>
      </c>
      <c r="AI97" s="40">
        <v>0</v>
      </c>
      <c r="AJ97" s="40">
        <v>0</v>
      </c>
      <c r="AK97" s="46">
        <v>0</v>
      </c>
      <c r="AL97" s="63">
        <v>0</v>
      </c>
      <c r="AM97" s="40">
        <v>0</v>
      </c>
      <c r="AN97" s="40">
        <v>0</v>
      </c>
      <c r="AO97" s="40">
        <v>0</v>
      </c>
      <c r="AP97" s="46">
        <v>0</v>
      </c>
      <c r="AQ97" s="63">
        <v>0</v>
      </c>
      <c r="AR97" s="45">
        <v>0</v>
      </c>
      <c r="AS97" s="40">
        <v>0</v>
      </c>
      <c r="AT97" s="40">
        <v>0</v>
      </c>
      <c r="AU97" s="46">
        <v>0</v>
      </c>
      <c r="AV97" s="63">
        <v>7.415748415</v>
      </c>
      <c r="AW97" s="40">
        <v>0.189945745</v>
      </c>
      <c r="AX97" s="40">
        <v>0</v>
      </c>
      <c r="AY97" s="40">
        <v>0</v>
      </c>
      <c r="AZ97" s="46">
        <v>17.60704487</v>
      </c>
      <c r="BA97" s="63">
        <v>0</v>
      </c>
      <c r="BB97" s="45">
        <v>0</v>
      </c>
      <c r="BC97" s="40">
        <v>0</v>
      </c>
      <c r="BD97" s="40">
        <v>0</v>
      </c>
      <c r="BE97" s="46">
        <v>0</v>
      </c>
      <c r="BF97" s="63">
        <v>1.634601912</v>
      </c>
      <c r="BG97" s="45">
        <v>0</v>
      </c>
      <c r="BH97" s="40">
        <v>0</v>
      </c>
      <c r="BI97" s="40">
        <v>0</v>
      </c>
      <c r="BJ97" s="46">
        <v>0.615692774</v>
      </c>
      <c r="BK97" s="107">
        <v>70.878424635</v>
      </c>
      <c r="BL97" s="85"/>
    </row>
    <row r="98" spans="1:64" ht="12.75">
      <c r="A98" s="10"/>
      <c r="B98" s="21" t="s">
        <v>150</v>
      </c>
      <c r="C98" s="47">
        <v>0</v>
      </c>
      <c r="D98" s="45">
        <v>5.555823662</v>
      </c>
      <c r="E98" s="40">
        <v>0</v>
      </c>
      <c r="F98" s="40">
        <v>0</v>
      </c>
      <c r="G98" s="46">
        <v>0</v>
      </c>
      <c r="H98" s="63">
        <v>24.356614966</v>
      </c>
      <c r="I98" s="40">
        <v>3.732128024</v>
      </c>
      <c r="J98" s="40">
        <v>0</v>
      </c>
      <c r="K98" s="40">
        <v>0</v>
      </c>
      <c r="L98" s="46">
        <v>74.879882855</v>
      </c>
      <c r="M98" s="63">
        <v>0</v>
      </c>
      <c r="N98" s="45">
        <v>0</v>
      </c>
      <c r="O98" s="40">
        <v>0</v>
      </c>
      <c r="P98" s="40">
        <v>0</v>
      </c>
      <c r="Q98" s="46">
        <v>0</v>
      </c>
      <c r="R98" s="63">
        <v>10.958226402</v>
      </c>
      <c r="S98" s="40">
        <v>0.605412135</v>
      </c>
      <c r="T98" s="40">
        <v>0</v>
      </c>
      <c r="U98" s="40">
        <v>0</v>
      </c>
      <c r="V98" s="46">
        <v>2.885160429</v>
      </c>
      <c r="W98" s="63">
        <v>0</v>
      </c>
      <c r="X98" s="40">
        <v>0</v>
      </c>
      <c r="Y98" s="40">
        <v>0</v>
      </c>
      <c r="Z98" s="40">
        <v>0</v>
      </c>
      <c r="AA98" s="46">
        <v>0</v>
      </c>
      <c r="AB98" s="63">
        <v>0.010040471</v>
      </c>
      <c r="AC98" s="40">
        <v>0</v>
      </c>
      <c r="AD98" s="40">
        <v>0</v>
      </c>
      <c r="AE98" s="40">
        <v>0</v>
      </c>
      <c r="AF98" s="46">
        <v>0</v>
      </c>
      <c r="AG98" s="63">
        <v>0</v>
      </c>
      <c r="AH98" s="40">
        <v>0</v>
      </c>
      <c r="AI98" s="40">
        <v>0</v>
      </c>
      <c r="AJ98" s="40">
        <v>0</v>
      </c>
      <c r="AK98" s="46">
        <v>0</v>
      </c>
      <c r="AL98" s="63">
        <v>0.001157526</v>
      </c>
      <c r="AM98" s="40">
        <v>0</v>
      </c>
      <c r="AN98" s="40">
        <v>0</v>
      </c>
      <c r="AO98" s="40">
        <v>0</v>
      </c>
      <c r="AP98" s="46">
        <v>0</v>
      </c>
      <c r="AQ98" s="63">
        <v>0</v>
      </c>
      <c r="AR98" s="45">
        <v>0</v>
      </c>
      <c r="AS98" s="40">
        <v>0</v>
      </c>
      <c r="AT98" s="40">
        <v>0</v>
      </c>
      <c r="AU98" s="46">
        <v>0</v>
      </c>
      <c r="AV98" s="63">
        <v>113.588984224</v>
      </c>
      <c r="AW98" s="40">
        <v>5.972141088</v>
      </c>
      <c r="AX98" s="40">
        <v>0</v>
      </c>
      <c r="AY98" s="40">
        <v>0</v>
      </c>
      <c r="AZ98" s="46">
        <v>54.825734938</v>
      </c>
      <c r="BA98" s="63">
        <v>0</v>
      </c>
      <c r="BB98" s="45">
        <v>0</v>
      </c>
      <c r="BC98" s="40">
        <v>0</v>
      </c>
      <c r="BD98" s="40">
        <v>0</v>
      </c>
      <c r="BE98" s="46">
        <v>0</v>
      </c>
      <c r="BF98" s="63">
        <v>51.015413185</v>
      </c>
      <c r="BG98" s="45">
        <v>1.252004661</v>
      </c>
      <c r="BH98" s="40">
        <v>0</v>
      </c>
      <c r="BI98" s="40">
        <v>0</v>
      </c>
      <c r="BJ98" s="46">
        <v>7.159844498892783</v>
      </c>
      <c r="BK98" s="107">
        <v>356.7985690648927</v>
      </c>
      <c r="BL98" s="85"/>
    </row>
    <row r="99" spans="1:64" ht="12.75">
      <c r="A99" s="31"/>
      <c r="B99" s="33" t="s">
        <v>74</v>
      </c>
      <c r="C99" s="100">
        <f aca="true" t="shared" si="18" ref="C99:AH99">SUM(C92:C98)</f>
        <v>0</v>
      </c>
      <c r="D99" s="71">
        <f t="shared" si="18"/>
        <v>265.74366686300004</v>
      </c>
      <c r="E99" s="71">
        <f t="shared" si="18"/>
        <v>0</v>
      </c>
      <c r="F99" s="71">
        <f t="shared" si="18"/>
        <v>0</v>
      </c>
      <c r="G99" s="71">
        <f t="shared" si="18"/>
        <v>0</v>
      </c>
      <c r="H99" s="71">
        <f t="shared" si="18"/>
        <v>148.361391153</v>
      </c>
      <c r="I99" s="71">
        <f t="shared" si="18"/>
        <v>93.001409162</v>
      </c>
      <c r="J99" s="71">
        <f t="shared" si="18"/>
        <v>0</v>
      </c>
      <c r="K99" s="71">
        <f t="shared" si="18"/>
        <v>0</v>
      </c>
      <c r="L99" s="71">
        <f t="shared" si="18"/>
        <v>624.967387169</v>
      </c>
      <c r="M99" s="71">
        <f t="shared" si="18"/>
        <v>0</v>
      </c>
      <c r="N99" s="71">
        <f t="shared" si="18"/>
        <v>0</v>
      </c>
      <c r="O99" s="71">
        <f t="shared" si="18"/>
        <v>0</v>
      </c>
      <c r="P99" s="71">
        <f t="shared" si="18"/>
        <v>0</v>
      </c>
      <c r="Q99" s="71">
        <f t="shared" si="18"/>
        <v>0</v>
      </c>
      <c r="R99" s="71">
        <f t="shared" si="18"/>
        <v>63.876025451</v>
      </c>
      <c r="S99" s="71">
        <f t="shared" si="18"/>
        <v>2.466482311</v>
      </c>
      <c r="T99" s="71">
        <f t="shared" si="18"/>
        <v>0</v>
      </c>
      <c r="U99" s="71">
        <f t="shared" si="18"/>
        <v>0</v>
      </c>
      <c r="V99" s="71">
        <f t="shared" si="18"/>
        <v>20.311638336</v>
      </c>
      <c r="W99" s="71">
        <f t="shared" si="18"/>
        <v>0</v>
      </c>
      <c r="X99" s="71">
        <f t="shared" si="18"/>
        <v>0</v>
      </c>
      <c r="Y99" s="71">
        <f t="shared" si="18"/>
        <v>0</v>
      </c>
      <c r="Z99" s="71">
        <f t="shared" si="18"/>
        <v>0</v>
      </c>
      <c r="AA99" s="71">
        <f t="shared" si="18"/>
        <v>0</v>
      </c>
      <c r="AB99" s="71">
        <f t="shared" si="18"/>
        <v>0.084005421</v>
      </c>
      <c r="AC99" s="71">
        <f t="shared" si="18"/>
        <v>0</v>
      </c>
      <c r="AD99" s="71">
        <f t="shared" si="18"/>
        <v>0</v>
      </c>
      <c r="AE99" s="71">
        <f t="shared" si="18"/>
        <v>0</v>
      </c>
      <c r="AF99" s="71">
        <f t="shared" si="18"/>
        <v>0</v>
      </c>
      <c r="AG99" s="71">
        <f t="shared" si="18"/>
        <v>0</v>
      </c>
      <c r="AH99" s="71">
        <f t="shared" si="18"/>
        <v>0</v>
      </c>
      <c r="AI99" s="71">
        <f aca="true" t="shared" si="19" ref="AI99:BK99">SUM(AI92:AI98)</f>
        <v>0</v>
      </c>
      <c r="AJ99" s="71">
        <f t="shared" si="19"/>
        <v>0</v>
      </c>
      <c r="AK99" s="71">
        <f t="shared" si="19"/>
        <v>0</v>
      </c>
      <c r="AL99" s="71">
        <f t="shared" si="19"/>
        <v>0.058129617</v>
      </c>
      <c r="AM99" s="71">
        <f t="shared" si="19"/>
        <v>0</v>
      </c>
      <c r="AN99" s="71">
        <f t="shared" si="19"/>
        <v>0</v>
      </c>
      <c r="AO99" s="71">
        <f t="shared" si="19"/>
        <v>0</v>
      </c>
      <c r="AP99" s="71">
        <f t="shared" si="19"/>
        <v>0</v>
      </c>
      <c r="AQ99" s="71">
        <f t="shared" si="19"/>
        <v>0</v>
      </c>
      <c r="AR99" s="71">
        <f t="shared" si="19"/>
        <v>4.253779838</v>
      </c>
      <c r="AS99" s="71">
        <f t="shared" si="19"/>
        <v>0</v>
      </c>
      <c r="AT99" s="71">
        <f t="shared" si="19"/>
        <v>0</v>
      </c>
      <c r="AU99" s="71">
        <f t="shared" si="19"/>
        <v>0</v>
      </c>
      <c r="AV99" s="71">
        <f t="shared" si="19"/>
        <v>349.67321381399995</v>
      </c>
      <c r="AW99" s="71">
        <f t="shared" si="19"/>
        <v>109.870512478</v>
      </c>
      <c r="AX99" s="71">
        <f t="shared" si="19"/>
        <v>0</v>
      </c>
      <c r="AY99" s="71">
        <f t="shared" si="19"/>
        <v>0</v>
      </c>
      <c r="AZ99" s="71">
        <f t="shared" si="19"/>
        <v>582.4831321480001</v>
      </c>
      <c r="BA99" s="71">
        <f t="shared" si="19"/>
        <v>0</v>
      </c>
      <c r="BB99" s="71">
        <f t="shared" si="19"/>
        <v>0</v>
      </c>
      <c r="BC99" s="71">
        <f t="shared" si="19"/>
        <v>0</v>
      </c>
      <c r="BD99" s="71">
        <f t="shared" si="19"/>
        <v>0</v>
      </c>
      <c r="BE99" s="71">
        <f t="shared" si="19"/>
        <v>0</v>
      </c>
      <c r="BF99" s="71">
        <f t="shared" si="19"/>
        <v>120.657629171</v>
      </c>
      <c r="BG99" s="71">
        <f t="shared" si="19"/>
        <v>7.50424543</v>
      </c>
      <c r="BH99" s="71">
        <f t="shared" si="19"/>
        <v>0</v>
      </c>
      <c r="BI99" s="71">
        <f t="shared" si="19"/>
        <v>0</v>
      </c>
      <c r="BJ99" s="71">
        <f t="shared" si="19"/>
        <v>48.26989008489278</v>
      </c>
      <c r="BK99" s="112">
        <f t="shared" si="19"/>
        <v>2441.5825384468926</v>
      </c>
      <c r="BL99" s="85"/>
    </row>
    <row r="100" spans="1:64" ht="4.5" customHeight="1">
      <c r="A100" s="10"/>
      <c r="B100" s="20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6"/>
      <c r="BL100" s="85"/>
    </row>
    <row r="101" spans="1:66" ht="12.75">
      <c r="A101" s="31"/>
      <c r="B101" s="101" t="s">
        <v>88</v>
      </c>
      <c r="C101" s="44">
        <f aca="true" t="shared" si="20" ref="C101:AH101">+C99++C74+C69+C42+C88</f>
        <v>0</v>
      </c>
      <c r="D101" s="73">
        <f t="shared" si="20"/>
        <v>4135.9277530009995</v>
      </c>
      <c r="E101" s="73">
        <f t="shared" si="20"/>
        <v>0</v>
      </c>
      <c r="F101" s="73">
        <f t="shared" si="20"/>
        <v>0</v>
      </c>
      <c r="G101" s="73">
        <f t="shared" si="20"/>
        <v>0</v>
      </c>
      <c r="H101" s="73">
        <f t="shared" si="20"/>
        <v>5023.663935017999</v>
      </c>
      <c r="I101" s="73">
        <f t="shared" si="20"/>
        <v>21102.232716302</v>
      </c>
      <c r="J101" s="73">
        <f t="shared" si="20"/>
        <v>2232.456787261</v>
      </c>
      <c r="K101" s="73">
        <f t="shared" si="20"/>
        <v>5.80729325</v>
      </c>
      <c r="L101" s="73">
        <f t="shared" si="20"/>
        <v>8878.594154527</v>
      </c>
      <c r="M101" s="73">
        <f t="shared" si="20"/>
        <v>0</v>
      </c>
      <c r="N101" s="73">
        <f t="shared" si="20"/>
        <v>0</v>
      </c>
      <c r="O101" s="73">
        <f t="shared" si="20"/>
        <v>0</v>
      </c>
      <c r="P101" s="73">
        <f t="shared" si="20"/>
        <v>0</v>
      </c>
      <c r="Q101" s="73">
        <f t="shared" si="20"/>
        <v>0</v>
      </c>
      <c r="R101" s="73">
        <f t="shared" si="20"/>
        <v>2293.2658464270003</v>
      </c>
      <c r="S101" s="73">
        <f t="shared" si="20"/>
        <v>671.5799422989999</v>
      </c>
      <c r="T101" s="73">
        <f t="shared" si="20"/>
        <v>25.636878044</v>
      </c>
      <c r="U101" s="73">
        <f t="shared" si="20"/>
        <v>0</v>
      </c>
      <c r="V101" s="73">
        <f t="shared" si="20"/>
        <v>700.935312413</v>
      </c>
      <c r="W101" s="73">
        <f t="shared" si="20"/>
        <v>0</v>
      </c>
      <c r="X101" s="73">
        <f t="shared" si="20"/>
        <v>0</v>
      </c>
      <c r="Y101" s="73">
        <f t="shared" si="20"/>
        <v>0</v>
      </c>
      <c r="Z101" s="73">
        <f t="shared" si="20"/>
        <v>0</v>
      </c>
      <c r="AA101" s="73">
        <f t="shared" si="20"/>
        <v>0</v>
      </c>
      <c r="AB101" s="73">
        <f t="shared" si="20"/>
        <v>12.430603902</v>
      </c>
      <c r="AC101" s="73">
        <f t="shared" si="20"/>
        <v>29.248557779</v>
      </c>
      <c r="AD101" s="73">
        <f t="shared" si="20"/>
        <v>0</v>
      </c>
      <c r="AE101" s="73">
        <f t="shared" si="20"/>
        <v>0</v>
      </c>
      <c r="AF101" s="73">
        <f t="shared" si="20"/>
        <v>0.998972997</v>
      </c>
      <c r="AG101" s="73">
        <f t="shared" si="20"/>
        <v>0</v>
      </c>
      <c r="AH101" s="73">
        <f t="shared" si="20"/>
        <v>0</v>
      </c>
      <c r="AI101" s="73">
        <f aca="true" t="shared" si="21" ref="AI101:BJ101">+AI99++AI74+AI69+AI42+AI88</f>
        <v>0</v>
      </c>
      <c r="AJ101" s="73">
        <f t="shared" si="21"/>
        <v>0</v>
      </c>
      <c r="AK101" s="73">
        <f t="shared" si="21"/>
        <v>0</v>
      </c>
      <c r="AL101" s="73">
        <f t="shared" si="21"/>
        <v>7.513405337</v>
      </c>
      <c r="AM101" s="73">
        <f t="shared" si="21"/>
        <v>0</v>
      </c>
      <c r="AN101" s="73">
        <f t="shared" si="21"/>
        <v>0</v>
      </c>
      <c r="AO101" s="73">
        <f t="shared" si="21"/>
        <v>0</v>
      </c>
      <c r="AP101" s="73">
        <f t="shared" si="21"/>
        <v>0.162196308</v>
      </c>
      <c r="AQ101" s="73">
        <f t="shared" si="21"/>
        <v>0.075333266</v>
      </c>
      <c r="AR101" s="73">
        <f t="shared" si="21"/>
        <v>6.825555334</v>
      </c>
      <c r="AS101" s="73">
        <f t="shared" si="21"/>
        <v>0</v>
      </c>
      <c r="AT101" s="73">
        <f t="shared" si="21"/>
        <v>0</v>
      </c>
      <c r="AU101" s="73">
        <f t="shared" si="21"/>
        <v>0</v>
      </c>
      <c r="AV101" s="73">
        <f t="shared" si="21"/>
        <v>23769.792239153</v>
      </c>
      <c r="AW101" s="73">
        <f t="shared" si="21"/>
        <v>8507.601940309001</v>
      </c>
      <c r="AX101" s="73">
        <f t="shared" si="21"/>
        <v>27.566265895</v>
      </c>
      <c r="AY101" s="73">
        <f t="shared" si="21"/>
        <v>0</v>
      </c>
      <c r="AZ101" s="73">
        <f t="shared" si="21"/>
        <v>25631.0805343</v>
      </c>
      <c r="BA101" s="73">
        <f t="shared" si="21"/>
        <v>0</v>
      </c>
      <c r="BB101" s="73">
        <f t="shared" si="21"/>
        <v>0</v>
      </c>
      <c r="BC101" s="73">
        <f t="shared" si="21"/>
        <v>0</v>
      </c>
      <c r="BD101" s="73">
        <f t="shared" si="21"/>
        <v>0</v>
      </c>
      <c r="BE101" s="73">
        <f t="shared" si="21"/>
        <v>0</v>
      </c>
      <c r="BF101" s="73">
        <f t="shared" si="21"/>
        <v>8927.765726223</v>
      </c>
      <c r="BG101" s="73">
        <f t="shared" si="21"/>
        <v>698.413811954</v>
      </c>
      <c r="BH101" s="73">
        <f t="shared" si="21"/>
        <v>59.337624043000005</v>
      </c>
      <c r="BI101" s="73">
        <f t="shared" si="21"/>
        <v>0</v>
      </c>
      <c r="BJ101" s="73">
        <f t="shared" si="21"/>
        <v>3589.1590481874973</v>
      </c>
      <c r="BK101" s="113">
        <f>+BK99++BK74+BK69+BK42+BK88</f>
        <v>116338.0724335295</v>
      </c>
      <c r="BL101" s="85"/>
      <c r="BM101" s="85"/>
      <c r="BN101" s="85"/>
    </row>
    <row r="102" spans="1:63" ht="4.5" customHeight="1">
      <c r="A102" s="10"/>
      <c r="B102" s="102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6"/>
    </row>
    <row r="103" spans="1:63" ht="14.25" customHeight="1">
      <c r="A103" s="10" t="s">
        <v>5</v>
      </c>
      <c r="B103" s="103" t="s">
        <v>24</v>
      </c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6"/>
    </row>
    <row r="104" spans="1:63" ht="14.25" customHeight="1">
      <c r="A104" s="27"/>
      <c r="B104" s="103"/>
      <c r="C104" s="47">
        <v>0</v>
      </c>
      <c r="D104" s="45">
        <v>0</v>
      </c>
      <c r="E104" s="40">
        <v>0</v>
      </c>
      <c r="F104" s="40">
        <v>0</v>
      </c>
      <c r="G104" s="46">
        <v>0</v>
      </c>
      <c r="H104" s="63">
        <v>0</v>
      </c>
      <c r="I104" s="40">
        <v>0</v>
      </c>
      <c r="J104" s="40">
        <v>0</v>
      </c>
      <c r="K104" s="40">
        <v>0</v>
      </c>
      <c r="L104" s="46">
        <v>0</v>
      </c>
      <c r="M104" s="63">
        <v>0</v>
      </c>
      <c r="N104" s="45">
        <v>0</v>
      </c>
      <c r="O104" s="40">
        <v>0</v>
      </c>
      <c r="P104" s="40">
        <v>0</v>
      </c>
      <c r="Q104" s="46">
        <v>0</v>
      </c>
      <c r="R104" s="63">
        <v>0</v>
      </c>
      <c r="S104" s="40">
        <v>0</v>
      </c>
      <c r="T104" s="40">
        <v>0</v>
      </c>
      <c r="U104" s="40">
        <v>0</v>
      </c>
      <c r="V104" s="46">
        <v>0</v>
      </c>
      <c r="W104" s="63">
        <v>0</v>
      </c>
      <c r="X104" s="40">
        <v>0</v>
      </c>
      <c r="Y104" s="40">
        <v>0</v>
      </c>
      <c r="Z104" s="40">
        <v>0</v>
      </c>
      <c r="AA104" s="46">
        <v>0</v>
      </c>
      <c r="AB104" s="63">
        <v>0</v>
      </c>
      <c r="AC104" s="40">
        <v>0</v>
      </c>
      <c r="AD104" s="40">
        <v>0</v>
      </c>
      <c r="AE104" s="40">
        <v>0</v>
      </c>
      <c r="AF104" s="46">
        <v>0</v>
      </c>
      <c r="AG104" s="63">
        <v>0</v>
      </c>
      <c r="AH104" s="40">
        <v>0</v>
      </c>
      <c r="AI104" s="40">
        <v>0</v>
      </c>
      <c r="AJ104" s="40">
        <v>0</v>
      </c>
      <c r="AK104" s="46">
        <v>0</v>
      </c>
      <c r="AL104" s="63">
        <v>0</v>
      </c>
      <c r="AM104" s="40">
        <v>0</v>
      </c>
      <c r="AN104" s="40">
        <v>0</v>
      </c>
      <c r="AO104" s="40">
        <v>0</v>
      </c>
      <c r="AP104" s="46">
        <v>0</v>
      </c>
      <c r="AQ104" s="63">
        <v>0</v>
      </c>
      <c r="AR104" s="45">
        <v>0</v>
      </c>
      <c r="AS104" s="40">
        <v>0</v>
      </c>
      <c r="AT104" s="40">
        <v>0</v>
      </c>
      <c r="AU104" s="46">
        <v>0</v>
      </c>
      <c r="AV104" s="63">
        <v>0</v>
      </c>
      <c r="AW104" s="40">
        <v>0</v>
      </c>
      <c r="AX104" s="40">
        <v>0</v>
      </c>
      <c r="AY104" s="40">
        <v>0</v>
      </c>
      <c r="AZ104" s="46">
        <v>0</v>
      </c>
      <c r="BA104" s="38">
        <v>0</v>
      </c>
      <c r="BB104" s="39">
        <v>0</v>
      </c>
      <c r="BC104" s="38">
        <v>0</v>
      </c>
      <c r="BD104" s="38">
        <v>0</v>
      </c>
      <c r="BE104" s="41">
        <v>0</v>
      </c>
      <c r="BF104" s="38">
        <v>0</v>
      </c>
      <c r="BG104" s="39">
        <v>0</v>
      </c>
      <c r="BH104" s="38">
        <v>0</v>
      </c>
      <c r="BI104" s="38">
        <v>0</v>
      </c>
      <c r="BJ104" s="41">
        <v>0</v>
      </c>
      <c r="BK104" s="79">
        <f>SUM(C104:BJ104)</f>
        <v>0</v>
      </c>
    </row>
    <row r="105" spans="1:63" ht="13.5" thickBot="1">
      <c r="A105" s="35"/>
      <c r="B105" s="104" t="s">
        <v>74</v>
      </c>
      <c r="C105" s="114">
        <f>SUM(C104)</f>
        <v>0</v>
      </c>
      <c r="D105" s="115">
        <f aca="true" t="shared" si="22" ref="D105:BK105">SUM(D104)</f>
        <v>0</v>
      </c>
      <c r="E105" s="115">
        <f t="shared" si="22"/>
        <v>0</v>
      </c>
      <c r="F105" s="115">
        <f t="shared" si="22"/>
        <v>0</v>
      </c>
      <c r="G105" s="116">
        <f t="shared" si="22"/>
        <v>0</v>
      </c>
      <c r="H105" s="117">
        <f t="shared" si="22"/>
        <v>0</v>
      </c>
      <c r="I105" s="115">
        <f t="shared" si="22"/>
        <v>0</v>
      </c>
      <c r="J105" s="115">
        <f t="shared" si="22"/>
        <v>0</v>
      </c>
      <c r="K105" s="115">
        <f t="shared" si="22"/>
        <v>0</v>
      </c>
      <c r="L105" s="116">
        <f t="shared" si="22"/>
        <v>0</v>
      </c>
      <c r="M105" s="117">
        <f t="shared" si="22"/>
        <v>0</v>
      </c>
      <c r="N105" s="115">
        <f t="shared" si="22"/>
        <v>0</v>
      </c>
      <c r="O105" s="115">
        <f t="shared" si="22"/>
        <v>0</v>
      </c>
      <c r="P105" s="115">
        <f t="shared" si="22"/>
        <v>0</v>
      </c>
      <c r="Q105" s="116">
        <f t="shared" si="22"/>
        <v>0</v>
      </c>
      <c r="R105" s="117">
        <f t="shared" si="22"/>
        <v>0</v>
      </c>
      <c r="S105" s="115">
        <f t="shared" si="22"/>
        <v>0</v>
      </c>
      <c r="T105" s="115">
        <f t="shared" si="22"/>
        <v>0</v>
      </c>
      <c r="U105" s="115">
        <f t="shared" si="22"/>
        <v>0</v>
      </c>
      <c r="V105" s="116">
        <f t="shared" si="22"/>
        <v>0</v>
      </c>
      <c r="W105" s="117">
        <f t="shared" si="22"/>
        <v>0</v>
      </c>
      <c r="X105" s="115">
        <f t="shared" si="22"/>
        <v>0</v>
      </c>
      <c r="Y105" s="115">
        <f t="shared" si="22"/>
        <v>0</v>
      </c>
      <c r="Z105" s="115">
        <f t="shared" si="22"/>
        <v>0</v>
      </c>
      <c r="AA105" s="116">
        <f t="shared" si="22"/>
        <v>0</v>
      </c>
      <c r="AB105" s="117">
        <f t="shared" si="22"/>
        <v>0</v>
      </c>
      <c r="AC105" s="115">
        <f t="shared" si="22"/>
        <v>0</v>
      </c>
      <c r="AD105" s="115">
        <f t="shared" si="22"/>
        <v>0</v>
      </c>
      <c r="AE105" s="115">
        <f t="shared" si="22"/>
        <v>0</v>
      </c>
      <c r="AF105" s="116">
        <f t="shared" si="22"/>
        <v>0</v>
      </c>
      <c r="AG105" s="117">
        <f t="shared" si="22"/>
        <v>0</v>
      </c>
      <c r="AH105" s="115">
        <f t="shared" si="22"/>
        <v>0</v>
      </c>
      <c r="AI105" s="115">
        <f t="shared" si="22"/>
        <v>0</v>
      </c>
      <c r="AJ105" s="115">
        <f t="shared" si="22"/>
        <v>0</v>
      </c>
      <c r="AK105" s="116">
        <f t="shared" si="22"/>
        <v>0</v>
      </c>
      <c r="AL105" s="117">
        <f t="shared" si="22"/>
        <v>0</v>
      </c>
      <c r="AM105" s="115">
        <f t="shared" si="22"/>
        <v>0</v>
      </c>
      <c r="AN105" s="115">
        <f t="shared" si="22"/>
        <v>0</v>
      </c>
      <c r="AO105" s="115">
        <f t="shared" si="22"/>
        <v>0</v>
      </c>
      <c r="AP105" s="116">
        <f t="shared" si="22"/>
        <v>0</v>
      </c>
      <c r="AQ105" s="117">
        <f t="shared" si="22"/>
        <v>0</v>
      </c>
      <c r="AR105" s="115">
        <f t="shared" si="22"/>
        <v>0</v>
      </c>
      <c r="AS105" s="115">
        <f t="shared" si="22"/>
        <v>0</v>
      </c>
      <c r="AT105" s="115">
        <f t="shared" si="22"/>
        <v>0</v>
      </c>
      <c r="AU105" s="116">
        <f t="shared" si="22"/>
        <v>0</v>
      </c>
      <c r="AV105" s="117">
        <f t="shared" si="22"/>
        <v>0</v>
      </c>
      <c r="AW105" s="115">
        <f t="shared" si="22"/>
        <v>0</v>
      </c>
      <c r="AX105" s="115">
        <f t="shared" si="22"/>
        <v>0</v>
      </c>
      <c r="AY105" s="115">
        <f t="shared" si="22"/>
        <v>0</v>
      </c>
      <c r="AZ105" s="116">
        <f t="shared" si="22"/>
        <v>0</v>
      </c>
      <c r="BA105" s="114">
        <f t="shared" si="22"/>
        <v>0</v>
      </c>
      <c r="BB105" s="115">
        <f t="shared" si="22"/>
        <v>0</v>
      </c>
      <c r="BC105" s="115">
        <f t="shared" si="22"/>
        <v>0</v>
      </c>
      <c r="BD105" s="115">
        <f t="shared" si="22"/>
        <v>0</v>
      </c>
      <c r="BE105" s="118">
        <f t="shared" si="22"/>
        <v>0</v>
      </c>
      <c r="BF105" s="117">
        <f t="shared" si="22"/>
        <v>0</v>
      </c>
      <c r="BG105" s="115">
        <f t="shared" si="22"/>
        <v>0</v>
      </c>
      <c r="BH105" s="115">
        <f t="shared" si="22"/>
        <v>0</v>
      </c>
      <c r="BI105" s="115">
        <f t="shared" si="22"/>
        <v>0</v>
      </c>
      <c r="BJ105" s="116">
        <f t="shared" si="22"/>
        <v>0</v>
      </c>
      <c r="BK105" s="119">
        <f t="shared" si="22"/>
        <v>0</v>
      </c>
    </row>
    <row r="106" spans="1:63" ht="6" customHeight="1">
      <c r="A106" s="3"/>
      <c r="B106" s="15"/>
      <c r="C106" s="23"/>
      <c r="D106" s="29"/>
      <c r="E106" s="23"/>
      <c r="F106" s="23"/>
      <c r="G106" s="23"/>
      <c r="H106" s="23"/>
      <c r="I106" s="23"/>
      <c r="J106" s="23"/>
      <c r="K106" s="23"/>
      <c r="L106" s="23"/>
      <c r="M106" s="23"/>
      <c r="N106" s="29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9"/>
      <c r="AS106" s="23"/>
      <c r="AT106" s="23"/>
      <c r="AU106" s="23"/>
      <c r="AV106" s="23"/>
      <c r="AW106" s="23"/>
      <c r="AX106" s="23"/>
      <c r="AY106" s="23"/>
      <c r="AZ106" s="23"/>
      <c r="BA106" s="23"/>
      <c r="BB106" s="29"/>
      <c r="BC106" s="23"/>
      <c r="BD106" s="23"/>
      <c r="BE106" s="23"/>
      <c r="BF106" s="23"/>
      <c r="BG106" s="29"/>
      <c r="BH106" s="23"/>
      <c r="BI106" s="23"/>
      <c r="BJ106" s="23"/>
      <c r="BK106" s="25"/>
    </row>
    <row r="107" spans="1:63" ht="12.75">
      <c r="A107" s="3"/>
      <c r="B107" s="3" t="s">
        <v>104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36" t="s">
        <v>89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5"/>
    </row>
    <row r="108" spans="1:63" ht="12.75">
      <c r="A108" s="3"/>
      <c r="B108" s="3" t="s">
        <v>105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37" t="s">
        <v>90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5"/>
    </row>
    <row r="109" spans="3:63" ht="12.75">
      <c r="C109" s="23"/>
      <c r="D109" s="23"/>
      <c r="E109" s="23"/>
      <c r="F109" s="23"/>
      <c r="G109" s="23"/>
      <c r="H109" s="23"/>
      <c r="I109" s="23"/>
      <c r="J109" s="23"/>
      <c r="K109" s="23"/>
      <c r="L109" s="37" t="s">
        <v>91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5"/>
    </row>
    <row r="110" spans="2:63" ht="12.75">
      <c r="B110" s="3" t="s">
        <v>96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37" t="s">
        <v>92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5"/>
    </row>
    <row r="111" spans="2:63" ht="12.75">
      <c r="B111" s="3" t="s">
        <v>97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37" t="s">
        <v>93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5"/>
    </row>
    <row r="112" spans="2:63" ht="12.75">
      <c r="B112" s="3"/>
      <c r="C112" s="23"/>
      <c r="D112" s="23"/>
      <c r="E112" s="23"/>
      <c r="F112" s="23"/>
      <c r="G112" s="23"/>
      <c r="H112" s="23"/>
      <c r="I112" s="23"/>
      <c r="J112" s="23"/>
      <c r="K112" s="23"/>
      <c r="L112" s="37" t="s">
        <v>94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5"/>
    </row>
    <row r="115" ht="12.75">
      <c r="BJ115" s="85"/>
    </row>
    <row r="117" spans="3:63" ht="12.75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</row>
    <row r="120" spans="4:63" ht="12.75"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</row>
  </sheetData>
  <sheetProtection/>
  <mergeCells count="49">
    <mergeCell ref="C100:BK100"/>
    <mergeCell ref="A1:A5"/>
    <mergeCell ref="C72:BK72"/>
    <mergeCell ref="C102:BK102"/>
    <mergeCell ref="C103:BK103"/>
    <mergeCell ref="C76:BK76"/>
    <mergeCell ref="C77:BK77"/>
    <mergeCell ref="C80:BK80"/>
    <mergeCell ref="C89:BK89"/>
    <mergeCell ref="C90:BK90"/>
    <mergeCell ref="C91:BK91"/>
    <mergeCell ref="C46:BK46"/>
    <mergeCell ref="C43:BK43"/>
    <mergeCell ref="C49:BK49"/>
    <mergeCell ref="C70:BK70"/>
    <mergeCell ref="C71:BK71"/>
    <mergeCell ref="C75:BK75"/>
    <mergeCell ref="C1:BK1"/>
    <mergeCell ref="BA3:BJ3"/>
    <mergeCell ref="BK2:BK5"/>
    <mergeCell ref="W3:AF3"/>
    <mergeCell ref="AG3:AP3"/>
    <mergeCell ref="C45:BK45"/>
    <mergeCell ref="M3:V3"/>
    <mergeCell ref="C12:BK12"/>
    <mergeCell ref="C16:BK16"/>
    <mergeCell ref="C22:BK22"/>
    <mergeCell ref="C25:BK25"/>
    <mergeCell ref="C28:BK28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5" max="55" width="16.57421875" style="0" customWidth="1"/>
  </cols>
  <sheetData>
    <row r="2" spans="2:12" ht="12.75">
      <c r="B2" s="157" t="s">
        <v>161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124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89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8">
        <v>0.011949113</v>
      </c>
      <c r="E5" s="83">
        <v>0.062339373000000003</v>
      </c>
      <c r="F5" s="83">
        <v>5.270067315</v>
      </c>
      <c r="G5" s="83">
        <v>0.216613462</v>
      </c>
      <c r="H5" s="83">
        <v>0.073554756</v>
      </c>
      <c r="I5" s="83">
        <v>0</v>
      </c>
      <c r="J5" s="74">
        <v>0</v>
      </c>
      <c r="K5" s="78">
        <v>5.6345240190000005</v>
      </c>
      <c r="L5" s="83">
        <v>0</v>
      </c>
    </row>
    <row r="6" spans="2:12" ht="12.75">
      <c r="B6" s="11">
        <v>2</v>
      </c>
      <c r="C6" s="13" t="s">
        <v>34</v>
      </c>
      <c r="D6" s="83">
        <v>52.118372033</v>
      </c>
      <c r="E6" s="83">
        <v>94.015574011</v>
      </c>
      <c r="F6" s="83">
        <v>1303.70430238</v>
      </c>
      <c r="G6" s="83">
        <v>107.715806744</v>
      </c>
      <c r="H6" s="83">
        <v>22.350399242</v>
      </c>
      <c r="I6" s="83">
        <v>0</v>
      </c>
      <c r="J6" s="74">
        <v>3.8579259544124267</v>
      </c>
      <c r="K6" s="78">
        <v>1583.7623803644124</v>
      </c>
      <c r="L6" s="83">
        <v>0</v>
      </c>
    </row>
    <row r="7" spans="2:12" ht="12.75">
      <c r="B7" s="11">
        <v>3</v>
      </c>
      <c r="C7" s="12" t="s">
        <v>35</v>
      </c>
      <c r="D7" s="83">
        <v>2.496611566</v>
      </c>
      <c r="E7" s="83">
        <v>1.200237915</v>
      </c>
      <c r="F7" s="83">
        <v>10.868855683</v>
      </c>
      <c r="G7" s="83">
        <v>0.225604374</v>
      </c>
      <c r="H7" s="83">
        <v>0.056065183</v>
      </c>
      <c r="I7" s="83">
        <v>0</v>
      </c>
      <c r="J7" s="74">
        <v>0</v>
      </c>
      <c r="K7" s="78">
        <v>14.847374721</v>
      </c>
      <c r="L7" s="83">
        <v>0</v>
      </c>
    </row>
    <row r="8" spans="2:12" ht="12.75">
      <c r="B8" s="11">
        <v>4</v>
      </c>
      <c r="C8" s="13" t="s">
        <v>36</v>
      </c>
      <c r="D8" s="83">
        <v>52.135285474</v>
      </c>
      <c r="E8" s="83">
        <v>40.101225904</v>
      </c>
      <c r="F8" s="83">
        <v>514.384969351</v>
      </c>
      <c r="G8" s="83">
        <v>22.654624357</v>
      </c>
      <c r="H8" s="83">
        <v>9.287693219</v>
      </c>
      <c r="I8" s="83">
        <v>0</v>
      </c>
      <c r="J8" s="74">
        <v>0.7082606133537006</v>
      </c>
      <c r="K8" s="78">
        <v>639.2720589183537</v>
      </c>
      <c r="L8" s="83">
        <v>0</v>
      </c>
    </row>
    <row r="9" spans="2:12" ht="12.75">
      <c r="B9" s="11">
        <v>5</v>
      </c>
      <c r="C9" s="13" t="s">
        <v>37</v>
      </c>
      <c r="D9" s="83">
        <v>61.466509034</v>
      </c>
      <c r="E9" s="83">
        <v>53.188198653</v>
      </c>
      <c r="F9" s="83">
        <v>732.607453185</v>
      </c>
      <c r="G9" s="83">
        <v>54.384974261</v>
      </c>
      <c r="H9" s="83">
        <v>11.86724136</v>
      </c>
      <c r="I9" s="83">
        <v>0</v>
      </c>
      <c r="J9" s="74">
        <v>0.20743502923520651</v>
      </c>
      <c r="K9" s="78">
        <v>913.7218115222353</v>
      </c>
      <c r="L9" s="83">
        <v>0</v>
      </c>
    </row>
    <row r="10" spans="2:12" ht="12.75">
      <c r="B10" s="11">
        <v>6</v>
      </c>
      <c r="C10" s="13" t="s">
        <v>38</v>
      </c>
      <c r="D10" s="83">
        <v>5.279698069</v>
      </c>
      <c r="E10" s="83">
        <v>45.45143896</v>
      </c>
      <c r="F10" s="83">
        <v>257.933935701</v>
      </c>
      <c r="G10" s="83">
        <v>21.977431311</v>
      </c>
      <c r="H10" s="83">
        <v>46.374805193</v>
      </c>
      <c r="I10" s="83">
        <v>0</v>
      </c>
      <c r="J10" s="74">
        <v>0.10055291503675738</v>
      </c>
      <c r="K10" s="78">
        <v>377.11786214903674</v>
      </c>
      <c r="L10" s="83">
        <v>0</v>
      </c>
    </row>
    <row r="11" spans="2:12" ht="12.75">
      <c r="B11" s="11">
        <v>7</v>
      </c>
      <c r="C11" s="13" t="s">
        <v>39</v>
      </c>
      <c r="D11" s="83">
        <v>26.906911002</v>
      </c>
      <c r="E11" s="83">
        <v>45.0233984</v>
      </c>
      <c r="F11" s="83">
        <v>528.393863177</v>
      </c>
      <c r="G11" s="83">
        <v>69.510657338</v>
      </c>
      <c r="H11" s="83">
        <v>11.536064956</v>
      </c>
      <c r="I11" s="83">
        <v>0</v>
      </c>
      <c r="J11" s="74">
        <v>0.842669094710967</v>
      </c>
      <c r="K11" s="78">
        <v>682.2135639677109</v>
      </c>
      <c r="L11" s="83">
        <v>0</v>
      </c>
    </row>
    <row r="12" spans="2:12" ht="12.75">
      <c r="B12" s="11">
        <v>8</v>
      </c>
      <c r="C12" s="12" t="s">
        <v>40</v>
      </c>
      <c r="D12" s="83">
        <v>0.184249953</v>
      </c>
      <c r="E12" s="83">
        <v>10.453221474</v>
      </c>
      <c r="F12" s="83">
        <v>21.138172017</v>
      </c>
      <c r="G12" s="83">
        <v>2.505234813</v>
      </c>
      <c r="H12" s="83">
        <v>0.229207707</v>
      </c>
      <c r="I12" s="83">
        <v>0</v>
      </c>
      <c r="J12" s="74">
        <v>0.007023427790020433</v>
      </c>
      <c r="K12" s="78">
        <v>34.517109391790015</v>
      </c>
      <c r="L12" s="83">
        <v>0</v>
      </c>
    </row>
    <row r="13" spans="2:12" ht="12.75">
      <c r="B13" s="11">
        <v>9</v>
      </c>
      <c r="C13" s="12" t="s">
        <v>41</v>
      </c>
      <c r="D13" s="83">
        <v>0.152988374</v>
      </c>
      <c r="E13" s="83">
        <v>0.875013844</v>
      </c>
      <c r="F13" s="83">
        <v>13.117330998</v>
      </c>
      <c r="G13" s="83">
        <v>1.002544016</v>
      </c>
      <c r="H13" s="83">
        <v>0.040187238</v>
      </c>
      <c r="I13" s="83">
        <v>0</v>
      </c>
      <c r="J13" s="74">
        <v>0.03245094541709132</v>
      </c>
      <c r="K13" s="78">
        <v>15.220515415417092</v>
      </c>
      <c r="L13" s="83">
        <v>0</v>
      </c>
    </row>
    <row r="14" spans="2:12" ht="12.75">
      <c r="B14" s="11">
        <v>10</v>
      </c>
      <c r="C14" s="13" t="s">
        <v>42</v>
      </c>
      <c r="D14" s="83">
        <v>27.078988282</v>
      </c>
      <c r="E14" s="83">
        <v>228.611636477</v>
      </c>
      <c r="F14" s="83">
        <v>692.351301814</v>
      </c>
      <c r="G14" s="83">
        <v>107.321551508</v>
      </c>
      <c r="H14" s="83">
        <v>7.38367129</v>
      </c>
      <c r="I14" s="83">
        <v>0</v>
      </c>
      <c r="J14" s="74">
        <v>0.02391767138324826</v>
      </c>
      <c r="K14" s="78">
        <v>1062.7710670423833</v>
      </c>
      <c r="L14" s="83">
        <v>0</v>
      </c>
    </row>
    <row r="15" spans="2:12" ht="12.75">
      <c r="B15" s="11">
        <v>11</v>
      </c>
      <c r="C15" s="13" t="s">
        <v>43</v>
      </c>
      <c r="D15" s="83">
        <v>322.497822842</v>
      </c>
      <c r="E15" s="83">
        <v>946.166660272</v>
      </c>
      <c r="F15" s="83">
        <v>6017.945477495</v>
      </c>
      <c r="G15" s="83">
        <v>799.748535801</v>
      </c>
      <c r="H15" s="83">
        <v>129.716972144</v>
      </c>
      <c r="I15" s="83">
        <v>0</v>
      </c>
      <c r="J15" s="74">
        <v>110.39735791063876</v>
      </c>
      <c r="K15" s="78">
        <v>8326.472826464638</v>
      </c>
      <c r="L15" s="83">
        <v>0</v>
      </c>
    </row>
    <row r="16" spans="2:12" ht="12.75">
      <c r="B16" s="11">
        <v>12</v>
      </c>
      <c r="C16" s="13" t="s">
        <v>44</v>
      </c>
      <c r="D16" s="83">
        <v>695.285993617</v>
      </c>
      <c r="E16" s="83">
        <v>2862.812473362</v>
      </c>
      <c r="F16" s="83">
        <v>1865.931594687</v>
      </c>
      <c r="G16" s="83">
        <v>143.409470622</v>
      </c>
      <c r="H16" s="83">
        <v>67.237082193</v>
      </c>
      <c r="I16" s="83">
        <v>0</v>
      </c>
      <c r="J16" s="74">
        <v>3.9608958195491626</v>
      </c>
      <c r="K16" s="78">
        <v>5638.63751030055</v>
      </c>
      <c r="L16" s="83">
        <v>0</v>
      </c>
    </row>
    <row r="17" spans="2:12" ht="12.75">
      <c r="B17" s="11">
        <v>13</v>
      </c>
      <c r="C17" s="13" t="s">
        <v>45</v>
      </c>
      <c r="D17" s="83">
        <v>1.939916465</v>
      </c>
      <c r="E17" s="83">
        <v>5.206477122</v>
      </c>
      <c r="F17" s="83">
        <v>107.216812774</v>
      </c>
      <c r="G17" s="83">
        <v>5.512204245</v>
      </c>
      <c r="H17" s="83">
        <v>2.357231699</v>
      </c>
      <c r="I17" s="83">
        <v>0</v>
      </c>
      <c r="J17" s="74">
        <v>0.11795518204764224</v>
      </c>
      <c r="K17" s="78">
        <v>122.35059748704765</v>
      </c>
      <c r="L17" s="83">
        <v>0</v>
      </c>
    </row>
    <row r="18" spans="2:12" ht="12.75">
      <c r="B18" s="11">
        <v>14</v>
      </c>
      <c r="C18" s="13" t="s">
        <v>46</v>
      </c>
      <c r="D18" s="83">
        <v>0.656754459</v>
      </c>
      <c r="E18" s="83">
        <v>2.11663211</v>
      </c>
      <c r="F18" s="83">
        <v>58.83355064</v>
      </c>
      <c r="G18" s="83">
        <v>2.341160323</v>
      </c>
      <c r="H18" s="83">
        <v>1.300255176</v>
      </c>
      <c r="I18" s="83">
        <v>0</v>
      </c>
      <c r="J18" s="74">
        <v>0.0002450408848768981</v>
      </c>
      <c r="K18" s="78">
        <v>65.24859774888488</v>
      </c>
      <c r="L18" s="83">
        <v>0</v>
      </c>
    </row>
    <row r="19" spans="2:12" ht="12.75">
      <c r="B19" s="11">
        <v>15</v>
      </c>
      <c r="C19" s="13" t="s">
        <v>47</v>
      </c>
      <c r="D19" s="83">
        <v>30.97168565</v>
      </c>
      <c r="E19" s="83">
        <v>56.747083573</v>
      </c>
      <c r="F19" s="83">
        <v>910.610705352</v>
      </c>
      <c r="G19" s="83">
        <v>112.197010583</v>
      </c>
      <c r="H19" s="83">
        <v>14.830149093</v>
      </c>
      <c r="I19" s="83">
        <v>0</v>
      </c>
      <c r="J19" s="74">
        <v>0.048162333340445056</v>
      </c>
      <c r="K19" s="78">
        <v>1125.4047965843406</v>
      </c>
      <c r="L19" s="83">
        <v>0</v>
      </c>
    </row>
    <row r="20" spans="2:12" ht="12.75">
      <c r="B20" s="11">
        <v>16</v>
      </c>
      <c r="C20" s="13" t="s">
        <v>48</v>
      </c>
      <c r="D20" s="83">
        <v>1573.053435981</v>
      </c>
      <c r="E20" s="83">
        <v>1463.975618703</v>
      </c>
      <c r="F20" s="83">
        <v>5566.008859387</v>
      </c>
      <c r="G20" s="83">
        <v>371.883284018</v>
      </c>
      <c r="H20" s="83">
        <v>158.123944859</v>
      </c>
      <c r="I20" s="83">
        <v>0</v>
      </c>
      <c r="J20" s="74">
        <v>10.400817901182407</v>
      </c>
      <c r="K20" s="78">
        <v>9143.445960849182</v>
      </c>
      <c r="L20" s="83">
        <v>0</v>
      </c>
    </row>
    <row r="21" spans="2:12" ht="12.75">
      <c r="B21" s="11">
        <v>17</v>
      </c>
      <c r="C21" s="12" t="s">
        <v>49</v>
      </c>
      <c r="D21" s="83">
        <v>100.545568469</v>
      </c>
      <c r="E21" s="83">
        <v>119.212376457</v>
      </c>
      <c r="F21" s="83">
        <v>1233.438251303</v>
      </c>
      <c r="G21" s="83">
        <v>93.820693084</v>
      </c>
      <c r="H21" s="83">
        <v>24.765204378</v>
      </c>
      <c r="I21" s="83">
        <v>0</v>
      </c>
      <c r="J21" s="74">
        <v>3.2079490267271558</v>
      </c>
      <c r="K21" s="78">
        <v>1574.990042717727</v>
      </c>
      <c r="L21" s="83">
        <v>0</v>
      </c>
    </row>
    <row r="22" spans="2:12" ht="12.75">
      <c r="B22" s="11">
        <v>18</v>
      </c>
      <c r="C22" s="13" t="s">
        <v>50</v>
      </c>
      <c r="D22" s="83">
        <v>0.000176774</v>
      </c>
      <c r="E22" s="83">
        <v>0</v>
      </c>
      <c r="F22" s="83">
        <v>0.302854793</v>
      </c>
      <c r="G22" s="83">
        <v>0.005065114</v>
      </c>
      <c r="H22" s="83">
        <v>0.044268668</v>
      </c>
      <c r="I22" s="83">
        <v>0</v>
      </c>
      <c r="J22" s="74">
        <v>0</v>
      </c>
      <c r="K22" s="78">
        <v>0.352365349</v>
      </c>
      <c r="L22" s="83">
        <v>0</v>
      </c>
    </row>
    <row r="23" spans="2:12" ht="12.75">
      <c r="B23" s="11">
        <v>19</v>
      </c>
      <c r="C23" s="13" t="s">
        <v>51</v>
      </c>
      <c r="D23" s="83">
        <v>171.76941808</v>
      </c>
      <c r="E23" s="83">
        <v>101.111515104</v>
      </c>
      <c r="F23" s="83">
        <v>1375.725298051</v>
      </c>
      <c r="G23" s="83">
        <v>144.94351371</v>
      </c>
      <c r="H23" s="83">
        <v>22.536620572</v>
      </c>
      <c r="I23" s="83">
        <v>0</v>
      </c>
      <c r="J23" s="74">
        <v>5.7971328043890615</v>
      </c>
      <c r="K23" s="78">
        <v>1821.883498321389</v>
      </c>
      <c r="L23" s="83">
        <v>0</v>
      </c>
    </row>
    <row r="24" spans="2:12" ht="12.75">
      <c r="B24" s="11">
        <v>20</v>
      </c>
      <c r="C24" s="12" t="s">
        <v>52</v>
      </c>
      <c r="D24" s="83">
        <v>14056.435772176</v>
      </c>
      <c r="E24" s="83">
        <v>8377.057361854615</v>
      </c>
      <c r="F24" s="83">
        <v>21190.29439878703</v>
      </c>
      <c r="G24" s="83">
        <v>3155.7209451229705</v>
      </c>
      <c r="H24" s="83">
        <v>1271.9721867088929</v>
      </c>
      <c r="I24" s="83">
        <v>0</v>
      </c>
      <c r="J24" s="74">
        <v>189.1439003366288</v>
      </c>
      <c r="K24" s="78">
        <v>48240.624564986145</v>
      </c>
      <c r="L24" s="83">
        <v>0</v>
      </c>
    </row>
    <row r="25" spans="2:12" ht="12.75">
      <c r="B25" s="11">
        <v>21</v>
      </c>
      <c r="C25" s="13" t="s">
        <v>53</v>
      </c>
      <c r="D25" s="83">
        <v>0.321201369</v>
      </c>
      <c r="E25" s="83">
        <v>0.162453706</v>
      </c>
      <c r="F25" s="83">
        <v>9.39972502</v>
      </c>
      <c r="G25" s="83">
        <v>0.484879006</v>
      </c>
      <c r="H25" s="83">
        <v>0.228110764</v>
      </c>
      <c r="I25" s="83">
        <v>0</v>
      </c>
      <c r="J25" s="74">
        <v>5.26934884365889E-05</v>
      </c>
      <c r="K25" s="78">
        <v>10.596422558488436</v>
      </c>
      <c r="L25" s="83">
        <v>0</v>
      </c>
    </row>
    <row r="26" spans="2:12" ht="12.75">
      <c r="B26" s="11">
        <v>22</v>
      </c>
      <c r="C26" s="12" t="s">
        <v>54</v>
      </c>
      <c r="D26" s="83">
        <v>1.600251191</v>
      </c>
      <c r="E26" s="83">
        <v>3.491219945</v>
      </c>
      <c r="F26" s="83">
        <v>23.839845209</v>
      </c>
      <c r="G26" s="83">
        <v>0.975561425</v>
      </c>
      <c r="H26" s="83">
        <v>0.984313937</v>
      </c>
      <c r="I26" s="83">
        <v>0</v>
      </c>
      <c r="J26" s="74">
        <v>8.66371466319376E-05</v>
      </c>
      <c r="K26" s="78">
        <v>30.89127834414663</v>
      </c>
      <c r="L26" s="83">
        <v>0</v>
      </c>
    </row>
    <row r="27" spans="2:12" ht="12.75">
      <c r="B27" s="11">
        <v>23</v>
      </c>
      <c r="C27" s="12" t="s">
        <v>55</v>
      </c>
      <c r="D27" s="83">
        <v>0.294218368</v>
      </c>
      <c r="E27" s="83">
        <v>1.018281669</v>
      </c>
      <c r="F27" s="83">
        <v>2.183129862</v>
      </c>
      <c r="G27" s="83">
        <v>0.209153352</v>
      </c>
      <c r="H27" s="83">
        <v>0.031674228</v>
      </c>
      <c r="I27" s="83">
        <v>0</v>
      </c>
      <c r="J27" s="74">
        <v>0</v>
      </c>
      <c r="K27" s="78">
        <v>3.736457479</v>
      </c>
      <c r="L27" s="83">
        <v>0</v>
      </c>
    </row>
    <row r="28" spans="2:12" ht="12.75">
      <c r="B28" s="11">
        <v>24</v>
      </c>
      <c r="C28" s="13" t="s">
        <v>56</v>
      </c>
      <c r="D28" s="83">
        <v>0.296630033</v>
      </c>
      <c r="E28" s="83">
        <v>0.171426324</v>
      </c>
      <c r="F28" s="83">
        <v>10.973567955</v>
      </c>
      <c r="G28" s="83">
        <v>0.504882429</v>
      </c>
      <c r="H28" s="83">
        <v>0.56707269</v>
      </c>
      <c r="I28" s="83">
        <v>0</v>
      </c>
      <c r="J28" s="74">
        <v>3.460727610944386</v>
      </c>
      <c r="K28" s="78">
        <v>15.974307041944385</v>
      </c>
      <c r="L28" s="83">
        <v>0</v>
      </c>
    </row>
    <row r="29" spans="2:12" ht="12.75">
      <c r="B29" s="11">
        <v>25</v>
      </c>
      <c r="C29" s="13" t="s">
        <v>99</v>
      </c>
      <c r="D29" s="83">
        <v>2070.816062403</v>
      </c>
      <c r="E29" s="83">
        <v>1594.940043029</v>
      </c>
      <c r="F29" s="83">
        <v>4330.97435717</v>
      </c>
      <c r="G29" s="83">
        <v>429.35967797</v>
      </c>
      <c r="H29" s="83">
        <v>177.143804151</v>
      </c>
      <c r="I29" s="83">
        <v>0</v>
      </c>
      <c r="J29" s="74">
        <v>21.042656141746697</v>
      </c>
      <c r="K29" s="78">
        <v>8624.276600864745</v>
      </c>
      <c r="L29" s="83">
        <v>0</v>
      </c>
    </row>
    <row r="30" spans="2:12" ht="12.75">
      <c r="B30" s="11">
        <v>26</v>
      </c>
      <c r="C30" s="13" t="s">
        <v>100</v>
      </c>
      <c r="D30" s="83">
        <v>85.765207647</v>
      </c>
      <c r="E30" s="83">
        <v>69.293502251</v>
      </c>
      <c r="F30" s="83">
        <v>636.810020109</v>
      </c>
      <c r="G30" s="83">
        <v>66.854207057</v>
      </c>
      <c r="H30" s="83">
        <v>11.720811387</v>
      </c>
      <c r="I30" s="83">
        <v>0</v>
      </c>
      <c r="J30" s="74">
        <v>1.1514560080422624</v>
      </c>
      <c r="K30" s="78">
        <v>871.5952044590423</v>
      </c>
      <c r="L30" s="83">
        <v>0</v>
      </c>
    </row>
    <row r="31" spans="2:12" ht="12.75">
      <c r="B31" s="11">
        <v>27</v>
      </c>
      <c r="C31" s="13" t="s">
        <v>15</v>
      </c>
      <c r="D31" s="83">
        <v>352.944410744</v>
      </c>
      <c r="E31" s="83">
        <v>491.903449691</v>
      </c>
      <c r="F31" s="83">
        <v>4097.388323292</v>
      </c>
      <c r="G31" s="83">
        <v>410.256045595</v>
      </c>
      <c r="H31" s="83">
        <v>107.626807945</v>
      </c>
      <c r="I31" s="83">
        <v>0</v>
      </c>
      <c r="J31" s="74">
        <v>0</v>
      </c>
      <c r="K31" s="78">
        <v>5460.119037267</v>
      </c>
      <c r="L31" s="83">
        <v>0</v>
      </c>
    </row>
    <row r="32" spans="2:12" ht="12.75">
      <c r="B32" s="11">
        <v>28</v>
      </c>
      <c r="C32" s="13" t="s">
        <v>101</v>
      </c>
      <c r="D32" s="83">
        <v>1.335383854</v>
      </c>
      <c r="E32" s="83">
        <v>4.219654892</v>
      </c>
      <c r="F32" s="83">
        <v>36.31948069</v>
      </c>
      <c r="G32" s="83">
        <v>2.123494943</v>
      </c>
      <c r="H32" s="83">
        <v>2.954019409</v>
      </c>
      <c r="I32" s="83">
        <v>0</v>
      </c>
      <c r="J32" s="74">
        <v>0.12249183278368438</v>
      </c>
      <c r="K32" s="78">
        <v>47.07452562078368</v>
      </c>
      <c r="L32" s="83">
        <v>0</v>
      </c>
    </row>
    <row r="33" spans="2:12" ht="12.75">
      <c r="B33" s="11">
        <v>29</v>
      </c>
      <c r="C33" s="13" t="s">
        <v>57</v>
      </c>
      <c r="D33" s="83">
        <v>33.792697242</v>
      </c>
      <c r="E33" s="83">
        <v>86.257837545</v>
      </c>
      <c r="F33" s="83">
        <v>1067.258475111</v>
      </c>
      <c r="G33" s="83">
        <v>53.063863997</v>
      </c>
      <c r="H33" s="83">
        <v>21.038045818</v>
      </c>
      <c r="I33" s="83">
        <v>0</v>
      </c>
      <c r="J33" s="74">
        <v>0.2494196167840981</v>
      </c>
      <c r="K33" s="78">
        <v>1261.6603393297842</v>
      </c>
      <c r="L33" s="83">
        <v>0</v>
      </c>
    </row>
    <row r="34" spans="2:12" ht="12.75">
      <c r="B34" s="11">
        <v>30</v>
      </c>
      <c r="C34" s="13" t="s">
        <v>58</v>
      </c>
      <c r="D34" s="83">
        <v>139.79125569</v>
      </c>
      <c r="E34" s="83">
        <v>155.63945929</v>
      </c>
      <c r="F34" s="83">
        <v>1976.231990658</v>
      </c>
      <c r="G34" s="83">
        <v>106.715217951</v>
      </c>
      <c r="H34" s="83">
        <v>27.201394304</v>
      </c>
      <c r="I34" s="83">
        <v>0</v>
      </c>
      <c r="J34" s="74">
        <v>2.295789181866931</v>
      </c>
      <c r="K34" s="78">
        <v>2407.875107074867</v>
      </c>
      <c r="L34" s="83">
        <v>0</v>
      </c>
    </row>
    <row r="35" spans="2:12" ht="12.75">
      <c r="B35" s="11">
        <v>31</v>
      </c>
      <c r="C35" s="12" t="s">
        <v>59</v>
      </c>
      <c r="D35" s="83">
        <v>1.17939469</v>
      </c>
      <c r="E35" s="83">
        <v>3.375197784</v>
      </c>
      <c r="F35" s="83">
        <v>24.793378873</v>
      </c>
      <c r="G35" s="83">
        <v>1.877460851</v>
      </c>
      <c r="H35" s="83">
        <v>0.192517728</v>
      </c>
      <c r="I35" s="83">
        <v>0</v>
      </c>
      <c r="J35" s="74">
        <v>9.051642185426315E-05</v>
      </c>
      <c r="K35" s="78">
        <v>31.41804044242185</v>
      </c>
      <c r="L35" s="83">
        <v>0</v>
      </c>
    </row>
    <row r="36" spans="2:12" ht="12.75">
      <c r="B36" s="11">
        <v>32</v>
      </c>
      <c r="C36" s="13" t="s">
        <v>60</v>
      </c>
      <c r="D36" s="83">
        <v>748.160884158</v>
      </c>
      <c r="E36" s="83">
        <v>643.064767587</v>
      </c>
      <c r="F36" s="83">
        <v>3132.391628282</v>
      </c>
      <c r="G36" s="83">
        <v>368.969601289</v>
      </c>
      <c r="H36" s="83">
        <v>118.64514621</v>
      </c>
      <c r="I36" s="83">
        <v>0</v>
      </c>
      <c r="J36" s="74">
        <v>10.510630807811319</v>
      </c>
      <c r="K36" s="78">
        <v>5021.742658333811</v>
      </c>
      <c r="L36" s="83">
        <v>0</v>
      </c>
    </row>
    <row r="37" spans="2:12" ht="12.75">
      <c r="B37" s="11">
        <v>33</v>
      </c>
      <c r="C37" s="13" t="s">
        <v>95</v>
      </c>
      <c r="D37" s="83">
        <v>88.07383856</v>
      </c>
      <c r="E37" s="83">
        <v>40.315467671</v>
      </c>
      <c r="F37" s="83">
        <v>109.365864139</v>
      </c>
      <c r="G37" s="84">
        <v>6.334801856</v>
      </c>
      <c r="H37" s="84">
        <v>1.950603246</v>
      </c>
      <c r="I37" s="83">
        <v>0</v>
      </c>
      <c r="J37" s="74">
        <v>3.4088823906897443</v>
      </c>
      <c r="K37" s="78">
        <v>249.44945786268974</v>
      </c>
      <c r="L37" s="83">
        <v>0</v>
      </c>
    </row>
    <row r="38" spans="2:12" ht="12.75">
      <c r="B38" s="11">
        <v>34</v>
      </c>
      <c r="C38" s="13" t="s">
        <v>61</v>
      </c>
      <c r="D38" s="83">
        <v>0.164316423</v>
      </c>
      <c r="E38" s="83">
        <v>0.227184804</v>
      </c>
      <c r="F38" s="83">
        <v>10.427051822</v>
      </c>
      <c r="G38" s="83">
        <v>0.265892296</v>
      </c>
      <c r="H38" s="83">
        <v>0.312120757</v>
      </c>
      <c r="I38" s="83">
        <v>0</v>
      </c>
      <c r="J38" s="74">
        <v>9.779006289612358E-05</v>
      </c>
      <c r="K38" s="78">
        <v>11.396663892062895</v>
      </c>
      <c r="L38" s="83">
        <v>0</v>
      </c>
    </row>
    <row r="39" spans="2:12" ht="12.75">
      <c r="B39" s="11">
        <v>35</v>
      </c>
      <c r="C39" s="13" t="s">
        <v>62</v>
      </c>
      <c r="D39" s="83">
        <v>187.17322412</v>
      </c>
      <c r="E39" s="83">
        <v>517.675032133</v>
      </c>
      <c r="F39" s="83">
        <v>3695.824961258</v>
      </c>
      <c r="G39" s="83">
        <v>334.46115911</v>
      </c>
      <c r="H39" s="83">
        <v>62.333381087</v>
      </c>
      <c r="I39" s="83">
        <v>0</v>
      </c>
      <c r="J39" s="74">
        <v>3.1428442821261404</v>
      </c>
      <c r="K39" s="78">
        <v>4800.610601990126</v>
      </c>
      <c r="L39" s="83">
        <v>0</v>
      </c>
    </row>
    <row r="40" spans="2:12" ht="12.75">
      <c r="B40" s="11">
        <v>36</v>
      </c>
      <c r="C40" s="13" t="s">
        <v>63</v>
      </c>
      <c r="D40" s="83">
        <v>22.346033979</v>
      </c>
      <c r="E40" s="83">
        <v>23.757612554</v>
      </c>
      <c r="F40" s="83">
        <v>481.876584897</v>
      </c>
      <c r="G40" s="83">
        <v>31.663336949</v>
      </c>
      <c r="H40" s="83">
        <v>7.836301926</v>
      </c>
      <c r="I40" s="83">
        <v>0</v>
      </c>
      <c r="J40" s="74">
        <v>0.4953174982121949</v>
      </c>
      <c r="K40" s="78">
        <v>567.9751878032123</v>
      </c>
      <c r="L40" s="83">
        <v>0</v>
      </c>
    </row>
    <row r="41" spans="2:12" ht="12.75">
      <c r="B41" s="11">
        <v>37</v>
      </c>
      <c r="C41" s="13" t="s">
        <v>64</v>
      </c>
      <c r="D41" s="83">
        <v>890.294383953</v>
      </c>
      <c r="E41" s="83">
        <v>897.083435351</v>
      </c>
      <c r="F41" s="83">
        <v>3242.58642922</v>
      </c>
      <c r="G41" s="83">
        <v>401.260607934</v>
      </c>
      <c r="H41" s="83">
        <v>98.733607225</v>
      </c>
      <c r="I41" s="83">
        <v>0</v>
      </c>
      <c r="J41" s="74">
        <v>3.2330511701449565</v>
      </c>
      <c r="K41" s="78">
        <v>5533.191514853145</v>
      </c>
      <c r="L41" s="83">
        <v>0</v>
      </c>
    </row>
    <row r="42" spans="2:12" ht="15">
      <c r="B42" s="14" t="s">
        <v>11</v>
      </c>
      <c r="C42" s="75"/>
      <c r="D42" s="86">
        <f aca="true" t="shared" si="0" ref="D42:L42">SUM(D5:D41)</f>
        <v>21805.337501837006</v>
      </c>
      <c r="E42" s="86">
        <f t="shared" si="0"/>
        <v>18985.98450979461</v>
      </c>
      <c r="F42" s="86">
        <f t="shared" si="0"/>
        <v>65294.722868457015</v>
      </c>
      <c r="G42" s="86">
        <f t="shared" si="0"/>
        <v>7432.47676881697</v>
      </c>
      <c r="H42" s="86">
        <f>SUM(H5:H41)</f>
        <v>2441.5825384468926</v>
      </c>
      <c r="I42" s="86">
        <f t="shared" si="0"/>
        <v>0</v>
      </c>
      <c r="J42" s="86">
        <f t="shared" si="0"/>
        <v>377.96824618500005</v>
      </c>
      <c r="K42" s="86">
        <f>SUM(K5:K41)</f>
        <v>116338.07243353751</v>
      </c>
      <c r="L42" s="86">
        <f t="shared" si="0"/>
        <v>0</v>
      </c>
    </row>
    <row r="43" spans="2:6" ht="12.75">
      <c r="B43" t="s">
        <v>80</v>
      </c>
      <c r="E43" s="2"/>
      <c r="F43" s="81"/>
    </row>
    <row r="44" spans="4:12" ht="12.75">
      <c r="D44" s="87"/>
      <c r="E44" s="87"/>
      <c r="F44" s="87"/>
      <c r="G44" s="87"/>
      <c r="H44" s="87"/>
      <c r="I44" s="87"/>
      <c r="J44" s="87"/>
      <c r="K44" s="87"/>
      <c r="L44" s="87"/>
    </row>
    <row r="87" ht="12.75">
      <c r="B87" s="12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2023-02-07T11:08:18Z</cp:lastPrinted>
  <dcterms:created xsi:type="dcterms:W3CDTF">2014-01-06T04:43:23Z</dcterms:created>
  <dcterms:modified xsi:type="dcterms:W3CDTF">2023-02-07T11:08:42Z</dcterms:modified>
  <cp:category/>
  <cp:version/>
  <cp:contentType/>
  <cp:contentStatus/>
</cp:coreProperties>
</file>