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<sst xmlns="http://schemas.openxmlformats.org/spreadsheetml/2006/main" count="193" uniqueCount="158">
  <si>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</si>
  <si>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</si>
  <si>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</si>
  <si>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</si>
  <si>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</si>
  <si>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</si>
  <si>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</si>
  <si>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</si>
  <si>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</si>
  <si>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</si>
  <si>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</si>
  <si>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</si>
  <si>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</si>
  <si>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</si>
  <si>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</si>
  <si>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</si>
  <si>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</si>
  <si>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</si>
  <si>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</si>
  <si>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</si>
  <si>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</si>
  <si>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</si>
  <si>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</si>
  <si>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</si>
  <si>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</si>
  <si>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</si>
  <si>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</si>
  <si>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</si>
  <si>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</si>
  <si>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</si>
  <si>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</si>
  <si>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</si>
  <si>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</si>
  <si>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</si>
  <si>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</si>
  <si>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</si>
  <si>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</si>
  <si>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</si>
  <si>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</si>
  <si>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</si>
  <si>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</si>
  <si>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</si>
  <si>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</si>
  <si>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</si>
  <si>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</si>
  <si>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</si>
  <si>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</si>
  <si>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</si>
  <si>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</si>
  <si>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</si>
  <si>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</si>
  <si>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</si>
  <si>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</si>
  <si>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</si>
  <si>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</si>
  <si>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</si>
  <si>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</si>
  <si>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</si>
  <si>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</si>
  <si>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</si>
  <si>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</si>
  <si>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</si>
  <si>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</si>
  <si>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</si>
  <si>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</si>
  <si>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</si>
  <si>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</si>
  <si>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</si>
  <si>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</si>
  <si>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</si>
  <si>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</si>
  <si>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</si>
  <si>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</si>
  <si>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</si>
  <si>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</si>
  <si>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</si>
  <si>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</si>
  <si>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</si>
  <si>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</si>
  <si>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</si>
  <si>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</si>
  <si>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</si>
  <si>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</si>
  <si>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</si>
  <si>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</si>
  <si>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</si>
  <si>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</si>
  <si>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</si>
  <si>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</si>
  <si>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</si>
  <si>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</si>
  <si>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</si>
  <si>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</si>
  <si>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</si>
  <si>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</si>
  <si>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</si>
  <si>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</si>
  <si>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</si>
  <si>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</si>
  <si>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</si>
  <si>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</si>
  <si>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</si>
  <si>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</si>
  <si>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</si>
  <si>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</si>
  <si>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</si>
  <si>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</si>
  <si>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</si>
  <si>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</si>
  <si>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</si>
  <si>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</si>
  <si>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</si>
  <si>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</si>
  <si>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</si>
  <si>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</si>
  <si>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</si>
  <si>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</si>
  <si>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</si>
  <si>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</si>
  <si>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</si>
  <si>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</si>
  <si>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</si>
  <si>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</si>
  <si>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</si>
  <si>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</si>
  <si>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 BlackRock Mutual Fund (All figures in Rs. Crore)</t>
  </si>
  <si>
    <t>DSPBR GLOBAL ALLOCATION FUND</t>
  </si>
  <si>
    <t>DSPBR CONSTANT Maturity 10Y G-Sec Fund</t>
  </si>
  <si>
    <t>DSPBR DAF - S29 - 40M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</si>
  <si>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</si>
  <si>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</si>
  <si>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</si>
  <si>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</si>
  <si>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</si>
  <si>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</si>
  <si>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</si>
  <si>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</si>
  <si>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</si>
  <si>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</si>
  <si>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</si>
  <si>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</si>
  <si>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</si>
  <si>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</si>
  <si>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</si>
  <si>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</si>
  <si>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</si>
  <si>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</si>
  <si>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FMP - Series 204 - 37M</t>
  </si>
  <si>
    <t>FMP - Series 205 - 37M</t>
  </si>
  <si>
    <t>FMP - Series 209 - 37M</t>
  </si>
  <si>
    <t>FMP - Series 210 - 36M</t>
  </si>
  <si>
    <t>FMP - Series 211 - 38M</t>
  </si>
  <si>
    <t>DSPBR Equal Nifty 50 Fund</t>
  </si>
  <si>
    <t>DSP BlackRock Mutual Fund: Average Assets Under Management (AAUM) as on 30.11.2017 (All figures in Rs. Crore)</t>
  </si>
  <si>
    <t>Table showing State wise /Union Territory wise contribution to AAUM of category of schemes as on 30.11.2017</t>
  </si>
  <si>
    <t>New Delhi</t>
  </si>
  <si>
    <t>Orissa</t>
  </si>
  <si>
    <t>Pondicherry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</si>
</sst>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9" fillId="0" borderId="10" xfId="55" applyNumberFormat="1" applyFont="1" applyBorder="1" applyProtection="1">
      <alignment/>
      <protection locked="0"/>
    </xf>
    <xf numFmtId="171" fontId="0" fillId="0" borderId="0" xfId="0" applyNumberFormat="1" applyBorder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4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5" xfId="56" applyNumberFormat="1" applyFont="1" applyFill="1" applyBorder="1" applyAlignment="1">
      <alignment horizontal="center" vertical="top" wrapText="1"/>
      <protection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vertical="center" wrapText="1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43" fontId="0" fillId="0" borderId="31" xfId="42" applyFont="1" applyBorder="1" applyAlignment="1">
      <alignment horizontal="center"/>
    </xf>
    <xf numFmtId="43" fontId="0" fillId="0" borderId="32" xfId="42" applyFont="1" applyBorder="1" applyAlignment="1">
      <alignment horizontal="center"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49" fontId="43" fillId="0" borderId="3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="85" zoomScaleNormal="85" zoomScalePageLayoutView="0" workbookViewId="0" topLeftCell="A1">
      <pane xSplit="2" ySplit="5" topLeftCell="BE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5.28125" style="2" customWidth="1"/>
    <col min="4" max="4" width="9.57421875" style="35" customWidth="1"/>
    <col min="5" max="6" width="5.28125" style="2" bestFit="1" customWidth="1"/>
    <col min="7" max="7" width="5.28125" style="2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6.00390625" style="2" customWidth="1"/>
    <col min="12" max="12" width="9.57421875" style="2" customWidth="1"/>
    <col min="13" max="13" width="5.28125" style="2" bestFit="1" customWidth="1"/>
    <col min="14" max="14" width="5.28125" style="35" customWidth="1"/>
    <col min="15" max="16" width="5.28125" style="2" bestFit="1" customWidth="1"/>
    <col min="17" max="17" width="5.28125" style="2" customWidth="1"/>
    <col min="18" max="19" width="8.00390625" style="2" customWidth="1"/>
    <col min="20" max="20" width="8.00390625" style="2" bestFit="1" customWidth="1"/>
    <col min="21" max="21" width="5.28125" style="2" customWidth="1"/>
    <col min="22" max="22" width="8.00390625" style="2" customWidth="1"/>
    <col min="23" max="27" width="5.28125" style="2" customWidth="1"/>
    <col min="28" max="28" width="6.00390625" style="2" customWidth="1"/>
    <col min="29" max="29" width="7.00390625" style="2" customWidth="1"/>
    <col min="30" max="31" width="5.28125" style="2" customWidth="1"/>
    <col min="32" max="32" width="6.00390625" style="2" customWidth="1"/>
    <col min="33" max="37" width="5.28125" style="2" customWidth="1"/>
    <col min="38" max="38" width="6.00390625" style="2" customWidth="1"/>
    <col min="39" max="41" width="5.28125" style="2" customWidth="1"/>
    <col min="42" max="42" width="6.00390625" style="2" bestFit="1" customWidth="1"/>
    <col min="43" max="43" width="5.28125" style="2" customWidth="1"/>
    <col min="44" max="44" width="8.00390625" style="35" customWidth="1"/>
    <col min="45" max="46" width="5.28125" style="2" bestFit="1" customWidth="1"/>
    <col min="47" max="47" width="5.28125" style="2" customWidth="1"/>
    <col min="48" max="49" width="10.57421875" style="2" customWidth="1"/>
    <col min="50" max="50" width="8.00390625" style="2" customWidth="1"/>
    <col min="51" max="51" width="5.28125" style="2" customWidth="1"/>
    <col min="52" max="52" width="10.57421875" style="2" customWidth="1"/>
    <col min="53" max="53" width="5.28125" style="2" bestFit="1" customWidth="1"/>
    <col min="54" max="54" width="5.28125" style="35" customWidth="1"/>
    <col min="55" max="56" width="5.28125" style="2" bestFit="1" customWidth="1"/>
    <col min="57" max="57" width="5.28125" style="2" customWidth="1"/>
    <col min="58" max="58" width="9.57421875" style="2" customWidth="1"/>
    <col min="59" max="59" width="9.7109375" style="35" customWidth="1"/>
    <col min="60" max="60" width="7.00390625" style="2" customWidth="1"/>
    <col min="61" max="61" width="5.28125" style="2" customWidth="1"/>
    <col min="62" max="62" width="9.57421875" style="2" bestFit="1" customWidth="1"/>
    <col min="63" max="63" width="10.57421875" style="31" customWidth="1"/>
    <col min="64" max="65" width="10.57421875" style="2" bestFit="1" customWidth="1"/>
    <col min="66" max="16384" width="9.140625" style="2" customWidth="1"/>
  </cols>
  <sheetData>
    <row r="1" spans="1:256" s="1" customFormat="1" ht="19.5" thickBot="1">
      <c r="A1" s="115" t="s">
        <v>68</v>
      </c>
      <c r="B1" s="139" t="s">
        <v>30</v>
      </c>
      <c r="C1" s="125" t="s">
        <v>153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6"/>
      <c r="B2" s="140"/>
      <c r="C2" s="144" t="s">
        <v>29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144" t="s">
        <v>27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6"/>
      <c r="AQ2" s="144" t="s">
        <v>28</v>
      </c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6"/>
      <c r="BK2" s="131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6"/>
      <c r="B3" s="140"/>
      <c r="C3" s="128" t="s">
        <v>12</v>
      </c>
      <c r="D3" s="129"/>
      <c r="E3" s="129"/>
      <c r="F3" s="129"/>
      <c r="G3" s="129"/>
      <c r="H3" s="129"/>
      <c r="I3" s="129"/>
      <c r="J3" s="129"/>
      <c r="K3" s="129"/>
      <c r="L3" s="130"/>
      <c r="M3" s="128" t="s">
        <v>13</v>
      </c>
      <c r="N3" s="129"/>
      <c r="O3" s="129"/>
      <c r="P3" s="129"/>
      <c r="Q3" s="129"/>
      <c r="R3" s="129"/>
      <c r="S3" s="129"/>
      <c r="T3" s="129"/>
      <c r="U3" s="129"/>
      <c r="V3" s="130"/>
      <c r="W3" s="128" t="s">
        <v>12</v>
      </c>
      <c r="X3" s="129"/>
      <c r="Y3" s="129"/>
      <c r="Z3" s="129"/>
      <c r="AA3" s="129"/>
      <c r="AB3" s="129"/>
      <c r="AC3" s="129"/>
      <c r="AD3" s="129"/>
      <c r="AE3" s="129"/>
      <c r="AF3" s="130"/>
      <c r="AG3" s="128" t="s">
        <v>13</v>
      </c>
      <c r="AH3" s="129"/>
      <c r="AI3" s="129"/>
      <c r="AJ3" s="129"/>
      <c r="AK3" s="129"/>
      <c r="AL3" s="129"/>
      <c r="AM3" s="129"/>
      <c r="AN3" s="129"/>
      <c r="AO3" s="129"/>
      <c r="AP3" s="130"/>
      <c r="AQ3" s="128" t="s">
        <v>12</v>
      </c>
      <c r="AR3" s="129"/>
      <c r="AS3" s="129"/>
      <c r="AT3" s="129"/>
      <c r="AU3" s="129"/>
      <c r="AV3" s="129"/>
      <c r="AW3" s="129"/>
      <c r="AX3" s="129"/>
      <c r="AY3" s="129"/>
      <c r="AZ3" s="130"/>
      <c r="BA3" s="128" t="s">
        <v>13</v>
      </c>
      <c r="BB3" s="129"/>
      <c r="BC3" s="129"/>
      <c r="BD3" s="129"/>
      <c r="BE3" s="129"/>
      <c r="BF3" s="129"/>
      <c r="BG3" s="129"/>
      <c r="BH3" s="129"/>
      <c r="BI3" s="129"/>
      <c r="BJ3" s="130"/>
      <c r="BK3" s="13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6"/>
      <c r="B4" s="140"/>
      <c r="C4" s="147" t="s">
        <v>31</v>
      </c>
      <c r="D4" s="148"/>
      <c r="E4" s="148"/>
      <c r="F4" s="148"/>
      <c r="G4" s="149"/>
      <c r="H4" s="136" t="s">
        <v>32</v>
      </c>
      <c r="I4" s="137"/>
      <c r="J4" s="137"/>
      <c r="K4" s="137"/>
      <c r="L4" s="138"/>
      <c r="M4" s="147" t="s">
        <v>31</v>
      </c>
      <c r="N4" s="148"/>
      <c r="O4" s="148"/>
      <c r="P4" s="148"/>
      <c r="Q4" s="149"/>
      <c r="R4" s="136" t="s">
        <v>32</v>
      </c>
      <c r="S4" s="137"/>
      <c r="T4" s="137"/>
      <c r="U4" s="137"/>
      <c r="V4" s="138"/>
      <c r="W4" s="147" t="s">
        <v>31</v>
      </c>
      <c r="X4" s="148"/>
      <c r="Y4" s="148"/>
      <c r="Z4" s="148"/>
      <c r="AA4" s="149"/>
      <c r="AB4" s="136" t="s">
        <v>32</v>
      </c>
      <c r="AC4" s="137"/>
      <c r="AD4" s="137"/>
      <c r="AE4" s="137"/>
      <c r="AF4" s="138"/>
      <c r="AG4" s="147" t="s">
        <v>31</v>
      </c>
      <c r="AH4" s="148"/>
      <c r="AI4" s="148"/>
      <c r="AJ4" s="148"/>
      <c r="AK4" s="149"/>
      <c r="AL4" s="136" t="s">
        <v>32</v>
      </c>
      <c r="AM4" s="137"/>
      <c r="AN4" s="137"/>
      <c r="AO4" s="137"/>
      <c r="AP4" s="138"/>
      <c r="AQ4" s="147" t="s">
        <v>31</v>
      </c>
      <c r="AR4" s="148"/>
      <c r="AS4" s="148"/>
      <c r="AT4" s="148"/>
      <c r="AU4" s="149"/>
      <c r="AV4" s="136" t="s">
        <v>32</v>
      </c>
      <c r="AW4" s="137"/>
      <c r="AX4" s="137"/>
      <c r="AY4" s="137"/>
      <c r="AZ4" s="138"/>
      <c r="BA4" s="147" t="s">
        <v>31</v>
      </c>
      <c r="BB4" s="148"/>
      <c r="BC4" s="148"/>
      <c r="BD4" s="148"/>
      <c r="BE4" s="149"/>
      <c r="BF4" s="136" t="s">
        <v>32</v>
      </c>
      <c r="BG4" s="137"/>
      <c r="BH4" s="137"/>
      <c r="BI4" s="137"/>
      <c r="BJ4" s="138"/>
      <c r="BK4" s="13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6"/>
      <c r="B5" s="140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3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1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3"/>
    </row>
    <row r="7" spans="1:63" ht="12.75">
      <c r="A7" s="11" t="s">
        <v>69</v>
      </c>
      <c r="B7" s="18" t="s">
        <v>14</v>
      </c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3"/>
    </row>
    <row r="8" spans="1:63" ht="12.75">
      <c r="A8" s="11"/>
      <c r="B8" s="47" t="s">
        <v>91</v>
      </c>
      <c r="C8" s="45">
        <v>0</v>
      </c>
      <c r="D8" s="53">
        <v>842.849381338</v>
      </c>
      <c r="E8" s="45">
        <v>0</v>
      </c>
      <c r="F8" s="45">
        <v>0</v>
      </c>
      <c r="G8" s="45">
        <v>0</v>
      </c>
      <c r="H8" s="45">
        <v>36.823047981</v>
      </c>
      <c r="I8" s="45">
        <v>9469.55148808897</v>
      </c>
      <c r="J8" s="45">
        <v>2474.0944909810005</v>
      </c>
      <c r="K8" s="45">
        <v>0</v>
      </c>
      <c r="L8" s="45">
        <v>326.834136739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15.706604193</v>
      </c>
      <c r="S8" s="45">
        <v>264.96323390000003</v>
      </c>
      <c r="T8" s="45">
        <v>131.284977325</v>
      </c>
      <c r="U8" s="45">
        <v>0</v>
      </c>
      <c r="V8" s="45">
        <v>20.677258068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0.12905849</v>
      </c>
      <c r="AC8" s="45">
        <v>12.001011557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0.055183816</v>
      </c>
      <c r="AM8" s="45">
        <v>0</v>
      </c>
      <c r="AN8" s="45">
        <v>0</v>
      </c>
      <c r="AO8" s="45">
        <v>0</v>
      </c>
      <c r="AP8" s="45">
        <v>0.411123309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51.117093353</v>
      </c>
      <c r="AW8" s="45">
        <v>3109.1755090459997</v>
      </c>
      <c r="AX8" s="45">
        <v>456.917052237</v>
      </c>
      <c r="AY8" s="45">
        <v>0</v>
      </c>
      <c r="AZ8" s="45">
        <v>346.722365966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19.99059798</v>
      </c>
      <c r="BG8" s="53">
        <v>60.418378076</v>
      </c>
      <c r="BH8" s="45">
        <v>0.29603870299999996</v>
      </c>
      <c r="BI8" s="45">
        <v>0</v>
      </c>
      <c r="BJ8" s="45">
        <v>49.741402673</v>
      </c>
      <c r="BK8" s="91">
        <f>SUM(C8:BJ8)</f>
        <v>17689.75943381997</v>
      </c>
    </row>
    <row r="9" spans="1:63" ht="12.75">
      <c r="A9" s="11"/>
      <c r="B9" s="47" t="s">
        <v>93</v>
      </c>
      <c r="C9" s="45">
        <v>0</v>
      </c>
      <c r="D9" s="53">
        <v>2.841411932</v>
      </c>
      <c r="E9" s="45">
        <v>0</v>
      </c>
      <c r="F9" s="45">
        <v>0</v>
      </c>
      <c r="G9" s="54">
        <v>0</v>
      </c>
      <c r="H9" s="55">
        <v>11.335809221999998</v>
      </c>
      <c r="I9" s="45">
        <v>0.199680946</v>
      </c>
      <c r="J9" s="45">
        <v>0.033138177000000005</v>
      </c>
      <c r="K9" s="56">
        <v>0</v>
      </c>
      <c r="L9" s="54">
        <v>4.681938831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3.7145826260000003</v>
      </c>
      <c r="S9" s="45">
        <v>0.052874497</v>
      </c>
      <c r="T9" s="45">
        <v>0</v>
      </c>
      <c r="U9" s="45">
        <v>0</v>
      </c>
      <c r="V9" s="54">
        <v>1.26991297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2.195622725</v>
      </c>
      <c r="AW9" s="45">
        <v>2.720608806</v>
      </c>
      <c r="AX9" s="45">
        <v>0</v>
      </c>
      <c r="AY9" s="56">
        <v>0</v>
      </c>
      <c r="AZ9" s="54">
        <v>9.530619051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0.37531052600000003</v>
      </c>
      <c r="BG9" s="53">
        <v>0.339964538</v>
      </c>
      <c r="BH9" s="45">
        <v>0</v>
      </c>
      <c r="BI9" s="45">
        <v>0</v>
      </c>
      <c r="BJ9" s="45">
        <v>0.386398037</v>
      </c>
      <c r="BK9" s="91">
        <f>SUM(C9:BJ9)</f>
        <v>39.677872883999996</v>
      </c>
    </row>
    <row r="10" spans="1:65" ht="12.75">
      <c r="A10" s="36"/>
      <c r="B10" s="37" t="s">
        <v>78</v>
      </c>
      <c r="C10" s="92">
        <f>SUM(C8:C9)</f>
        <v>0</v>
      </c>
      <c r="D10" s="92">
        <f aca="true" t="shared" si="0" ref="D10:BJ10">SUM(D8:D9)</f>
        <v>845.69079327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48.158857203</v>
      </c>
      <c r="I10" s="92">
        <f t="shared" si="0"/>
        <v>9469.75116903497</v>
      </c>
      <c r="J10" s="92">
        <f t="shared" si="0"/>
        <v>2474.1276291580007</v>
      </c>
      <c r="K10" s="92">
        <f t="shared" si="0"/>
        <v>0</v>
      </c>
      <c r="L10" s="92">
        <f t="shared" si="0"/>
        <v>331.51607557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19.421186819</v>
      </c>
      <c r="S10" s="92">
        <f t="shared" si="0"/>
        <v>265.01610839700004</v>
      </c>
      <c r="T10" s="92">
        <f t="shared" si="0"/>
        <v>131.284977325</v>
      </c>
      <c r="U10" s="92">
        <f t="shared" si="0"/>
        <v>0</v>
      </c>
      <c r="V10" s="92">
        <f t="shared" si="0"/>
        <v>21.947171038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0.12905849</v>
      </c>
      <c r="AC10" s="92">
        <f t="shared" si="0"/>
        <v>12.001011557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0.055183816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0.411123309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53.312716078</v>
      </c>
      <c r="AW10" s="92">
        <f t="shared" si="0"/>
        <v>3111.896117852</v>
      </c>
      <c r="AX10" s="92">
        <f t="shared" si="0"/>
        <v>456.917052237</v>
      </c>
      <c r="AY10" s="92">
        <f t="shared" si="0"/>
        <v>0</v>
      </c>
      <c r="AZ10" s="92">
        <f t="shared" si="0"/>
        <v>356.25298501699996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20.365908506</v>
      </c>
      <c r="BG10" s="92">
        <f t="shared" si="0"/>
        <v>60.758342614</v>
      </c>
      <c r="BH10" s="92">
        <f t="shared" si="0"/>
        <v>0.29603870299999996</v>
      </c>
      <c r="BI10" s="92">
        <f t="shared" si="0"/>
        <v>0</v>
      </c>
      <c r="BJ10" s="92">
        <f t="shared" si="0"/>
        <v>50.12780071</v>
      </c>
      <c r="BK10" s="92">
        <f>SUM(BK8:BK9)</f>
        <v>17729.43730670397</v>
      </c>
      <c r="BM10" s="27"/>
    </row>
    <row r="11" spans="1:63" ht="12.75">
      <c r="A11" s="11" t="s">
        <v>70</v>
      </c>
      <c r="B11" s="18" t="s">
        <v>3</v>
      </c>
      <c r="C11" s="112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4"/>
    </row>
    <row r="12" spans="1:63" ht="12.75">
      <c r="A12" s="11"/>
      <c r="B12" s="46" t="s">
        <v>92</v>
      </c>
      <c r="C12" s="45">
        <v>0</v>
      </c>
      <c r="D12" s="53">
        <v>258.650747405</v>
      </c>
      <c r="E12" s="45">
        <v>0</v>
      </c>
      <c r="F12" s="45">
        <v>0</v>
      </c>
      <c r="G12" s="54">
        <v>0</v>
      </c>
      <c r="H12" s="55">
        <v>1.985996734</v>
      </c>
      <c r="I12" s="45">
        <v>0.10367226</v>
      </c>
      <c r="J12" s="45">
        <v>0</v>
      </c>
      <c r="K12" s="56">
        <v>0</v>
      </c>
      <c r="L12" s="54">
        <v>94.17993969400001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0.855898196</v>
      </c>
      <c r="S12" s="45">
        <v>4.09519818</v>
      </c>
      <c r="T12" s="45">
        <v>0</v>
      </c>
      <c r="U12" s="45">
        <v>0</v>
      </c>
      <c r="V12" s="54">
        <v>0.344669294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3.8162261529999997</v>
      </c>
      <c r="AW12" s="45">
        <v>12.518379536</v>
      </c>
      <c r="AX12" s="45">
        <v>1.984798445</v>
      </c>
      <c r="AY12" s="56">
        <v>0</v>
      </c>
      <c r="AZ12" s="54">
        <v>39.547340227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1.113026892</v>
      </c>
      <c r="BG12" s="53">
        <v>0.279739308</v>
      </c>
      <c r="BH12" s="45">
        <v>0</v>
      </c>
      <c r="BI12" s="45">
        <v>0</v>
      </c>
      <c r="BJ12" s="45">
        <v>1.8440305209999999</v>
      </c>
      <c r="BK12" s="91">
        <f>SUM(C12:BJ12)</f>
        <v>421.31966284500004</v>
      </c>
    </row>
    <row r="13" spans="1:65" ht="12.75">
      <c r="A13" s="11"/>
      <c r="B13" s="47" t="s">
        <v>127</v>
      </c>
      <c r="C13" s="45">
        <v>0</v>
      </c>
      <c r="D13" s="53">
        <v>85.192910876</v>
      </c>
      <c r="E13" s="45">
        <v>0</v>
      </c>
      <c r="F13" s="45">
        <v>0</v>
      </c>
      <c r="G13" s="54">
        <v>0</v>
      </c>
      <c r="H13" s="55">
        <v>2.20097052</v>
      </c>
      <c r="I13" s="45">
        <v>0</v>
      </c>
      <c r="J13" s="45">
        <v>0</v>
      </c>
      <c r="K13" s="56">
        <v>0</v>
      </c>
      <c r="L13" s="54">
        <v>26.385493519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0.700046072</v>
      </c>
      <c r="S13" s="45">
        <v>0</v>
      </c>
      <c r="T13" s="45">
        <v>0</v>
      </c>
      <c r="U13" s="45">
        <v>0</v>
      </c>
      <c r="V13" s="54">
        <v>0.046233917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1.2103734750000001</v>
      </c>
      <c r="AW13" s="45">
        <v>2.9975931570000003</v>
      </c>
      <c r="AX13" s="45">
        <v>0</v>
      </c>
      <c r="AY13" s="56">
        <v>0</v>
      </c>
      <c r="AZ13" s="54">
        <v>15.042110376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0.07405314299999999</v>
      </c>
      <c r="BG13" s="53">
        <v>0.004711947</v>
      </c>
      <c r="BH13" s="45">
        <v>0</v>
      </c>
      <c r="BI13" s="45">
        <v>0</v>
      </c>
      <c r="BJ13" s="45">
        <v>0.005250652</v>
      </c>
      <c r="BK13" s="91">
        <f>SUM(C13:BJ13)</f>
        <v>133.859747654</v>
      </c>
      <c r="BM13" s="27"/>
    </row>
    <row r="14" spans="1:65" ht="12.75">
      <c r="A14" s="36"/>
      <c r="B14" s="37" t="s">
        <v>79</v>
      </c>
      <c r="C14" s="93">
        <f aca="true" t="shared" si="1" ref="C14:AH14">SUM(C12:C13)</f>
        <v>0</v>
      </c>
      <c r="D14" s="93">
        <f t="shared" si="1"/>
        <v>343.843658281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4.186967254</v>
      </c>
      <c r="I14" s="93">
        <f t="shared" si="1"/>
        <v>0.10367226</v>
      </c>
      <c r="J14" s="93">
        <f t="shared" si="1"/>
        <v>0</v>
      </c>
      <c r="K14" s="93">
        <f t="shared" si="1"/>
        <v>0</v>
      </c>
      <c r="L14" s="93">
        <f t="shared" si="1"/>
        <v>120.565433213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1.5559442680000002</v>
      </c>
      <c r="S14" s="93">
        <f t="shared" si="1"/>
        <v>4.09519818</v>
      </c>
      <c r="T14" s="93">
        <f t="shared" si="1"/>
        <v>0</v>
      </c>
      <c r="U14" s="93">
        <f t="shared" si="1"/>
        <v>0</v>
      </c>
      <c r="V14" s="93">
        <f t="shared" si="1"/>
        <v>0.39090321100000003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5.026599628</v>
      </c>
      <c r="AW14" s="93">
        <f t="shared" si="2"/>
        <v>15.515972693</v>
      </c>
      <c r="AX14" s="93">
        <f t="shared" si="2"/>
        <v>1.984798445</v>
      </c>
      <c r="AY14" s="93">
        <f t="shared" si="2"/>
        <v>0</v>
      </c>
      <c r="AZ14" s="93">
        <f t="shared" si="2"/>
        <v>54.589450603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1.187080035</v>
      </c>
      <c r="BG14" s="93">
        <f t="shared" si="2"/>
        <v>0.284451255</v>
      </c>
      <c r="BH14" s="93">
        <f t="shared" si="2"/>
        <v>0</v>
      </c>
      <c r="BI14" s="93">
        <f t="shared" si="2"/>
        <v>0</v>
      </c>
      <c r="BJ14" s="93">
        <f t="shared" si="2"/>
        <v>1.8492811729999998</v>
      </c>
      <c r="BK14" s="93">
        <f t="shared" si="2"/>
        <v>555.179410499</v>
      </c>
      <c r="BM14" s="27"/>
    </row>
    <row r="15" spans="1:63" ht="12.75">
      <c r="A15" s="11" t="s">
        <v>71</v>
      </c>
      <c r="B15" s="18" t="s">
        <v>10</v>
      </c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34"/>
    </row>
    <row r="16" spans="1:65" ht="12.75">
      <c r="A16" s="96"/>
      <c r="B16" s="3" t="s">
        <v>128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0.173154484</v>
      </c>
      <c r="I16" s="45">
        <v>0</v>
      </c>
      <c r="J16" s="45">
        <v>0</v>
      </c>
      <c r="K16" s="45">
        <v>0</v>
      </c>
      <c r="L16" s="54">
        <v>0.578348849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0.041465559000000006</v>
      </c>
      <c r="S16" s="45">
        <v>0</v>
      </c>
      <c r="T16" s="45">
        <v>0</v>
      </c>
      <c r="U16" s="45">
        <v>0</v>
      </c>
      <c r="V16" s="54">
        <v>0.063793167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18.475415652</v>
      </c>
      <c r="AW16" s="45">
        <v>15.761437498</v>
      </c>
      <c r="AX16" s="45">
        <v>0</v>
      </c>
      <c r="AY16" s="45">
        <v>0</v>
      </c>
      <c r="AZ16" s="54">
        <v>69.863015202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6.690687583</v>
      </c>
      <c r="BG16" s="53">
        <v>1.444463633</v>
      </c>
      <c r="BH16" s="45">
        <v>0</v>
      </c>
      <c r="BI16" s="45">
        <v>0</v>
      </c>
      <c r="BJ16" s="56">
        <v>10.019826826000001</v>
      </c>
      <c r="BK16" s="61">
        <f aca="true" t="shared" si="3" ref="BK16:BK32">SUM(C16:BJ16)</f>
        <v>123.11160845299999</v>
      </c>
      <c r="BM16" s="111"/>
    </row>
    <row r="17" spans="1:65" ht="12.75">
      <c r="A17" s="96"/>
      <c r="B17" s="3" t="s">
        <v>133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0.12621078200000002</v>
      </c>
      <c r="I17" s="45">
        <v>0</v>
      </c>
      <c r="J17" s="45">
        <v>0</v>
      </c>
      <c r="K17" s="45">
        <v>0</v>
      </c>
      <c r="L17" s="54">
        <v>0.808419125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0.041878947</v>
      </c>
      <c r="S17" s="45">
        <v>0</v>
      </c>
      <c r="T17" s="45">
        <v>2.269246666</v>
      </c>
      <c r="U17" s="45">
        <v>0</v>
      </c>
      <c r="V17" s="54">
        <v>0.022692467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13.387993375</v>
      </c>
      <c r="AW17" s="45">
        <v>9.875199084</v>
      </c>
      <c r="AX17" s="45">
        <v>0</v>
      </c>
      <c r="AY17" s="45">
        <v>0</v>
      </c>
      <c r="AZ17" s="54">
        <v>46.330172171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3.24373978</v>
      </c>
      <c r="BG17" s="53">
        <v>1.814813447</v>
      </c>
      <c r="BH17" s="45">
        <v>0.783257533</v>
      </c>
      <c r="BI17" s="45">
        <v>0</v>
      </c>
      <c r="BJ17" s="56">
        <v>12.199747385000002</v>
      </c>
      <c r="BK17" s="61">
        <f t="shared" si="3"/>
        <v>90.90337076200001</v>
      </c>
      <c r="BM17" s="111"/>
    </row>
    <row r="18" spans="1:65" ht="12.75">
      <c r="A18" s="96"/>
      <c r="B18" s="3" t="s">
        <v>134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0.138744158</v>
      </c>
      <c r="I18" s="45">
        <v>0.1679717</v>
      </c>
      <c r="J18" s="45">
        <v>0</v>
      </c>
      <c r="K18" s="45">
        <v>0</v>
      </c>
      <c r="L18" s="54">
        <v>0.359820671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0.075531274</v>
      </c>
      <c r="S18" s="45">
        <v>0</v>
      </c>
      <c r="T18" s="45">
        <v>2.239622666</v>
      </c>
      <c r="U18" s="45">
        <v>0</v>
      </c>
      <c r="V18" s="54">
        <v>0.011198113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18.118021454</v>
      </c>
      <c r="AW18" s="45">
        <v>16.336133446999998</v>
      </c>
      <c r="AX18" s="45">
        <v>0</v>
      </c>
      <c r="AY18" s="45">
        <v>0</v>
      </c>
      <c r="AZ18" s="54">
        <v>97.598715025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6.981041702</v>
      </c>
      <c r="BG18" s="53">
        <v>0.34244604700000003</v>
      </c>
      <c r="BH18" s="45">
        <v>0</v>
      </c>
      <c r="BI18" s="45">
        <v>0</v>
      </c>
      <c r="BJ18" s="56">
        <v>9.150450983</v>
      </c>
      <c r="BK18" s="61">
        <f t="shared" si="3"/>
        <v>151.51969724000003</v>
      </c>
      <c r="BM18" s="111"/>
    </row>
    <row r="19" spans="1:65" ht="12.75">
      <c r="A19" s="96"/>
      <c r="B19" s="3" t="s">
        <v>135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0.141150645</v>
      </c>
      <c r="I19" s="45">
        <v>3.401871</v>
      </c>
      <c r="J19" s="45">
        <v>0</v>
      </c>
      <c r="K19" s="45">
        <v>0</v>
      </c>
      <c r="L19" s="54">
        <v>0.352205741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0.110724382</v>
      </c>
      <c r="S19" s="45">
        <v>0</v>
      </c>
      <c r="T19" s="45">
        <v>2.267914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16.810153440000004</v>
      </c>
      <c r="AW19" s="45">
        <v>8.269850950999999</v>
      </c>
      <c r="AX19" s="45">
        <v>0</v>
      </c>
      <c r="AY19" s="45">
        <v>0</v>
      </c>
      <c r="AZ19" s="54">
        <v>56.441617412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5.972105491</v>
      </c>
      <c r="BG19" s="53">
        <v>2.074807361</v>
      </c>
      <c r="BH19" s="45">
        <v>0</v>
      </c>
      <c r="BI19" s="45">
        <v>0</v>
      </c>
      <c r="BJ19" s="56">
        <v>12.962219277</v>
      </c>
      <c r="BK19" s="61">
        <f t="shared" si="3"/>
        <v>108.80461969999999</v>
      </c>
      <c r="BM19" s="111"/>
    </row>
    <row r="20" spans="1:65" ht="12.75">
      <c r="A20" s="96"/>
      <c r="B20" s="3" t="s">
        <v>138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0.114122013</v>
      </c>
      <c r="I20" s="45">
        <v>0</v>
      </c>
      <c r="J20" s="45">
        <v>0</v>
      </c>
      <c r="K20" s="45">
        <v>0</v>
      </c>
      <c r="L20" s="54">
        <v>0.355495528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0.12285876200000001</v>
      </c>
      <c r="S20" s="45">
        <v>0</v>
      </c>
      <c r="T20" s="45">
        <v>2.460176666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5.380886676</v>
      </c>
      <c r="AW20" s="45">
        <v>1.657285969</v>
      </c>
      <c r="AX20" s="45">
        <v>0</v>
      </c>
      <c r="AY20" s="45">
        <v>0</v>
      </c>
      <c r="AZ20" s="54">
        <v>16.509373745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1.934716491</v>
      </c>
      <c r="BG20" s="53">
        <v>0.0243407</v>
      </c>
      <c r="BH20" s="45">
        <v>0</v>
      </c>
      <c r="BI20" s="45">
        <v>0</v>
      </c>
      <c r="BJ20" s="56">
        <v>0.54139802</v>
      </c>
      <c r="BK20" s="61">
        <f t="shared" si="3"/>
        <v>29.10065457</v>
      </c>
      <c r="BM20" s="111"/>
    </row>
    <row r="21" spans="1:65" ht="12.75">
      <c r="A21" s="96"/>
      <c r="B21" s="3" t="s">
        <v>142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0.298736032</v>
      </c>
      <c r="I21" s="45">
        <v>0.30674925</v>
      </c>
      <c r="J21" s="45">
        <v>0</v>
      </c>
      <c r="K21" s="45">
        <v>0</v>
      </c>
      <c r="L21" s="54">
        <v>0.460123875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0.026380437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7.907540375</v>
      </c>
      <c r="AW21" s="45">
        <v>3.1908366549999996</v>
      </c>
      <c r="AX21" s="45">
        <v>0</v>
      </c>
      <c r="AY21" s="45">
        <v>0</v>
      </c>
      <c r="AZ21" s="54">
        <v>36.324535718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2.529540284</v>
      </c>
      <c r="BG21" s="53">
        <v>0.6081073339999999</v>
      </c>
      <c r="BH21" s="45">
        <v>0</v>
      </c>
      <c r="BI21" s="45">
        <v>0</v>
      </c>
      <c r="BJ21" s="56">
        <v>5.431058472</v>
      </c>
      <c r="BK21" s="61">
        <f t="shared" si="3"/>
        <v>57.083608432000005</v>
      </c>
      <c r="BM21" s="111"/>
    </row>
    <row r="22" spans="1:65" ht="12.75">
      <c r="A22" s="96"/>
      <c r="B22" s="3" t="s">
        <v>143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0.286385688</v>
      </c>
      <c r="I22" s="45">
        <v>0.309117417</v>
      </c>
      <c r="J22" s="45">
        <v>0</v>
      </c>
      <c r="K22" s="45">
        <v>0</v>
      </c>
      <c r="L22" s="54">
        <v>0.3709409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0.063480354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9.362114875</v>
      </c>
      <c r="AW22" s="45">
        <v>2.2861248130000003</v>
      </c>
      <c r="AX22" s="45">
        <v>0</v>
      </c>
      <c r="AY22" s="45">
        <v>0</v>
      </c>
      <c r="AZ22" s="54">
        <v>39.548918402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2.785956514</v>
      </c>
      <c r="BG22" s="53">
        <v>0.200885744</v>
      </c>
      <c r="BH22" s="45">
        <v>0</v>
      </c>
      <c r="BI22" s="45">
        <v>0</v>
      </c>
      <c r="BJ22" s="56">
        <v>6.949107545</v>
      </c>
      <c r="BK22" s="61">
        <f t="shared" si="3"/>
        <v>62.163032251999994</v>
      </c>
      <c r="BM22" s="111"/>
    </row>
    <row r="23" spans="1:65" ht="12.75">
      <c r="A23" s="96"/>
      <c r="B23" s="3" t="s">
        <v>146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0.09027811300000001</v>
      </c>
      <c r="I23" s="45">
        <v>0.5456605</v>
      </c>
      <c r="J23" s="45">
        <v>0</v>
      </c>
      <c r="K23" s="45">
        <v>0</v>
      </c>
      <c r="L23" s="54">
        <v>0.25100383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0.06057715600000001</v>
      </c>
      <c r="S23" s="45">
        <v>0</v>
      </c>
      <c r="T23" s="45">
        <v>0</v>
      </c>
      <c r="U23" s="45">
        <v>0</v>
      </c>
      <c r="V23" s="54">
        <v>0.05456605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7.213797509000001</v>
      </c>
      <c r="AW23" s="45">
        <v>4.2651316679999995</v>
      </c>
      <c r="AX23" s="45">
        <v>0</v>
      </c>
      <c r="AY23" s="45">
        <v>0</v>
      </c>
      <c r="AZ23" s="54">
        <v>31.631088009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1.3451218139999999</v>
      </c>
      <c r="BG23" s="53">
        <v>0</v>
      </c>
      <c r="BH23" s="45">
        <v>0</v>
      </c>
      <c r="BI23" s="45">
        <v>0</v>
      </c>
      <c r="BJ23" s="56">
        <v>2.1394569889999997</v>
      </c>
      <c r="BK23" s="61">
        <f t="shared" si="3"/>
        <v>47.59668163800001</v>
      </c>
      <c r="BM23" s="111"/>
    </row>
    <row r="24" spans="1:65" ht="12.75">
      <c r="A24" s="96"/>
      <c r="B24" s="3" t="s">
        <v>145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0.419309214</v>
      </c>
      <c r="I24" s="45">
        <v>0.584699021</v>
      </c>
      <c r="J24" s="45">
        <v>0</v>
      </c>
      <c r="K24" s="45">
        <v>0</v>
      </c>
      <c r="L24" s="54">
        <v>0.03439406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0.127519303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7.067924914</v>
      </c>
      <c r="AW24" s="45">
        <v>2.760235556</v>
      </c>
      <c r="AX24" s="45">
        <v>0</v>
      </c>
      <c r="AY24" s="45">
        <v>0</v>
      </c>
      <c r="AZ24" s="54">
        <v>35.972668579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2.083433391</v>
      </c>
      <c r="BG24" s="53">
        <v>0.025784807</v>
      </c>
      <c r="BH24" s="45">
        <v>0</v>
      </c>
      <c r="BI24" s="45">
        <v>0</v>
      </c>
      <c r="BJ24" s="56">
        <v>2.596551985</v>
      </c>
      <c r="BK24" s="61">
        <f t="shared" si="3"/>
        <v>51.672520829999996</v>
      </c>
      <c r="BM24" s="111"/>
    </row>
    <row r="25" spans="1:65" ht="12.75">
      <c r="A25" s="96"/>
      <c r="B25" s="3" t="s">
        <v>139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0.342717986</v>
      </c>
      <c r="I25" s="45">
        <v>5.636604288</v>
      </c>
      <c r="J25" s="45">
        <v>0</v>
      </c>
      <c r="K25" s="45">
        <v>0</v>
      </c>
      <c r="L25" s="54">
        <v>6.41686462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0.119195033</v>
      </c>
      <c r="S25" s="45">
        <v>0.119195033</v>
      </c>
      <c r="T25" s="45">
        <v>0.23839006699999998</v>
      </c>
      <c r="U25" s="45">
        <v>0</v>
      </c>
      <c r="V25" s="54">
        <v>0.798606724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3.9800113409999995</v>
      </c>
      <c r="AW25" s="45">
        <v>25.163022388999998</v>
      </c>
      <c r="AX25" s="45">
        <v>0</v>
      </c>
      <c r="AY25" s="45">
        <v>0</v>
      </c>
      <c r="AZ25" s="54">
        <v>44.196769951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0.854968351</v>
      </c>
      <c r="BG25" s="53">
        <v>0.7230086</v>
      </c>
      <c r="BH25" s="45">
        <v>0</v>
      </c>
      <c r="BI25" s="45">
        <v>0</v>
      </c>
      <c r="BJ25" s="56">
        <v>5.930244076</v>
      </c>
      <c r="BK25" s="61">
        <f t="shared" si="3"/>
        <v>94.51959845899998</v>
      </c>
      <c r="BM25" s="111"/>
    </row>
    <row r="26" spans="1:65" ht="12.75">
      <c r="A26" s="96"/>
      <c r="B26" s="3" t="s">
        <v>140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0.081931776</v>
      </c>
      <c r="I26" s="45">
        <v>1.255974204</v>
      </c>
      <c r="J26" s="45">
        <v>0</v>
      </c>
      <c r="K26" s="45">
        <v>0</v>
      </c>
      <c r="L26" s="54">
        <v>5.519694787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0.077353926</v>
      </c>
      <c r="S26" s="45">
        <v>0</v>
      </c>
      <c r="T26" s="45">
        <v>0</v>
      </c>
      <c r="U26" s="45">
        <v>0</v>
      </c>
      <c r="V26" s="54">
        <v>0.011738077000000001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1.846411068</v>
      </c>
      <c r="AW26" s="45">
        <v>9.23296437</v>
      </c>
      <c r="AX26" s="45">
        <v>0</v>
      </c>
      <c r="AY26" s="45">
        <v>0</v>
      </c>
      <c r="AZ26" s="54">
        <v>31.701714156999998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0.355165259</v>
      </c>
      <c r="BG26" s="53">
        <v>0.631114021</v>
      </c>
      <c r="BH26" s="45">
        <v>0</v>
      </c>
      <c r="BI26" s="45">
        <v>0</v>
      </c>
      <c r="BJ26" s="56">
        <v>2.965692873</v>
      </c>
      <c r="BK26" s="61">
        <f t="shared" si="3"/>
        <v>53.679754518</v>
      </c>
      <c r="BM26" s="111"/>
    </row>
    <row r="27" spans="1:65" ht="12.75">
      <c r="A27" s="96"/>
      <c r="B27" s="3" t="s">
        <v>144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0.142661913</v>
      </c>
      <c r="I27" s="45">
        <v>29.854133726</v>
      </c>
      <c r="J27" s="45">
        <v>0</v>
      </c>
      <c r="K27" s="45">
        <v>0</v>
      </c>
      <c r="L27" s="54">
        <v>19.235639567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0.011473533000000001</v>
      </c>
      <c r="S27" s="45">
        <v>7.457796665000001</v>
      </c>
      <c r="T27" s="45">
        <v>0</v>
      </c>
      <c r="U27" s="45">
        <v>0</v>
      </c>
      <c r="V27" s="54">
        <v>1.72103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0.386524959</v>
      </c>
      <c r="AW27" s="45">
        <v>80.93685660599999</v>
      </c>
      <c r="AX27" s="45">
        <v>0</v>
      </c>
      <c r="AY27" s="45">
        <v>0</v>
      </c>
      <c r="AZ27" s="54">
        <v>133.49073023699998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0.001139519</v>
      </c>
      <c r="BG27" s="53">
        <v>0</v>
      </c>
      <c r="BH27" s="45">
        <v>0</v>
      </c>
      <c r="BI27" s="45">
        <v>0</v>
      </c>
      <c r="BJ27" s="56">
        <v>0.233590068</v>
      </c>
      <c r="BK27" s="61">
        <f t="shared" si="3"/>
        <v>273.471576793</v>
      </c>
      <c r="BM27" s="111"/>
    </row>
    <row r="28" spans="1:65" ht="12.75">
      <c r="A28" s="96"/>
      <c r="B28" s="3" t="s">
        <v>147</v>
      </c>
      <c r="C28" s="55">
        <v>0</v>
      </c>
      <c r="D28" s="53">
        <v>57.948293315</v>
      </c>
      <c r="E28" s="45">
        <v>0</v>
      </c>
      <c r="F28" s="45">
        <v>0</v>
      </c>
      <c r="G28" s="54">
        <v>0</v>
      </c>
      <c r="H28" s="73">
        <v>0.16531067700000002</v>
      </c>
      <c r="I28" s="45">
        <v>75.859583976</v>
      </c>
      <c r="J28" s="45">
        <v>0</v>
      </c>
      <c r="K28" s="45">
        <v>0</v>
      </c>
      <c r="L28" s="54">
        <v>3.9491919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0.027628692000000003</v>
      </c>
      <c r="S28" s="45">
        <v>1.053605333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0.173514846</v>
      </c>
      <c r="AW28" s="45">
        <v>16.846101328</v>
      </c>
      <c r="AX28" s="45">
        <v>0</v>
      </c>
      <c r="AY28" s="45">
        <v>0</v>
      </c>
      <c r="AZ28" s="54">
        <v>0.443261673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0.07580745500000001</v>
      </c>
      <c r="BG28" s="53">
        <v>0</v>
      </c>
      <c r="BH28" s="45">
        <v>0</v>
      </c>
      <c r="BI28" s="45">
        <v>0</v>
      </c>
      <c r="BJ28" s="56">
        <v>0</v>
      </c>
      <c r="BK28" s="61">
        <f t="shared" si="3"/>
        <v>156.54229919499997</v>
      </c>
      <c r="BM28" s="111"/>
    </row>
    <row r="29" spans="1:65" ht="12.75">
      <c r="A29" s="96"/>
      <c r="B29" s="3" t="s">
        <v>148</v>
      </c>
      <c r="C29" s="55">
        <v>0</v>
      </c>
      <c r="D29" s="53">
        <v>44.224585986</v>
      </c>
      <c r="E29" s="45">
        <v>0</v>
      </c>
      <c r="F29" s="45">
        <v>0</v>
      </c>
      <c r="G29" s="54">
        <v>0</v>
      </c>
      <c r="H29" s="73">
        <v>0.003790678</v>
      </c>
      <c r="I29" s="45">
        <v>40.012720654</v>
      </c>
      <c r="J29" s="45">
        <v>0</v>
      </c>
      <c r="K29" s="45">
        <v>0</v>
      </c>
      <c r="L29" s="54">
        <v>3.4226670670000003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0.005264832</v>
      </c>
      <c r="S29" s="45">
        <v>5.264831665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0.134865975</v>
      </c>
      <c r="AW29" s="45">
        <v>3.5742689549999995</v>
      </c>
      <c r="AX29" s="45">
        <v>0</v>
      </c>
      <c r="AY29" s="45">
        <v>0</v>
      </c>
      <c r="AZ29" s="54">
        <v>10.307055087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0.020499543999999998</v>
      </c>
      <c r="BG29" s="53">
        <v>0.052562933</v>
      </c>
      <c r="BH29" s="45">
        <v>0</v>
      </c>
      <c r="BI29" s="45">
        <v>0</v>
      </c>
      <c r="BJ29" s="56">
        <v>0.052562933</v>
      </c>
      <c r="BK29" s="61">
        <f t="shared" si="3"/>
        <v>107.075676309</v>
      </c>
      <c r="BM29" s="111"/>
    </row>
    <row r="30" spans="1:65" ht="12.75">
      <c r="A30" s="96"/>
      <c r="B30" s="3" t="s">
        <v>149</v>
      </c>
      <c r="C30" s="55">
        <v>0</v>
      </c>
      <c r="D30" s="53">
        <v>15.727294995</v>
      </c>
      <c r="E30" s="45">
        <v>0</v>
      </c>
      <c r="F30" s="45">
        <v>0</v>
      </c>
      <c r="G30" s="54">
        <v>0</v>
      </c>
      <c r="H30" s="73">
        <v>0.288962728</v>
      </c>
      <c r="I30" s="45">
        <v>17.090327228</v>
      </c>
      <c r="J30" s="45">
        <v>0</v>
      </c>
      <c r="K30" s="45">
        <v>0</v>
      </c>
      <c r="L30" s="54">
        <v>12.796144495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0.06438335199999999</v>
      </c>
      <c r="S30" s="45">
        <v>0</v>
      </c>
      <c r="T30" s="45">
        <v>0</v>
      </c>
      <c r="U30" s="45">
        <v>0</v>
      </c>
      <c r="V30" s="54">
        <v>0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0.450977382</v>
      </c>
      <c r="AW30" s="45">
        <v>10.1543189</v>
      </c>
      <c r="AX30" s="45">
        <v>0</v>
      </c>
      <c r="AY30" s="45">
        <v>0</v>
      </c>
      <c r="AZ30" s="54">
        <v>16.10035306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0.063595349</v>
      </c>
      <c r="BG30" s="53">
        <v>0</v>
      </c>
      <c r="BH30" s="45">
        <v>0</v>
      </c>
      <c r="BI30" s="45">
        <v>0</v>
      </c>
      <c r="BJ30" s="56">
        <v>2.22976281</v>
      </c>
      <c r="BK30" s="61">
        <f t="shared" si="3"/>
        <v>74.966120299</v>
      </c>
      <c r="BM30" s="111"/>
    </row>
    <row r="31" spans="1:65" ht="12.75">
      <c r="A31" s="96"/>
      <c r="B31" s="3" t="s">
        <v>150</v>
      </c>
      <c r="C31" s="55">
        <v>0</v>
      </c>
      <c r="D31" s="53">
        <v>10.44771667</v>
      </c>
      <c r="E31" s="45">
        <v>0</v>
      </c>
      <c r="F31" s="45">
        <v>0</v>
      </c>
      <c r="G31" s="54">
        <v>0</v>
      </c>
      <c r="H31" s="73">
        <v>0.23628121400000002</v>
      </c>
      <c r="I31" s="45">
        <v>36.258459464999994</v>
      </c>
      <c r="J31" s="45">
        <v>0</v>
      </c>
      <c r="K31" s="45">
        <v>0</v>
      </c>
      <c r="L31" s="54">
        <v>0.641938629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0.050149041</v>
      </c>
      <c r="S31" s="45">
        <v>0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0.709971096</v>
      </c>
      <c r="AW31" s="45">
        <v>2.13897</v>
      </c>
      <c r="AX31" s="45">
        <v>0</v>
      </c>
      <c r="AY31" s="45">
        <v>0</v>
      </c>
      <c r="AZ31" s="54">
        <v>6.2186535659999995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0.157496685</v>
      </c>
      <c r="BG31" s="53">
        <v>0</v>
      </c>
      <c r="BH31" s="45">
        <v>0</v>
      </c>
      <c r="BI31" s="45">
        <v>0</v>
      </c>
      <c r="BJ31" s="56">
        <v>0.20868</v>
      </c>
      <c r="BK31" s="61">
        <f t="shared" si="3"/>
        <v>57.06831636599999</v>
      </c>
      <c r="BM31" s="111"/>
    </row>
    <row r="32" spans="1:65" ht="12.75">
      <c r="A32" s="96"/>
      <c r="B32" s="3" t="s">
        <v>151</v>
      </c>
      <c r="C32" s="55">
        <v>0</v>
      </c>
      <c r="D32" s="53">
        <v>10.436</v>
      </c>
      <c r="E32" s="45">
        <v>0</v>
      </c>
      <c r="F32" s="45">
        <v>0</v>
      </c>
      <c r="G32" s="54">
        <v>0</v>
      </c>
      <c r="H32" s="73">
        <v>0.341683313</v>
      </c>
      <c r="I32" s="45">
        <v>0</v>
      </c>
      <c r="J32" s="45">
        <v>0</v>
      </c>
      <c r="K32" s="45">
        <v>0</v>
      </c>
      <c r="L32" s="54">
        <v>7.072788604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0.0360042</v>
      </c>
      <c r="S32" s="45">
        <v>0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0.354995945</v>
      </c>
      <c r="AW32" s="45">
        <v>2.939004939</v>
      </c>
      <c r="AX32" s="45">
        <v>0</v>
      </c>
      <c r="AY32" s="45">
        <v>0</v>
      </c>
      <c r="AZ32" s="54">
        <v>5.272756775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0.015111903</v>
      </c>
      <c r="BG32" s="53">
        <v>0</v>
      </c>
      <c r="BH32" s="45">
        <v>0</v>
      </c>
      <c r="BI32" s="45">
        <v>0</v>
      </c>
      <c r="BJ32" s="56">
        <v>0</v>
      </c>
      <c r="BK32" s="61">
        <f t="shared" si="3"/>
        <v>26.468345679000002</v>
      </c>
      <c r="BM32" s="111"/>
    </row>
    <row r="33" spans="1:63" ht="12.75">
      <c r="A33" s="96"/>
      <c r="B33" s="3"/>
      <c r="C33" s="55"/>
      <c r="D33" s="53"/>
      <c r="E33" s="45"/>
      <c r="F33" s="45"/>
      <c r="G33" s="54"/>
      <c r="H33" s="73"/>
      <c r="I33" s="45"/>
      <c r="J33" s="45"/>
      <c r="K33" s="45"/>
      <c r="L33" s="54"/>
      <c r="M33" s="73"/>
      <c r="N33" s="53"/>
      <c r="O33" s="45"/>
      <c r="P33" s="45"/>
      <c r="Q33" s="54"/>
      <c r="R33" s="73"/>
      <c r="S33" s="45"/>
      <c r="T33" s="45"/>
      <c r="U33" s="45"/>
      <c r="V33" s="54"/>
      <c r="W33" s="73"/>
      <c r="X33" s="45"/>
      <c r="Y33" s="45"/>
      <c r="Z33" s="45"/>
      <c r="AA33" s="54"/>
      <c r="AB33" s="73"/>
      <c r="AC33" s="45"/>
      <c r="AD33" s="45"/>
      <c r="AE33" s="45"/>
      <c r="AF33" s="54"/>
      <c r="AG33" s="73"/>
      <c r="AH33" s="45"/>
      <c r="AI33" s="45"/>
      <c r="AJ33" s="45"/>
      <c r="AK33" s="54"/>
      <c r="AL33" s="73"/>
      <c r="AM33" s="45"/>
      <c r="AN33" s="45"/>
      <c r="AO33" s="45"/>
      <c r="AP33" s="54"/>
      <c r="AQ33" s="73"/>
      <c r="AR33" s="53"/>
      <c r="AS33" s="45"/>
      <c r="AT33" s="45"/>
      <c r="AU33" s="54"/>
      <c r="AV33" s="73"/>
      <c r="AW33" s="45"/>
      <c r="AX33" s="45"/>
      <c r="AY33" s="45"/>
      <c r="AZ33" s="54"/>
      <c r="BA33" s="73"/>
      <c r="BB33" s="53"/>
      <c r="BC33" s="45"/>
      <c r="BD33" s="45"/>
      <c r="BE33" s="54"/>
      <c r="BF33" s="73"/>
      <c r="BG33" s="53"/>
      <c r="BH33" s="45"/>
      <c r="BI33" s="45"/>
      <c r="BJ33" s="56"/>
      <c r="BK33" s="61"/>
    </row>
    <row r="34" spans="1:63" ht="12.75">
      <c r="A34" s="36"/>
      <c r="B34" s="37" t="s">
        <v>137</v>
      </c>
      <c r="C34" s="94">
        <f aca="true" t="shared" si="4" ref="C34:AH34">SUM(C16:C33)</f>
        <v>0</v>
      </c>
      <c r="D34" s="94">
        <f t="shared" si="4"/>
        <v>138.783890966</v>
      </c>
      <c r="E34" s="94">
        <f t="shared" si="4"/>
        <v>0</v>
      </c>
      <c r="F34" s="94">
        <f t="shared" si="4"/>
        <v>0</v>
      </c>
      <c r="G34" s="94">
        <f t="shared" si="4"/>
        <v>0</v>
      </c>
      <c r="H34" s="94">
        <f t="shared" si="4"/>
        <v>3.3914314139999995</v>
      </c>
      <c r="I34" s="94">
        <f t="shared" si="4"/>
        <v>211.28387242899998</v>
      </c>
      <c r="J34" s="94">
        <f t="shared" si="4"/>
        <v>0</v>
      </c>
      <c r="K34" s="94">
        <f t="shared" si="4"/>
        <v>0</v>
      </c>
      <c r="L34" s="94">
        <f t="shared" si="4"/>
        <v>62.625682248000004</v>
      </c>
      <c r="M34" s="94">
        <f t="shared" si="4"/>
        <v>0</v>
      </c>
      <c r="N34" s="94">
        <f t="shared" si="4"/>
        <v>0</v>
      </c>
      <c r="O34" s="94">
        <f t="shared" si="4"/>
        <v>0</v>
      </c>
      <c r="P34" s="94">
        <f t="shared" si="4"/>
        <v>0</v>
      </c>
      <c r="Q34" s="94">
        <f t="shared" si="4"/>
        <v>0</v>
      </c>
      <c r="R34" s="94">
        <f t="shared" si="4"/>
        <v>1.0618687830000002</v>
      </c>
      <c r="S34" s="94">
        <f t="shared" si="4"/>
        <v>13.895428696</v>
      </c>
      <c r="T34" s="94">
        <f t="shared" si="4"/>
        <v>9.475350064999999</v>
      </c>
      <c r="U34" s="94">
        <f t="shared" si="4"/>
        <v>0</v>
      </c>
      <c r="V34" s="94">
        <f t="shared" si="4"/>
        <v>2.6836245979999998</v>
      </c>
      <c r="W34" s="94">
        <f t="shared" si="4"/>
        <v>0</v>
      </c>
      <c r="X34" s="94">
        <f t="shared" si="4"/>
        <v>0</v>
      </c>
      <c r="Y34" s="94">
        <f t="shared" si="4"/>
        <v>0</v>
      </c>
      <c r="Z34" s="94">
        <f t="shared" si="4"/>
        <v>0</v>
      </c>
      <c r="AA34" s="94">
        <f t="shared" si="4"/>
        <v>0</v>
      </c>
      <c r="AB34" s="94">
        <f t="shared" si="4"/>
        <v>0</v>
      </c>
      <c r="AC34" s="94">
        <f t="shared" si="4"/>
        <v>0</v>
      </c>
      <c r="AD34" s="94">
        <f t="shared" si="4"/>
        <v>0</v>
      </c>
      <c r="AE34" s="94">
        <f t="shared" si="4"/>
        <v>0</v>
      </c>
      <c r="AF34" s="94">
        <f t="shared" si="4"/>
        <v>0</v>
      </c>
      <c r="AG34" s="94">
        <f t="shared" si="4"/>
        <v>0</v>
      </c>
      <c r="AH34" s="94">
        <f t="shared" si="4"/>
        <v>0</v>
      </c>
      <c r="AI34" s="94">
        <f aca="true" t="shared" si="5" ref="AI34:BK34">SUM(AI16:AI33)</f>
        <v>0</v>
      </c>
      <c r="AJ34" s="94">
        <f t="shared" si="5"/>
        <v>0</v>
      </c>
      <c r="AK34" s="94">
        <f t="shared" si="5"/>
        <v>0</v>
      </c>
      <c r="AL34" s="94">
        <f t="shared" si="5"/>
        <v>0</v>
      </c>
      <c r="AM34" s="94">
        <f t="shared" si="5"/>
        <v>0</v>
      </c>
      <c r="AN34" s="94">
        <f t="shared" si="5"/>
        <v>0</v>
      </c>
      <c r="AO34" s="94">
        <f t="shared" si="5"/>
        <v>0</v>
      </c>
      <c r="AP34" s="94">
        <f t="shared" si="5"/>
        <v>0</v>
      </c>
      <c r="AQ34" s="94">
        <f t="shared" si="5"/>
        <v>0</v>
      </c>
      <c r="AR34" s="94">
        <f t="shared" si="5"/>
        <v>0</v>
      </c>
      <c r="AS34" s="94">
        <f t="shared" si="5"/>
        <v>0</v>
      </c>
      <c r="AT34" s="94">
        <f t="shared" si="5"/>
        <v>0</v>
      </c>
      <c r="AU34" s="94">
        <f t="shared" si="5"/>
        <v>0</v>
      </c>
      <c r="AV34" s="94">
        <f t="shared" si="5"/>
        <v>111.76112088200001</v>
      </c>
      <c r="AW34" s="94">
        <f t="shared" si="5"/>
        <v>215.38774312799998</v>
      </c>
      <c r="AX34" s="94">
        <f t="shared" si="5"/>
        <v>0</v>
      </c>
      <c r="AY34" s="94">
        <f t="shared" si="5"/>
        <v>0</v>
      </c>
      <c r="AZ34" s="94">
        <f t="shared" si="5"/>
        <v>677.9513987689999</v>
      </c>
      <c r="BA34" s="94">
        <f t="shared" si="5"/>
        <v>0</v>
      </c>
      <c r="BB34" s="94">
        <f t="shared" si="5"/>
        <v>0</v>
      </c>
      <c r="BC34" s="94">
        <f t="shared" si="5"/>
        <v>0</v>
      </c>
      <c r="BD34" s="94">
        <f t="shared" si="5"/>
        <v>0</v>
      </c>
      <c r="BE34" s="94">
        <f t="shared" si="5"/>
        <v>0</v>
      </c>
      <c r="BF34" s="94">
        <f t="shared" si="5"/>
        <v>35.110127115000004</v>
      </c>
      <c r="BG34" s="94">
        <f t="shared" si="5"/>
        <v>7.942334626999999</v>
      </c>
      <c r="BH34" s="94">
        <f t="shared" si="5"/>
        <v>0.783257533</v>
      </c>
      <c r="BI34" s="94">
        <f t="shared" si="5"/>
        <v>0</v>
      </c>
      <c r="BJ34" s="94">
        <f t="shared" si="5"/>
        <v>73.610350242</v>
      </c>
      <c r="BK34" s="107">
        <f t="shared" si="5"/>
        <v>1565.747481495</v>
      </c>
    </row>
    <row r="35" spans="1:63" ht="12.75">
      <c r="A35" s="11" t="s">
        <v>72</v>
      </c>
      <c r="B35" s="18" t="s">
        <v>15</v>
      </c>
      <c r="C35" s="112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35"/>
    </row>
    <row r="36" spans="1:63" ht="12.75">
      <c r="A36" s="11"/>
      <c r="B36" s="19" t="s">
        <v>33</v>
      </c>
      <c r="C36" s="57"/>
      <c r="D36" s="58"/>
      <c r="E36" s="59"/>
      <c r="F36" s="59"/>
      <c r="G36" s="60"/>
      <c r="H36" s="57"/>
      <c r="I36" s="59"/>
      <c r="J36" s="59"/>
      <c r="K36" s="59"/>
      <c r="L36" s="60"/>
      <c r="M36" s="57"/>
      <c r="N36" s="58"/>
      <c r="O36" s="59"/>
      <c r="P36" s="59"/>
      <c r="Q36" s="60"/>
      <c r="R36" s="57"/>
      <c r="S36" s="59"/>
      <c r="T36" s="59"/>
      <c r="U36" s="59"/>
      <c r="V36" s="60"/>
      <c r="W36" s="57"/>
      <c r="X36" s="59"/>
      <c r="Y36" s="59"/>
      <c r="Z36" s="59"/>
      <c r="AA36" s="60"/>
      <c r="AB36" s="57"/>
      <c r="AC36" s="59"/>
      <c r="AD36" s="59"/>
      <c r="AE36" s="59"/>
      <c r="AF36" s="60"/>
      <c r="AG36" s="57"/>
      <c r="AH36" s="59"/>
      <c r="AI36" s="59"/>
      <c r="AJ36" s="59"/>
      <c r="AK36" s="60"/>
      <c r="AL36" s="57"/>
      <c r="AM36" s="59"/>
      <c r="AN36" s="59"/>
      <c r="AO36" s="59"/>
      <c r="AP36" s="60"/>
      <c r="AQ36" s="57"/>
      <c r="AR36" s="58"/>
      <c r="AS36" s="59"/>
      <c r="AT36" s="59"/>
      <c r="AU36" s="60"/>
      <c r="AV36" s="57"/>
      <c r="AW36" s="59"/>
      <c r="AX36" s="59"/>
      <c r="AY36" s="59"/>
      <c r="AZ36" s="60"/>
      <c r="BA36" s="57"/>
      <c r="BB36" s="58"/>
      <c r="BC36" s="59"/>
      <c r="BD36" s="59"/>
      <c r="BE36" s="60"/>
      <c r="BF36" s="57"/>
      <c r="BG36" s="58"/>
      <c r="BH36" s="59"/>
      <c r="BI36" s="59"/>
      <c r="BJ36" s="60"/>
      <c r="BK36" s="61"/>
    </row>
    <row r="37" spans="1:63" ht="12.75">
      <c r="A37" s="36"/>
      <c r="B37" s="37" t="s">
        <v>85</v>
      </c>
      <c r="C37" s="62"/>
      <c r="D37" s="63"/>
      <c r="E37" s="63"/>
      <c r="F37" s="63"/>
      <c r="G37" s="64"/>
      <c r="H37" s="62"/>
      <c r="I37" s="63"/>
      <c r="J37" s="63"/>
      <c r="K37" s="63"/>
      <c r="L37" s="64"/>
      <c r="M37" s="62"/>
      <c r="N37" s="63"/>
      <c r="O37" s="63"/>
      <c r="P37" s="63"/>
      <c r="Q37" s="64"/>
      <c r="R37" s="62"/>
      <c r="S37" s="63"/>
      <c r="T37" s="63"/>
      <c r="U37" s="63"/>
      <c r="V37" s="64"/>
      <c r="W37" s="62"/>
      <c r="X37" s="63"/>
      <c r="Y37" s="63"/>
      <c r="Z37" s="63"/>
      <c r="AA37" s="64"/>
      <c r="AB37" s="62"/>
      <c r="AC37" s="63"/>
      <c r="AD37" s="63"/>
      <c r="AE37" s="63"/>
      <c r="AF37" s="64"/>
      <c r="AG37" s="62"/>
      <c r="AH37" s="63"/>
      <c r="AI37" s="63"/>
      <c r="AJ37" s="63"/>
      <c r="AK37" s="64"/>
      <c r="AL37" s="62"/>
      <c r="AM37" s="63"/>
      <c r="AN37" s="63"/>
      <c r="AO37" s="63"/>
      <c r="AP37" s="64"/>
      <c r="AQ37" s="62"/>
      <c r="AR37" s="63"/>
      <c r="AS37" s="63"/>
      <c r="AT37" s="63"/>
      <c r="AU37" s="64"/>
      <c r="AV37" s="62"/>
      <c r="AW37" s="63"/>
      <c r="AX37" s="63"/>
      <c r="AY37" s="63"/>
      <c r="AZ37" s="64"/>
      <c r="BA37" s="62"/>
      <c r="BB37" s="63"/>
      <c r="BC37" s="63"/>
      <c r="BD37" s="63"/>
      <c r="BE37" s="64"/>
      <c r="BF37" s="62"/>
      <c r="BG37" s="63"/>
      <c r="BH37" s="63"/>
      <c r="BI37" s="63"/>
      <c r="BJ37" s="64"/>
      <c r="BK37" s="65"/>
    </row>
    <row r="38" spans="1:63" ht="12.75">
      <c r="A38" s="11" t="s">
        <v>74</v>
      </c>
      <c r="B38" s="24" t="s">
        <v>89</v>
      </c>
      <c r="C38" s="112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4"/>
    </row>
    <row r="39" spans="1:63" ht="12.75">
      <c r="A39" s="11"/>
      <c r="B39" s="19" t="s">
        <v>33</v>
      </c>
      <c r="C39" s="57"/>
      <c r="D39" s="58"/>
      <c r="E39" s="59"/>
      <c r="F39" s="59"/>
      <c r="G39" s="60"/>
      <c r="H39" s="57"/>
      <c r="I39" s="59"/>
      <c r="J39" s="59"/>
      <c r="K39" s="59"/>
      <c r="L39" s="60"/>
      <c r="M39" s="57"/>
      <c r="N39" s="58"/>
      <c r="O39" s="59"/>
      <c r="P39" s="59"/>
      <c r="Q39" s="60"/>
      <c r="R39" s="57"/>
      <c r="S39" s="59"/>
      <c r="T39" s="59"/>
      <c r="U39" s="59"/>
      <c r="V39" s="60"/>
      <c r="W39" s="57"/>
      <c r="X39" s="59"/>
      <c r="Y39" s="59"/>
      <c r="Z39" s="59"/>
      <c r="AA39" s="60"/>
      <c r="AB39" s="57"/>
      <c r="AC39" s="59"/>
      <c r="AD39" s="59"/>
      <c r="AE39" s="59"/>
      <c r="AF39" s="60"/>
      <c r="AG39" s="57"/>
      <c r="AH39" s="59"/>
      <c r="AI39" s="59"/>
      <c r="AJ39" s="59"/>
      <c r="AK39" s="60"/>
      <c r="AL39" s="57"/>
      <c r="AM39" s="59"/>
      <c r="AN39" s="59"/>
      <c r="AO39" s="59"/>
      <c r="AP39" s="60"/>
      <c r="AQ39" s="57"/>
      <c r="AR39" s="58"/>
      <c r="AS39" s="59"/>
      <c r="AT39" s="59"/>
      <c r="AU39" s="60"/>
      <c r="AV39" s="57"/>
      <c r="AW39" s="59"/>
      <c r="AX39" s="59"/>
      <c r="AY39" s="59"/>
      <c r="AZ39" s="60"/>
      <c r="BA39" s="57"/>
      <c r="BB39" s="58"/>
      <c r="BC39" s="59"/>
      <c r="BD39" s="59"/>
      <c r="BE39" s="60"/>
      <c r="BF39" s="57"/>
      <c r="BG39" s="58"/>
      <c r="BH39" s="59"/>
      <c r="BI39" s="59"/>
      <c r="BJ39" s="60"/>
      <c r="BK39" s="61"/>
    </row>
    <row r="40" spans="1:63" ht="12.75">
      <c r="A40" s="36"/>
      <c r="B40" s="37" t="s">
        <v>84</v>
      </c>
      <c r="C40" s="62"/>
      <c r="D40" s="63"/>
      <c r="E40" s="63"/>
      <c r="F40" s="63"/>
      <c r="G40" s="64"/>
      <c r="H40" s="62"/>
      <c r="I40" s="63"/>
      <c r="J40" s="63"/>
      <c r="K40" s="63"/>
      <c r="L40" s="64"/>
      <c r="M40" s="62"/>
      <c r="N40" s="63"/>
      <c r="O40" s="63"/>
      <c r="P40" s="63"/>
      <c r="Q40" s="64"/>
      <c r="R40" s="62"/>
      <c r="S40" s="63"/>
      <c r="T40" s="63"/>
      <c r="U40" s="63"/>
      <c r="V40" s="64"/>
      <c r="W40" s="62"/>
      <c r="X40" s="63"/>
      <c r="Y40" s="63"/>
      <c r="Z40" s="63"/>
      <c r="AA40" s="64"/>
      <c r="AB40" s="62"/>
      <c r="AC40" s="63"/>
      <c r="AD40" s="63"/>
      <c r="AE40" s="63"/>
      <c r="AF40" s="64"/>
      <c r="AG40" s="62"/>
      <c r="AH40" s="63"/>
      <c r="AI40" s="63"/>
      <c r="AJ40" s="63"/>
      <c r="AK40" s="64"/>
      <c r="AL40" s="62"/>
      <c r="AM40" s="63"/>
      <c r="AN40" s="63"/>
      <c r="AO40" s="63"/>
      <c r="AP40" s="64"/>
      <c r="AQ40" s="62"/>
      <c r="AR40" s="63"/>
      <c r="AS40" s="63"/>
      <c r="AT40" s="63"/>
      <c r="AU40" s="64"/>
      <c r="AV40" s="62"/>
      <c r="AW40" s="63"/>
      <c r="AX40" s="63"/>
      <c r="AY40" s="63"/>
      <c r="AZ40" s="64"/>
      <c r="BA40" s="62"/>
      <c r="BB40" s="63"/>
      <c r="BC40" s="63"/>
      <c r="BD40" s="63"/>
      <c r="BE40" s="64"/>
      <c r="BF40" s="62"/>
      <c r="BG40" s="63"/>
      <c r="BH40" s="63"/>
      <c r="BI40" s="63"/>
      <c r="BJ40" s="64"/>
      <c r="BK40" s="65"/>
    </row>
    <row r="41" spans="1:63" ht="12.75">
      <c r="A41" s="11" t="s">
        <v>75</v>
      </c>
      <c r="B41" s="18" t="s">
        <v>16</v>
      </c>
      <c r="C41" s="112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4"/>
    </row>
    <row r="42" spans="1:65" ht="12.75">
      <c r="A42" s="11"/>
      <c r="B42" s="24" t="s">
        <v>94</v>
      </c>
      <c r="C42" s="73">
        <v>0</v>
      </c>
      <c r="D42" s="53">
        <v>439.85294336899995</v>
      </c>
      <c r="E42" s="45">
        <v>0</v>
      </c>
      <c r="F42" s="45">
        <v>0</v>
      </c>
      <c r="G42" s="54">
        <v>0</v>
      </c>
      <c r="H42" s="73">
        <v>4.529520852</v>
      </c>
      <c r="I42" s="45">
        <v>655.909561126</v>
      </c>
      <c r="J42" s="45">
        <v>116.58728273</v>
      </c>
      <c r="K42" s="45">
        <v>0</v>
      </c>
      <c r="L42" s="54">
        <v>177.53026528700005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2.553662586</v>
      </c>
      <c r="S42" s="45">
        <v>0.28576217299999995</v>
      </c>
      <c r="T42" s="45">
        <v>0</v>
      </c>
      <c r="U42" s="45">
        <v>0</v>
      </c>
      <c r="V42" s="54">
        <v>16.638346415999997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10.818593611999999</v>
      </c>
      <c r="AW42" s="45">
        <v>271.700218577</v>
      </c>
      <c r="AX42" s="45">
        <v>0</v>
      </c>
      <c r="AY42" s="45">
        <v>0</v>
      </c>
      <c r="AZ42" s="54">
        <v>235.68558571800003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4.313387856</v>
      </c>
      <c r="BG42" s="53">
        <v>2.716769889</v>
      </c>
      <c r="BH42" s="45">
        <v>1.413807853</v>
      </c>
      <c r="BI42" s="45">
        <v>0</v>
      </c>
      <c r="BJ42" s="54">
        <v>11.834561155</v>
      </c>
      <c r="BK42" s="49">
        <f aca="true" t="shared" si="6" ref="BK42:BK49">SUM(C42:BJ42)</f>
        <v>1952.3702691990002</v>
      </c>
      <c r="BM42" s="111"/>
    </row>
    <row r="43" spans="1:65" ht="12.75">
      <c r="A43" s="11"/>
      <c r="B43" s="24" t="s">
        <v>95</v>
      </c>
      <c r="C43" s="73">
        <v>0</v>
      </c>
      <c r="D43" s="53">
        <v>31.346624656</v>
      </c>
      <c r="E43" s="45">
        <v>0</v>
      </c>
      <c r="F43" s="45">
        <v>0</v>
      </c>
      <c r="G43" s="54">
        <v>0</v>
      </c>
      <c r="H43" s="73">
        <v>3.3633017699999996</v>
      </c>
      <c r="I43" s="45">
        <v>219.226543364</v>
      </c>
      <c r="J43" s="45">
        <v>3.042805677</v>
      </c>
      <c r="K43" s="45">
        <v>0</v>
      </c>
      <c r="L43" s="54">
        <v>63.605427154999994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0.5940408880000001</v>
      </c>
      <c r="S43" s="45">
        <v>4.598437594</v>
      </c>
      <c r="T43" s="45">
        <v>0.252504406</v>
      </c>
      <c r="U43" s="45">
        <v>0</v>
      </c>
      <c r="V43" s="54">
        <v>8.465618052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17.859639331</v>
      </c>
      <c r="AW43" s="45">
        <v>208.953713889</v>
      </c>
      <c r="AX43" s="45">
        <v>0</v>
      </c>
      <c r="AY43" s="45">
        <v>0</v>
      </c>
      <c r="AZ43" s="54">
        <v>164.80013265099998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6.762419006999999</v>
      </c>
      <c r="BG43" s="53">
        <v>22.557731062000002</v>
      </c>
      <c r="BH43" s="45">
        <v>1.473938972</v>
      </c>
      <c r="BI43" s="45">
        <v>0</v>
      </c>
      <c r="BJ43" s="54">
        <v>18.685087482</v>
      </c>
      <c r="BK43" s="49">
        <f t="shared" si="6"/>
        <v>775.587965956</v>
      </c>
      <c r="BM43" s="111"/>
    </row>
    <row r="44" spans="1:65" ht="12.75">
      <c r="A44" s="11"/>
      <c r="B44" s="24" t="s">
        <v>100</v>
      </c>
      <c r="C44" s="73">
        <v>0</v>
      </c>
      <c r="D44" s="53">
        <v>1.7759184899999998</v>
      </c>
      <c r="E44" s="45">
        <v>0</v>
      </c>
      <c r="F44" s="45">
        <v>0</v>
      </c>
      <c r="G44" s="54">
        <v>0</v>
      </c>
      <c r="H44" s="73">
        <v>23.364250295999998</v>
      </c>
      <c r="I44" s="45">
        <v>451.04752317800006</v>
      </c>
      <c r="J44" s="45">
        <v>0</v>
      </c>
      <c r="K44" s="45">
        <v>0</v>
      </c>
      <c r="L44" s="54">
        <v>388.90519579200003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7.733552189000001</v>
      </c>
      <c r="S44" s="45">
        <v>19.951524456</v>
      </c>
      <c r="T44" s="45">
        <v>6.887844873000001</v>
      </c>
      <c r="U44" s="45">
        <v>0</v>
      </c>
      <c r="V44" s="54">
        <v>32.6256812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0.01272002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0.051835881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0</v>
      </c>
      <c r="AS44" s="45">
        <v>0</v>
      </c>
      <c r="AT44" s="45">
        <v>0</v>
      </c>
      <c r="AU44" s="54">
        <v>0</v>
      </c>
      <c r="AV44" s="73">
        <v>295.241334496</v>
      </c>
      <c r="AW44" s="45">
        <v>1777.6944007909997</v>
      </c>
      <c r="AX44" s="45">
        <v>19.742811108</v>
      </c>
      <c r="AY44" s="45">
        <v>0</v>
      </c>
      <c r="AZ44" s="54">
        <v>3309.3895177289996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154.939349596</v>
      </c>
      <c r="BG44" s="53">
        <v>278.28311382000004</v>
      </c>
      <c r="BH44" s="45">
        <v>42.060250842</v>
      </c>
      <c r="BI44" s="45">
        <v>0</v>
      </c>
      <c r="BJ44" s="54">
        <v>620.339784368</v>
      </c>
      <c r="BK44" s="49">
        <f t="shared" si="6"/>
        <v>7430.046609125</v>
      </c>
      <c r="BM44" s="111"/>
    </row>
    <row r="45" spans="1:65" ht="12.75">
      <c r="A45" s="11"/>
      <c r="B45" s="24" t="s">
        <v>99</v>
      </c>
      <c r="C45" s="73">
        <v>0</v>
      </c>
      <c r="D45" s="53">
        <v>0.6666597</v>
      </c>
      <c r="E45" s="45">
        <v>0</v>
      </c>
      <c r="F45" s="45">
        <v>0</v>
      </c>
      <c r="G45" s="54">
        <v>0</v>
      </c>
      <c r="H45" s="73">
        <v>2.6419537049999997</v>
      </c>
      <c r="I45" s="45">
        <v>1.2072479189999998</v>
      </c>
      <c r="J45" s="45">
        <v>0</v>
      </c>
      <c r="K45" s="45">
        <v>0</v>
      </c>
      <c r="L45" s="54">
        <v>2.074184223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1.4002813950000002</v>
      </c>
      <c r="S45" s="45">
        <v>0</v>
      </c>
      <c r="T45" s="45">
        <v>0</v>
      </c>
      <c r="U45" s="45">
        <v>0</v>
      </c>
      <c r="V45" s="54">
        <v>0.380810962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0.013503826000000002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71.40822867</v>
      </c>
      <c r="AW45" s="45">
        <v>52.456932355</v>
      </c>
      <c r="AX45" s="45">
        <v>0</v>
      </c>
      <c r="AY45" s="45">
        <v>0</v>
      </c>
      <c r="AZ45" s="54">
        <v>211.56137237100003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26.226788239</v>
      </c>
      <c r="BG45" s="53">
        <v>11.956806554</v>
      </c>
      <c r="BH45" s="45">
        <v>0</v>
      </c>
      <c r="BI45" s="45">
        <v>0</v>
      </c>
      <c r="BJ45" s="54">
        <v>69.818133835</v>
      </c>
      <c r="BK45" s="49">
        <f t="shared" si="6"/>
        <v>451.812903754</v>
      </c>
      <c r="BM45" s="111"/>
    </row>
    <row r="46" spans="1:65" ht="12.75">
      <c r="A46" s="11"/>
      <c r="B46" s="24" t="s">
        <v>98</v>
      </c>
      <c r="C46" s="73">
        <v>0</v>
      </c>
      <c r="D46" s="53">
        <v>9.805598404000001</v>
      </c>
      <c r="E46" s="45">
        <v>0</v>
      </c>
      <c r="F46" s="45">
        <v>0</v>
      </c>
      <c r="G46" s="54">
        <v>0</v>
      </c>
      <c r="H46" s="73">
        <v>23.527974497</v>
      </c>
      <c r="I46" s="45">
        <v>1225.538749924</v>
      </c>
      <c r="J46" s="45">
        <v>50.86430668</v>
      </c>
      <c r="K46" s="45">
        <v>6.035014101</v>
      </c>
      <c r="L46" s="54">
        <v>121.101880518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14.519310518000001</v>
      </c>
      <c r="S46" s="45">
        <v>2.98888564</v>
      </c>
      <c r="T46" s="45">
        <v>8.228429622</v>
      </c>
      <c r="U46" s="45">
        <v>0</v>
      </c>
      <c r="V46" s="54">
        <v>21.789463232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0.045248083</v>
      </c>
      <c r="AC46" s="45">
        <v>0.0019174139999999999</v>
      </c>
      <c r="AD46" s="45">
        <v>0</v>
      </c>
      <c r="AE46" s="45">
        <v>0</v>
      </c>
      <c r="AF46" s="54">
        <v>0.040064328999999996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0.042513527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0.15508814399999998</v>
      </c>
      <c r="AS46" s="45">
        <v>0</v>
      </c>
      <c r="AT46" s="45">
        <v>0</v>
      </c>
      <c r="AU46" s="54">
        <v>0</v>
      </c>
      <c r="AV46" s="73">
        <v>276.01635059</v>
      </c>
      <c r="AW46" s="45">
        <v>875.440364111</v>
      </c>
      <c r="AX46" s="45">
        <v>5.0162240229999995</v>
      </c>
      <c r="AY46" s="45">
        <v>0</v>
      </c>
      <c r="AZ46" s="54">
        <v>1016.883320164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148.19078660999998</v>
      </c>
      <c r="BG46" s="53">
        <v>64.592385431</v>
      </c>
      <c r="BH46" s="45">
        <v>16.837272605000003</v>
      </c>
      <c r="BI46" s="45">
        <v>0</v>
      </c>
      <c r="BJ46" s="54">
        <v>199.56063325899999</v>
      </c>
      <c r="BK46" s="49">
        <f t="shared" si="6"/>
        <v>4087.2217814260002</v>
      </c>
      <c r="BM46" s="111"/>
    </row>
    <row r="47" spans="1:65" ht="12.75">
      <c r="A47" s="11"/>
      <c r="B47" s="24" t="s">
        <v>96</v>
      </c>
      <c r="C47" s="73">
        <v>0</v>
      </c>
      <c r="D47" s="53">
        <v>236.20720969200002</v>
      </c>
      <c r="E47" s="45">
        <v>0</v>
      </c>
      <c r="F47" s="45">
        <v>0</v>
      </c>
      <c r="G47" s="54">
        <v>0</v>
      </c>
      <c r="H47" s="73">
        <v>9.695416875</v>
      </c>
      <c r="I47" s="45">
        <v>2426.1872407170003</v>
      </c>
      <c r="J47" s="45">
        <v>1217.144567969</v>
      </c>
      <c r="K47" s="45">
        <v>0</v>
      </c>
      <c r="L47" s="54">
        <v>412.690848759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3.4744124019999996</v>
      </c>
      <c r="S47" s="45">
        <v>16.147417519</v>
      </c>
      <c r="T47" s="45">
        <v>0.252216579</v>
      </c>
      <c r="U47" s="45">
        <v>0</v>
      </c>
      <c r="V47" s="54">
        <v>9.967010757999999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0.000268779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0.0007206949999999999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38.89060681699999</v>
      </c>
      <c r="AW47" s="45">
        <v>1062.663627735</v>
      </c>
      <c r="AX47" s="45">
        <v>10.844460638</v>
      </c>
      <c r="AY47" s="45">
        <v>0</v>
      </c>
      <c r="AZ47" s="54">
        <v>414.681677186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16.689232614999998</v>
      </c>
      <c r="BG47" s="53">
        <v>26.164162522</v>
      </c>
      <c r="BH47" s="45">
        <v>6.606347294</v>
      </c>
      <c r="BI47" s="45">
        <v>0</v>
      </c>
      <c r="BJ47" s="54">
        <v>64.64737716</v>
      </c>
      <c r="BK47" s="49">
        <f t="shared" si="6"/>
        <v>5972.954822711001</v>
      </c>
      <c r="BM47" s="111"/>
    </row>
    <row r="48" spans="1:65" ht="12.75">
      <c r="A48" s="11"/>
      <c r="B48" s="24" t="s">
        <v>97</v>
      </c>
      <c r="C48" s="73">
        <v>0</v>
      </c>
      <c r="D48" s="53">
        <v>267.578702552</v>
      </c>
      <c r="E48" s="45">
        <v>0</v>
      </c>
      <c r="F48" s="45">
        <v>0</v>
      </c>
      <c r="G48" s="54">
        <v>0</v>
      </c>
      <c r="H48" s="73">
        <v>6.577590609</v>
      </c>
      <c r="I48" s="45">
        <v>573.2370831520001</v>
      </c>
      <c r="J48" s="45">
        <v>0</v>
      </c>
      <c r="K48" s="45">
        <v>0</v>
      </c>
      <c r="L48" s="54">
        <v>175.894107027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2.2655900040000003</v>
      </c>
      <c r="S48" s="45">
        <v>1.3367572970000001</v>
      </c>
      <c r="T48" s="45">
        <v>0</v>
      </c>
      <c r="U48" s="45">
        <v>0</v>
      </c>
      <c r="V48" s="54">
        <v>49.470578472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0.07845421999999999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14.515840208999998</v>
      </c>
      <c r="AW48" s="45">
        <v>280.271204064</v>
      </c>
      <c r="AX48" s="45">
        <v>5.2786755780000005</v>
      </c>
      <c r="AY48" s="45">
        <v>0</v>
      </c>
      <c r="AZ48" s="54">
        <v>462.696335293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4.313636618</v>
      </c>
      <c r="BG48" s="53">
        <v>18.125637435</v>
      </c>
      <c r="BH48" s="45">
        <v>1.305378696</v>
      </c>
      <c r="BI48" s="45">
        <v>0</v>
      </c>
      <c r="BJ48" s="54">
        <v>43.068183635</v>
      </c>
      <c r="BK48" s="49">
        <f t="shared" si="6"/>
        <v>1906.0137548609998</v>
      </c>
      <c r="BM48" s="111"/>
    </row>
    <row r="49" spans="1:65" ht="12.75">
      <c r="A49" s="11"/>
      <c r="B49" s="24" t="s">
        <v>136</v>
      </c>
      <c r="C49" s="73">
        <v>0</v>
      </c>
      <c r="D49" s="53">
        <v>497.24722389</v>
      </c>
      <c r="E49" s="45">
        <v>0</v>
      </c>
      <c r="F49" s="45">
        <v>0</v>
      </c>
      <c r="G49" s="54">
        <v>0</v>
      </c>
      <c r="H49" s="73">
        <v>16.136348118000004</v>
      </c>
      <c r="I49" s="45">
        <v>2178.637857576</v>
      </c>
      <c r="J49" s="45">
        <v>563.365413116</v>
      </c>
      <c r="K49" s="45">
        <v>0</v>
      </c>
      <c r="L49" s="54">
        <v>488.23654388200003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6.786339659000001</v>
      </c>
      <c r="S49" s="45">
        <v>136.492334791</v>
      </c>
      <c r="T49" s="45">
        <v>26.872257727999997</v>
      </c>
      <c r="U49" s="45">
        <v>0</v>
      </c>
      <c r="V49" s="54">
        <v>18.437504488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2.0212E-05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0.047655234000000005</v>
      </c>
      <c r="AM49" s="45">
        <v>0</v>
      </c>
      <c r="AN49" s="45">
        <v>0</v>
      </c>
      <c r="AO49" s="45">
        <v>0</v>
      </c>
      <c r="AP49" s="54">
        <v>0.120347742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28.671774356000004</v>
      </c>
      <c r="AW49" s="45">
        <v>1064.9237083619998</v>
      </c>
      <c r="AX49" s="45">
        <v>6.357644107</v>
      </c>
      <c r="AY49" s="45">
        <v>0</v>
      </c>
      <c r="AZ49" s="54">
        <v>535.366360109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14.442942207000002</v>
      </c>
      <c r="BG49" s="53">
        <v>110.885308374</v>
      </c>
      <c r="BH49" s="45">
        <v>1.994730525</v>
      </c>
      <c r="BI49" s="45">
        <v>0</v>
      </c>
      <c r="BJ49" s="54">
        <v>70.820637272</v>
      </c>
      <c r="BK49" s="49">
        <f t="shared" si="6"/>
        <v>5765.842951747999</v>
      </c>
      <c r="BM49" s="111"/>
    </row>
    <row r="50" spans="1:66" ht="12.75">
      <c r="A50" s="36"/>
      <c r="B50" s="37" t="s">
        <v>83</v>
      </c>
      <c r="C50" s="82">
        <f>SUM(C42:C49)</f>
        <v>0</v>
      </c>
      <c r="D50" s="82">
        <f>SUM(D42:D49)</f>
        <v>1484.4808807529998</v>
      </c>
      <c r="E50" s="82">
        <f aca="true" t="shared" si="7" ref="E50:BJ50">SUM(E42:E49)</f>
        <v>0</v>
      </c>
      <c r="F50" s="82">
        <f t="shared" si="7"/>
        <v>0</v>
      </c>
      <c r="G50" s="82">
        <f t="shared" si="7"/>
        <v>0</v>
      </c>
      <c r="H50" s="82">
        <f t="shared" si="7"/>
        <v>89.836356722</v>
      </c>
      <c r="I50" s="82">
        <f t="shared" si="7"/>
        <v>7730.991806956001</v>
      </c>
      <c r="J50" s="82">
        <f t="shared" si="7"/>
        <v>1951.0043761719999</v>
      </c>
      <c r="K50" s="82">
        <f t="shared" si="7"/>
        <v>6.035014101</v>
      </c>
      <c r="L50" s="82">
        <f t="shared" si="7"/>
        <v>1830.038452643</v>
      </c>
      <c r="M50" s="82">
        <f t="shared" si="7"/>
        <v>0</v>
      </c>
      <c r="N50" s="82">
        <f t="shared" si="7"/>
        <v>0</v>
      </c>
      <c r="O50" s="82">
        <f t="shared" si="7"/>
        <v>0</v>
      </c>
      <c r="P50" s="82">
        <f t="shared" si="7"/>
        <v>0</v>
      </c>
      <c r="Q50" s="82">
        <f t="shared" si="7"/>
        <v>0</v>
      </c>
      <c r="R50" s="82">
        <f t="shared" si="7"/>
        <v>39.327189641000004</v>
      </c>
      <c r="S50" s="82">
        <f t="shared" si="7"/>
        <v>181.80111947</v>
      </c>
      <c r="T50" s="82">
        <f t="shared" si="7"/>
        <v>42.493253208</v>
      </c>
      <c r="U50" s="82">
        <f t="shared" si="7"/>
        <v>0</v>
      </c>
      <c r="V50" s="82">
        <f t="shared" si="7"/>
        <v>157.77501358</v>
      </c>
      <c r="W50" s="82">
        <f t="shared" si="7"/>
        <v>0</v>
      </c>
      <c r="X50" s="82">
        <f t="shared" si="7"/>
        <v>0</v>
      </c>
      <c r="Y50" s="82">
        <f t="shared" si="7"/>
        <v>0</v>
      </c>
      <c r="Z50" s="82">
        <f t="shared" si="7"/>
        <v>0</v>
      </c>
      <c r="AA50" s="82">
        <f t="shared" si="7"/>
        <v>0</v>
      </c>
      <c r="AB50" s="82">
        <f t="shared" si="7"/>
        <v>0.13671131399999997</v>
      </c>
      <c r="AC50" s="82">
        <f t="shared" si="7"/>
        <v>0.0019174139999999999</v>
      </c>
      <c r="AD50" s="82">
        <f t="shared" si="7"/>
        <v>0</v>
      </c>
      <c r="AE50" s="82">
        <f t="shared" si="7"/>
        <v>0</v>
      </c>
      <c r="AF50" s="82">
        <f t="shared" si="7"/>
        <v>0.040064328999999996</v>
      </c>
      <c r="AG50" s="82">
        <f t="shared" si="7"/>
        <v>0</v>
      </c>
      <c r="AH50" s="82">
        <f t="shared" si="7"/>
        <v>0</v>
      </c>
      <c r="AI50" s="82">
        <f t="shared" si="7"/>
        <v>0</v>
      </c>
      <c r="AJ50" s="82">
        <f t="shared" si="7"/>
        <v>0</v>
      </c>
      <c r="AK50" s="82">
        <f t="shared" si="7"/>
        <v>0</v>
      </c>
      <c r="AL50" s="82">
        <f t="shared" si="7"/>
        <v>0.156229163</v>
      </c>
      <c r="AM50" s="82">
        <f t="shared" si="7"/>
        <v>0</v>
      </c>
      <c r="AN50" s="82">
        <f t="shared" si="7"/>
        <v>0</v>
      </c>
      <c r="AO50" s="82">
        <f t="shared" si="7"/>
        <v>0</v>
      </c>
      <c r="AP50" s="82">
        <f t="shared" si="7"/>
        <v>0.120347742</v>
      </c>
      <c r="AQ50" s="82">
        <f t="shared" si="7"/>
        <v>0</v>
      </c>
      <c r="AR50" s="82">
        <f t="shared" si="7"/>
        <v>0.15508814399999998</v>
      </c>
      <c r="AS50" s="82">
        <f t="shared" si="7"/>
        <v>0</v>
      </c>
      <c r="AT50" s="82">
        <f t="shared" si="7"/>
        <v>0</v>
      </c>
      <c r="AU50" s="82">
        <f t="shared" si="7"/>
        <v>0</v>
      </c>
      <c r="AV50" s="82">
        <f t="shared" si="7"/>
        <v>753.422368081</v>
      </c>
      <c r="AW50" s="82">
        <f t="shared" si="7"/>
        <v>5594.104169883999</v>
      </c>
      <c r="AX50" s="82">
        <f t="shared" si="7"/>
        <v>47.239815453999995</v>
      </c>
      <c r="AY50" s="82">
        <f t="shared" si="7"/>
        <v>0</v>
      </c>
      <c r="AZ50" s="82">
        <f t="shared" si="7"/>
        <v>6351.064301221</v>
      </c>
      <c r="BA50" s="82">
        <f t="shared" si="7"/>
        <v>0</v>
      </c>
      <c r="BB50" s="82">
        <f t="shared" si="7"/>
        <v>0</v>
      </c>
      <c r="BC50" s="82">
        <f t="shared" si="7"/>
        <v>0</v>
      </c>
      <c r="BD50" s="82">
        <f t="shared" si="7"/>
        <v>0</v>
      </c>
      <c r="BE50" s="82">
        <f t="shared" si="7"/>
        <v>0</v>
      </c>
      <c r="BF50" s="82">
        <f t="shared" si="7"/>
        <v>375.8785427479999</v>
      </c>
      <c r="BG50" s="82">
        <f t="shared" si="7"/>
        <v>535.2819150870001</v>
      </c>
      <c r="BH50" s="82">
        <f t="shared" si="7"/>
        <v>71.69172678700001</v>
      </c>
      <c r="BI50" s="82">
        <f t="shared" si="7"/>
        <v>0</v>
      </c>
      <c r="BJ50" s="82">
        <f t="shared" si="7"/>
        <v>1098.774398166</v>
      </c>
      <c r="BK50" s="66">
        <f>SUM(BK42:BK49)</f>
        <v>28341.85105878</v>
      </c>
      <c r="BL50" s="106"/>
      <c r="BM50" s="111"/>
      <c r="BN50" s="27"/>
    </row>
    <row r="51" spans="1:63" ht="12.75">
      <c r="A51" s="36"/>
      <c r="B51" s="38" t="s">
        <v>73</v>
      </c>
      <c r="C51" s="66">
        <f aca="true" t="shared" si="8" ref="C51:AH51">+C50+C34+C14+C10</f>
        <v>0</v>
      </c>
      <c r="D51" s="74">
        <f t="shared" si="8"/>
        <v>2812.79922327</v>
      </c>
      <c r="E51" s="74">
        <f t="shared" si="8"/>
        <v>0</v>
      </c>
      <c r="F51" s="74">
        <f t="shared" si="8"/>
        <v>0</v>
      </c>
      <c r="G51" s="75">
        <f t="shared" si="8"/>
        <v>0</v>
      </c>
      <c r="H51" s="66">
        <f t="shared" si="8"/>
        <v>145.573612593</v>
      </c>
      <c r="I51" s="74">
        <f t="shared" si="8"/>
        <v>17412.13052067997</v>
      </c>
      <c r="J51" s="74">
        <f t="shared" si="8"/>
        <v>4425.1320053300005</v>
      </c>
      <c r="K51" s="74">
        <f t="shared" si="8"/>
        <v>6.035014101</v>
      </c>
      <c r="L51" s="75">
        <f t="shared" si="8"/>
        <v>2344.745643674</v>
      </c>
      <c r="M51" s="66">
        <f t="shared" si="8"/>
        <v>0</v>
      </c>
      <c r="N51" s="74">
        <f t="shared" si="8"/>
        <v>0</v>
      </c>
      <c r="O51" s="74">
        <f t="shared" si="8"/>
        <v>0</v>
      </c>
      <c r="P51" s="74">
        <f t="shared" si="8"/>
        <v>0</v>
      </c>
      <c r="Q51" s="75">
        <f t="shared" si="8"/>
        <v>0</v>
      </c>
      <c r="R51" s="66">
        <f t="shared" si="8"/>
        <v>61.366189511</v>
      </c>
      <c r="S51" s="74">
        <f t="shared" si="8"/>
        <v>464.80785474300006</v>
      </c>
      <c r="T51" s="74">
        <f t="shared" si="8"/>
        <v>183.25358059799999</v>
      </c>
      <c r="U51" s="74">
        <f t="shared" si="8"/>
        <v>0</v>
      </c>
      <c r="V51" s="75">
        <f t="shared" si="8"/>
        <v>182.796712427</v>
      </c>
      <c r="W51" s="66">
        <f t="shared" si="8"/>
        <v>0</v>
      </c>
      <c r="X51" s="66">
        <f t="shared" si="8"/>
        <v>0</v>
      </c>
      <c r="Y51" s="66">
        <f t="shared" si="8"/>
        <v>0</v>
      </c>
      <c r="Z51" s="66">
        <f t="shared" si="8"/>
        <v>0</v>
      </c>
      <c r="AA51" s="66">
        <f t="shared" si="8"/>
        <v>0</v>
      </c>
      <c r="AB51" s="66">
        <f t="shared" si="8"/>
        <v>0.26576980399999994</v>
      </c>
      <c r="AC51" s="74">
        <f t="shared" si="8"/>
        <v>12.002928971</v>
      </c>
      <c r="AD51" s="74">
        <f t="shared" si="8"/>
        <v>0</v>
      </c>
      <c r="AE51" s="74">
        <f t="shared" si="8"/>
        <v>0</v>
      </c>
      <c r="AF51" s="75">
        <f t="shared" si="8"/>
        <v>0.040064328999999996</v>
      </c>
      <c r="AG51" s="66">
        <f t="shared" si="8"/>
        <v>0</v>
      </c>
      <c r="AH51" s="74">
        <f t="shared" si="8"/>
        <v>0</v>
      </c>
      <c r="AI51" s="74">
        <f aca="true" t="shared" si="9" ref="AI51:BK51">+AI50+AI34+AI14+AI10</f>
        <v>0</v>
      </c>
      <c r="AJ51" s="74">
        <f t="shared" si="9"/>
        <v>0</v>
      </c>
      <c r="AK51" s="75">
        <f t="shared" si="9"/>
        <v>0</v>
      </c>
      <c r="AL51" s="66">
        <f t="shared" si="9"/>
        <v>0.211412979</v>
      </c>
      <c r="AM51" s="74">
        <f t="shared" si="9"/>
        <v>0</v>
      </c>
      <c r="AN51" s="74">
        <f t="shared" si="9"/>
        <v>0</v>
      </c>
      <c r="AO51" s="74">
        <f t="shared" si="9"/>
        <v>0</v>
      </c>
      <c r="AP51" s="75">
        <f t="shared" si="9"/>
        <v>0.531471051</v>
      </c>
      <c r="AQ51" s="66">
        <f t="shared" si="9"/>
        <v>0</v>
      </c>
      <c r="AR51" s="74">
        <f t="shared" si="9"/>
        <v>0.15508814399999998</v>
      </c>
      <c r="AS51" s="74">
        <f t="shared" si="9"/>
        <v>0</v>
      </c>
      <c r="AT51" s="74">
        <f t="shared" si="9"/>
        <v>0</v>
      </c>
      <c r="AU51" s="75">
        <f t="shared" si="9"/>
        <v>0</v>
      </c>
      <c r="AV51" s="66">
        <f t="shared" si="9"/>
        <v>923.5228046689999</v>
      </c>
      <c r="AW51" s="74">
        <f t="shared" si="9"/>
        <v>8936.904003556998</v>
      </c>
      <c r="AX51" s="74">
        <f t="shared" si="9"/>
        <v>506.141666136</v>
      </c>
      <c r="AY51" s="74">
        <f t="shared" si="9"/>
        <v>0</v>
      </c>
      <c r="AZ51" s="75">
        <f t="shared" si="9"/>
        <v>7439.85813561</v>
      </c>
      <c r="BA51" s="66">
        <f t="shared" si="9"/>
        <v>0</v>
      </c>
      <c r="BB51" s="74">
        <f t="shared" si="9"/>
        <v>0</v>
      </c>
      <c r="BC51" s="74">
        <f t="shared" si="9"/>
        <v>0</v>
      </c>
      <c r="BD51" s="74">
        <f t="shared" si="9"/>
        <v>0</v>
      </c>
      <c r="BE51" s="75">
        <f t="shared" si="9"/>
        <v>0</v>
      </c>
      <c r="BF51" s="66">
        <f t="shared" si="9"/>
        <v>432.5416584039999</v>
      </c>
      <c r="BG51" s="74">
        <f t="shared" si="9"/>
        <v>604.2670435830001</v>
      </c>
      <c r="BH51" s="74">
        <f t="shared" si="9"/>
        <v>72.771023023</v>
      </c>
      <c r="BI51" s="74">
        <f t="shared" si="9"/>
        <v>0</v>
      </c>
      <c r="BJ51" s="75">
        <f t="shared" si="9"/>
        <v>1224.3618302910002</v>
      </c>
      <c r="BK51" s="66">
        <f t="shared" si="9"/>
        <v>48192.215257477976</v>
      </c>
    </row>
    <row r="52" spans="1:63" ht="3.75" customHeight="1">
      <c r="A52" s="11"/>
      <c r="B52" s="20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4"/>
    </row>
    <row r="53" spans="1:63" ht="3.75" customHeight="1">
      <c r="A53" s="11"/>
      <c r="B53" s="20"/>
      <c r="C53" s="25"/>
      <c r="D53" s="33"/>
      <c r="E53" s="26"/>
      <c r="F53" s="26"/>
      <c r="G53" s="26"/>
      <c r="H53" s="26"/>
      <c r="I53" s="26"/>
      <c r="J53" s="26"/>
      <c r="K53" s="26"/>
      <c r="L53" s="26"/>
      <c r="M53" s="26"/>
      <c r="N53" s="33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33"/>
      <c r="AS53" s="26"/>
      <c r="AT53" s="26"/>
      <c r="AU53" s="26"/>
      <c r="AV53" s="26"/>
      <c r="AW53" s="26"/>
      <c r="AX53" s="26"/>
      <c r="AY53" s="26"/>
      <c r="AZ53" s="26"/>
      <c r="BA53" s="26"/>
      <c r="BB53" s="33"/>
      <c r="BC53" s="26"/>
      <c r="BD53" s="26"/>
      <c r="BE53" s="26"/>
      <c r="BF53" s="26"/>
      <c r="BG53" s="33"/>
      <c r="BH53" s="26"/>
      <c r="BI53" s="26"/>
      <c r="BJ53" s="26"/>
      <c r="BK53" s="29"/>
    </row>
    <row r="54" spans="1:63" ht="12.75">
      <c r="A54" s="11" t="s">
        <v>1</v>
      </c>
      <c r="B54" s="17" t="s">
        <v>7</v>
      </c>
      <c r="C54" s="122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4"/>
    </row>
    <row r="55" spans="1:256" s="4" customFormat="1" ht="12.75">
      <c r="A55" s="11" t="s">
        <v>69</v>
      </c>
      <c r="B55" s="24" t="s">
        <v>2</v>
      </c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1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4" customFormat="1" ht="12.75">
      <c r="A56" s="11"/>
      <c r="B56" s="24" t="s">
        <v>101</v>
      </c>
      <c r="C56" s="77">
        <v>0</v>
      </c>
      <c r="D56" s="53">
        <v>0.8070719080000001</v>
      </c>
      <c r="E56" s="78">
        <v>0</v>
      </c>
      <c r="F56" s="78">
        <v>0</v>
      </c>
      <c r="G56" s="79">
        <v>0</v>
      </c>
      <c r="H56" s="77">
        <v>192.01891779</v>
      </c>
      <c r="I56" s="78">
        <v>0.019780591</v>
      </c>
      <c r="J56" s="78">
        <v>0</v>
      </c>
      <c r="K56" s="78">
        <v>0</v>
      </c>
      <c r="L56" s="79">
        <v>11.250233839</v>
      </c>
      <c r="M56" s="67">
        <v>0</v>
      </c>
      <c r="N56" s="68">
        <v>0</v>
      </c>
      <c r="O56" s="67">
        <v>0</v>
      </c>
      <c r="P56" s="67">
        <v>0</v>
      </c>
      <c r="Q56" s="67">
        <v>0</v>
      </c>
      <c r="R56" s="77">
        <v>125.47337423799999</v>
      </c>
      <c r="S56" s="78">
        <v>0.003208939</v>
      </c>
      <c r="T56" s="78">
        <v>0</v>
      </c>
      <c r="U56" s="78">
        <v>0</v>
      </c>
      <c r="V56" s="79">
        <v>2.91872287</v>
      </c>
      <c r="W56" s="77">
        <v>0</v>
      </c>
      <c r="X56" s="78">
        <v>0</v>
      </c>
      <c r="Y56" s="78">
        <v>0</v>
      </c>
      <c r="Z56" s="78">
        <v>0</v>
      </c>
      <c r="AA56" s="79">
        <v>0</v>
      </c>
      <c r="AB56" s="77">
        <v>1.342681005</v>
      </c>
      <c r="AC56" s="78">
        <v>0</v>
      </c>
      <c r="AD56" s="78">
        <v>0</v>
      </c>
      <c r="AE56" s="78">
        <v>0</v>
      </c>
      <c r="AF56" s="79">
        <v>0.011906436999999999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77">
        <v>0.8081336140000001</v>
      </c>
      <c r="AM56" s="78">
        <v>0</v>
      </c>
      <c r="AN56" s="78">
        <v>0</v>
      </c>
      <c r="AO56" s="78">
        <v>0</v>
      </c>
      <c r="AP56" s="79">
        <v>0</v>
      </c>
      <c r="AQ56" s="77">
        <v>0</v>
      </c>
      <c r="AR56" s="80">
        <v>0</v>
      </c>
      <c r="AS56" s="78">
        <v>0</v>
      </c>
      <c r="AT56" s="78">
        <v>0</v>
      </c>
      <c r="AU56" s="79">
        <v>0</v>
      </c>
      <c r="AV56" s="77">
        <v>1709.091705694</v>
      </c>
      <c r="AW56" s="78">
        <v>9.941108655</v>
      </c>
      <c r="AX56" s="78">
        <v>0</v>
      </c>
      <c r="AY56" s="78">
        <v>0</v>
      </c>
      <c r="AZ56" s="79">
        <v>288.66232801900003</v>
      </c>
      <c r="BA56" s="77">
        <v>0</v>
      </c>
      <c r="BB56" s="80">
        <v>0</v>
      </c>
      <c r="BC56" s="78">
        <v>0</v>
      </c>
      <c r="BD56" s="78">
        <v>0</v>
      </c>
      <c r="BE56" s="79">
        <v>0</v>
      </c>
      <c r="BF56" s="77">
        <v>1051.717995532</v>
      </c>
      <c r="BG56" s="80">
        <v>18.297257733000002</v>
      </c>
      <c r="BH56" s="78">
        <v>1.189793517</v>
      </c>
      <c r="BI56" s="78">
        <v>0</v>
      </c>
      <c r="BJ56" s="79">
        <v>108.269135295</v>
      </c>
      <c r="BK56" s="98">
        <f>SUM(C56:BJ56)</f>
        <v>3521.823355676</v>
      </c>
      <c r="BL56" s="2"/>
      <c r="BM56" s="27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4" customFormat="1" ht="12.75">
      <c r="A57" s="36"/>
      <c r="B57" s="37" t="s">
        <v>78</v>
      </c>
      <c r="C57" s="50">
        <f>SUM(C56)</f>
        <v>0</v>
      </c>
      <c r="D57" s="71">
        <f>SUM(D56)</f>
        <v>0.8070719080000001</v>
      </c>
      <c r="E57" s="71">
        <f aca="true" t="shared" si="10" ref="E57:BJ57">SUM(E56)</f>
        <v>0</v>
      </c>
      <c r="F57" s="71">
        <f t="shared" si="10"/>
        <v>0</v>
      </c>
      <c r="G57" s="69">
        <f t="shared" si="10"/>
        <v>0</v>
      </c>
      <c r="H57" s="50">
        <f t="shared" si="10"/>
        <v>192.01891779</v>
      </c>
      <c r="I57" s="71">
        <f t="shared" si="10"/>
        <v>0.019780591</v>
      </c>
      <c r="J57" s="71">
        <f t="shared" si="10"/>
        <v>0</v>
      </c>
      <c r="K57" s="71">
        <f t="shared" si="10"/>
        <v>0</v>
      </c>
      <c r="L57" s="69">
        <f t="shared" si="10"/>
        <v>11.250233839</v>
      </c>
      <c r="M57" s="51">
        <f t="shared" si="10"/>
        <v>0</v>
      </c>
      <c r="N57" s="51">
        <f t="shared" si="10"/>
        <v>0</v>
      </c>
      <c r="O57" s="51">
        <f t="shared" si="10"/>
        <v>0</v>
      </c>
      <c r="P57" s="51">
        <f t="shared" si="10"/>
        <v>0</v>
      </c>
      <c r="Q57" s="76">
        <f t="shared" si="10"/>
        <v>0</v>
      </c>
      <c r="R57" s="50">
        <f t="shared" si="10"/>
        <v>125.47337423799999</v>
      </c>
      <c r="S57" s="71">
        <f t="shared" si="10"/>
        <v>0.003208939</v>
      </c>
      <c r="T57" s="71">
        <f t="shared" si="10"/>
        <v>0</v>
      </c>
      <c r="U57" s="71">
        <f t="shared" si="10"/>
        <v>0</v>
      </c>
      <c r="V57" s="69">
        <f t="shared" si="10"/>
        <v>2.91872287</v>
      </c>
      <c r="W57" s="50">
        <f t="shared" si="10"/>
        <v>0</v>
      </c>
      <c r="X57" s="71">
        <f t="shared" si="10"/>
        <v>0</v>
      </c>
      <c r="Y57" s="71">
        <f t="shared" si="10"/>
        <v>0</v>
      </c>
      <c r="Z57" s="71">
        <f t="shared" si="10"/>
        <v>0</v>
      </c>
      <c r="AA57" s="69">
        <f t="shared" si="10"/>
        <v>0</v>
      </c>
      <c r="AB57" s="50">
        <f t="shared" si="10"/>
        <v>1.342681005</v>
      </c>
      <c r="AC57" s="71">
        <f t="shared" si="10"/>
        <v>0</v>
      </c>
      <c r="AD57" s="71">
        <f t="shared" si="10"/>
        <v>0</v>
      </c>
      <c r="AE57" s="71">
        <f t="shared" si="10"/>
        <v>0</v>
      </c>
      <c r="AF57" s="69">
        <f t="shared" si="10"/>
        <v>0.011906436999999999</v>
      </c>
      <c r="AG57" s="51">
        <f t="shared" si="10"/>
        <v>0</v>
      </c>
      <c r="AH57" s="51">
        <f t="shared" si="10"/>
        <v>0</v>
      </c>
      <c r="AI57" s="51">
        <f t="shared" si="10"/>
        <v>0</v>
      </c>
      <c r="AJ57" s="51">
        <f t="shared" si="10"/>
        <v>0</v>
      </c>
      <c r="AK57" s="76">
        <f t="shared" si="10"/>
        <v>0</v>
      </c>
      <c r="AL57" s="50">
        <f t="shared" si="10"/>
        <v>0.8081336140000001</v>
      </c>
      <c r="AM57" s="71">
        <f t="shared" si="10"/>
        <v>0</v>
      </c>
      <c r="AN57" s="71">
        <f t="shared" si="10"/>
        <v>0</v>
      </c>
      <c r="AO57" s="71">
        <f t="shared" si="10"/>
        <v>0</v>
      </c>
      <c r="AP57" s="69">
        <f t="shared" si="10"/>
        <v>0</v>
      </c>
      <c r="AQ57" s="50">
        <f t="shared" si="10"/>
        <v>0</v>
      </c>
      <c r="AR57" s="71">
        <f t="shared" si="10"/>
        <v>0</v>
      </c>
      <c r="AS57" s="71">
        <f t="shared" si="10"/>
        <v>0</v>
      </c>
      <c r="AT57" s="71">
        <f t="shared" si="10"/>
        <v>0</v>
      </c>
      <c r="AU57" s="69">
        <f t="shared" si="10"/>
        <v>0</v>
      </c>
      <c r="AV57" s="50">
        <f t="shared" si="10"/>
        <v>1709.091705694</v>
      </c>
      <c r="AW57" s="71">
        <f t="shared" si="10"/>
        <v>9.941108655</v>
      </c>
      <c r="AX57" s="71">
        <f t="shared" si="10"/>
        <v>0</v>
      </c>
      <c r="AY57" s="71">
        <f t="shared" si="10"/>
        <v>0</v>
      </c>
      <c r="AZ57" s="69">
        <f t="shared" si="10"/>
        <v>288.66232801900003</v>
      </c>
      <c r="BA57" s="50">
        <f t="shared" si="10"/>
        <v>0</v>
      </c>
      <c r="BB57" s="71">
        <f t="shared" si="10"/>
        <v>0</v>
      </c>
      <c r="BC57" s="71">
        <f t="shared" si="10"/>
        <v>0</v>
      </c>
      <c r="BD57" s="71">
        <f t="shared" si="10"/>
        <v>0</v>
      </c>
      <c r="BE57" s="69">
        <f t="shared" si="10"/>
        <v>0</v>
      </c>
      <c r="BF57" s="50">
        <f t="shared" si="10"/>
        <v>1051.717995532</v>
      </c>
      <c r="BG57" s="71">
        <f t="shared" si="10"/>
        <v>18.297257733000002</v>
      </c>
      <c r="BH57" s="71">
        <f t="shared" si="10"/>
        <v>1.189793517</v>
      </c>
      <c r="BI57" s="71">
        <f t="shared" si="10"/>
        <v>0</v>
      </c>
      <c r="BJ57" s="69">
        <f t="shared" si="10"/>
        <v>108.269135295</v>
      </c>
      <c r="BK57" s="52">
        <f>SUM(BK56:BK56)</f>
        <v>3521.823355676</v>
      </c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63" ht="12.75">
      <c r="A58" s="11" t="s">
        <v>70</v>
      </c>
      <c r="B58" s="18" t="s">
        <v>17</v>
      </c>
      <c r="C58" s="112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4"/>
    </row>
    <row r="59" spans="1:65" ht="12.75">
      <c r="A59" s="11"/>
      <c r="B59" s="24" t="s">
        <v>102</v>
      </c>
      <c r="C59" s="73">
        <v>0</v>
      </c>
      <c r="D59" s="53">
        <v>7.209019315000001</v>
      </c>
      <c r="E59" s="45">
        <v>0</v>
      </c>
      <c r="F59" s="45">
        <v>0</v>
      </c>
      <c r="G59" s="54">
        <v>0</v>
      </c>
      <c r="H59" s="73">
        <v>57.331492395</v>
      </c>
      <c r="I59" s="45">
        <v>189.822651923</v>
      </c>
      <c r="J59" s="45">
        <v>0</v>
      </c>
      <c r="K59" s="45">
        <v>0</v>
      </c>
      <c r="L59" s="54">
        <v>58.526850247999995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18.052655633</v>
      </c>
      <c r="S59" s="45">
        <v>1.947946456</v>
      </c>
      <c r="T59" s="45">
        <v>0</v>
      </c>
      <c r="U59" s="45">
        <v>0</v>
      </c>
      <c r="V59" s="54">
        <v>4.715337677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0.251318673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0.16532765300000002</v>
      </c>
      <c r="AM59" s="45">
        <v>0</v>
      </c>
      <c r="AN59" s="45">
        <v>0</v>
      </c>
      <c r="AO59" s="45">
        <v>0</v>
      </c>
      <c r="AP59" s="54">
        <v>0.08267181600000001</v>
      </c>
      <c r="AQ59" s="73">
        <v>0</v>
      </c>
      <c r="AR59" s="53">
        <v>0.3191875</v>
      </c>
      <c r="AS59" s="45">
        <v>0</v>
      </c>
      <c r="AT59" s="45">
        <v>0</v>
      </c>
      <c r="AU59" s="54">
        <v>0</v>
      </c>
      <c r="AV59" s="73">
        <v>1081.5674745070003</v>
      </c>
      <c r="AW59" s="45">
        <v>93.70671985499999</v>
      </c>
      <c r="AX59" s="45">
        <v>0</v>
      </c>
      <c r="AY59" s="45">
        <v>0</v>
      </c>
      <c r="AZ59" s="54">
        <v>511.941861835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349.0848896250001</v>
      </c>
      <c r="BG59" s="53">
        <v>35.928926382</v>
      </c>
      <c r="BH59" s="45">
        <v>0</v>
      </c>
      <c r="BI59" s="45">
        <v>0</v>
      </c>
      <c r="BJ59" s="54">
        <v>87.64750459199999</v>
      </c>
      <c r="BK59" s="49">
        <f aca="true" t="shared" si="11" ref="BK59:BK70">SUM(C59:BJ59)</f>
        <v>2498.301836085001</v>
      </c>
      <c r="BM59" s="27"/>
    </row>
    <row r="60" spans="1:65" ht="12.75">
      <c r="A60" s="11"/>
      <c r="B60" s="104" t="s">
        <v>141</v>
      </c>
      <c r="C60" s="73">
        <v>0</v>
      </c>
      <c r="D60" s="53">
        <v>270.887827276</v>
      </c>
      <c r="E60" s="45">
        <v>0</v>
      </c>
      <c r="F60" s="45">
        <v>0</v>
      </c>
      <c r="G60" s="54">
        <v>0</v>
      </c>
      <c r="H60" s="73">
        <v>3.691977353</v>
      </c>
      <c r="I60" s="45">
        <v>46.170360845000005</v>
      </c>
      <c r="J60" s="45">
        <v>0</v>
      </c>
      <c r="K60" s="45">
        <v>0</v>
      </c>
      <c r="L60" s="54">
        <v>183.98160781500002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2.6722183809999995</v>
      </c>
      <c r="S60" s="45">
        <v>4.831583666</v>
      </c>
      <c r="T60" s="45">
        <v>0</v>
      </c>
      <c r="U60" s="45">
        <v>0</v>
      </c>
      <c r="V60" s="54">
        <v>5.367158545000001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0.023229206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91.065653255</v>
      </c>
      <c r="AW60" s="45">
        <v>91.61014090100001</v>
      </c>
      <c r="AX60" s="45">
        <v>0</v>
      </c>
      <c r="AY60" s="45">
        <v>0</v>
      </c>
      <c r="AZ60" s="54">
        <v>408.367645041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60.223369141</v>
      </c>
      <c r="BG60" s="53">
        <v>36.64244147800001</v>
      </c>
      <c r="BH60" s="45">
        <v>0.265665824</v>
      </c>
      <c r="BI60" s="45">
        <v>0</v>
      </c>
      <c r="BJ60" s="54">
        <v>124.65251167699999</v>
      </c>
      <c r="BK60" s="49">
        <f t="shared" si="11"/>
        <v>1330.453390404</v>
      </c>
      <c r="BM60" s="27"/>
    </row>
    <row r="61" spans="1:65" ht="12.75">
      <c r="A61" s="11"/>
      <c r="B61" s="24" t="s">
        <v>103</v>
      </c>
      <c r="C61" s="73">
        <v>0</v>
      </c>
      <c r="D61" s="53">
        <v>167.774329201</v>
      </c>
      <c r="E61" s="45">
        <v>0</v>
      </c>
      <c r="F61" s="45">
        <v>0</v>
      </c>
      <c r="G61" s="54">
        <v>0</v>
      </c>
      <c r="H61" s="73">
        <v>41.425171987</v>
      </c>
      <c r="I61" s="45">
        <v>401.73111010099996</v>
      </c>
      <c r="J61" s="45">
        <v>10.236358798000001</v>
      </c>
      <c r="K61" s="45">
        <v>0</v>
      </c>
      <c r="L61" s="54">
        <v>273.695520095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14.874705163</v>
      </c>
      <c r="S61" s="45">
        <v>11.750021155999999</v>
      </c>
      <c r="T61" s="45">
        <v>0</v>
      </c>
      <c r="U61" s="45">
        <v>0</v>
      </c>
      <c r="V61" s="54">
        <v>50.151977289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0.051940812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0.103066226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23.888680889</v>
      </c>
      <c r="AS61" s="45">
        <v>0</v>
      </c>
      <c r="AT61" s="45">
        <v>0</v>
      </c>
      <c r="AU61" s="54">
        <v>0</v>
      </c>
      <c r="AV61" s="73">
        <v>479.216192978</v>
      </c>
      <c r="AW61" s="45">
        <v>273.62753661</v>
      </c>
      <c r="AX61" s="45">
        <v>0</v>
      </c>
      <c r="AY61" s="45">
        <v>0</v>
      </c>
      <c r="AZ61" s="54">
        <v>976.6055465779999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158.613921224</v>
      </c>
      <c r="BG61" s="53">
        <v>22.423743421</v>
      </c>
      <c r="BH61" s="45">
        <v>0</v>
      </c>
      <c r="BI61" s="45">
        <v>0</v>
      </c>
      <c r="BJ61" s="54">
        <v>93.872790477</v>
      </c>
      <c r="BK61" s="49">
        <f t="shared" si="11"/>
        <v>3000.0426130049996</v>
      </c>
      <c r="BM61" s="27"/>
    </row>
    <row r="62" spans="1:65" ht="12.75">
      <c r="A62" s="11"/>
      <c r="B62" s="24" t="s">
        <v>104</v>
      </c>
      <c r="C62" s="73">
        <v>0</v>
      </c>
      <c r="D62" s="53">
        <v>0.8720650039999999</v>
      </c>
      <c r="E62" s="45">
        <v>0</v>
      </c>
      <c r="F62" s="45">
        <v>0</v>
      </c>
      <c r="G62" s="54">
        <v>0</v>
      </c>
      <c r="H62" s="73">
        <v>521.0764033</v>
      </c>
      <c r="I62" s="45">
        <v>14.440052162</v>
      </c>
      <c r="J62" s="45">
        <v>0</v>
      </c>
      <c r="K62" s="45">
        <v>0</v>
      </c>
      <c r="L62" s="54">
        <v>152.953980153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218.65799617</v>
      </c>
      <c r="S62" s="45">
        <v>9.629278838</v>
      </c>
      <c r="T62" s="45">
        <v>0</v>
      </c>
      <c r="U62" s="45">
        <v>0</v>
      </c>
      <c r="V62" s="54">
        <v>28.191000067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1.7270742639999999</v>
      </c>
      <c r="AC62" s="45">
        <v>0</v>
      </c>
      <c r="AD62" s="45">
        <v>0</v>
      </c>
      <c r="AE62" s="45">
        <v>0</v>
      </c>
      <c r="AF62" s="54">
        <v>0.002590462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2.040637972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6.478743333</v>
      </c>
      <c r="AS62" s="45">
        <v>0</v>
      </c>
      <c r="AT62" s="45">
        <v>0</v>
      </c>
      <c r="AU62" s="54">
        <v>0</v>
      </c>
      <c r="AV62" s="73">
        <v>2779.541045949</v>
      </c>
      <c r="AW62" s="45">
        <v>160.159517115</v>
      </c>
      <c r="AX62" s="45">
        <v>0</v>
      </c>
      <c r="AY62" s="45">
        <v>0</v>
      </c>
      <c r="AZ62" s="54">
        <v>965.0524444950001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1271.2362570040002</v>
      </c>
      <c r="BG62" s="53">
        <v>28.527724887000005</v>
      </c>
      <c r="BH62" s="45">
        <v>0</v>
      </c>
      <c r="BI62" s="45">
        <v>0</v>
      </c>
      <c r="BJ62" s="54">
        <v>117.529882432</v>
      </c>
      <c r="BK62" s="49">
        <f t="shared" si="11"/>
        <v>6278.116693606999</v>
      </c>
      <c r="BM62" s="27"/>
    </row>
    <row r="63" spans="1:65" ht="25.5">
      <c r="A63" s="11"/>
      <c r="B63" s="24" t="s">
        <v>105</v>
      </c>
      <c r="C63" s="73">
        <v>0</v>
      </c>
      <c r="D63" s="53">
        <v>0.9877563380000001</v>
      </c>
      <c r="E63" s="45">
        <v>0</v>
      </c>
      <c r="F63" s="45">
        <v>0</v>
      </c>
      <c r="G63" s="54">
        <v>0</v>
      </c>
      <c r="H63" s="73">
        <v>54.722675138</v>
      </c>
      <c r="I63" s="45">
        <v>5.466453743000001</v>
      </c>
      <c r="J63" s="45">
        <v>0</v>
      </c>
      <c r="K63" s="45">
        <v>0</v>
      </c>
      <c r="L63" s="54">
        <v>36.896081736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32.493910588999995</v>
      </c>
      <c r="S63" s="45">
        <v>0.8907171300000001</v>
      </c>
      <c r="T63" s="45">
        <v>0</v>
      </c>
      <c r="U63" s="45">
        <v>0</v>
      </c>
      <c r="V63" s="54">
        <v>6.348651451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0.100822084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0.092533265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131.390007245</v>
      </c>
      <c r="AW63" s="45">
        <v>8.049911977</v>
      </c>
      <c r="AX63" s="45">
        <v>0</v>
      </c>
      <c r="AY63" s="45">
        <v>0</v>
      </c>
      <c r="AZ63" s="54">
        <v>64.97899530400001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70.886533658</v>
      </c>
      <c r="BG63" s="53">
        <v>1.075250011</v>
      </c>
      <c r="BH63" s="45">
        <v>0</v>
      </c>
      <c r="BI63" s="45">
        <v>0</v>
      </c>
      <c r="BJ63" s="54">
        <v>15.557970548000002</v>
      </c>
      <c r="BK63" s="49">
        <f t="shared" si="11"/>
        <v>429.938270217</v>
      </c>
      <c r="BM63" s="27"/>
    </row>
    <row r="64" spans="1:65" ht="12.75">
      <c r="A64" s="11"/>
      <c r="B64" s="24" t="s">
        <v>106</v>
      </c>
      <c r="C64" s="73">
        <v>0</v>
      </c>
      <c r="D64" s="53">
        <v>111.214430201</v>
      </c>
      <c r="E64" s="45">
        <v>0</v>
      </c>
      <c r="F64" s="45">
        <v>0</v>
      </c>
      <c r="G64" s="54">
        <v>0</v>
      </c>
      <c r="H64" s="73">
        <v>63.300493582</v>
      </c>
      <c r="I64" s="45">
        <v>126.3115368</v>
      </c>
      <c r="J64" s="45">
        <v>0</v>
      </c>
      <c r="K64" s="45">
        <v>0</v>
      </c>
      <c r="L64" s="54">
        <v>170.14432981</v>
      </c>
      <c r="M64" s="73">
        <v>0</v>
      </c>
      <c r="N64" s="53">
        <v>0</v>
      </c>
      <c r="O64" s="45">
        <v>0</v>
      </c>
      <c r="P64" s="45">
        <v>0</v>
      </c>
      <c r="Q64" s="54">
        <v>0</v>
      </c>
      <c r="R64" s="73">
        <v>23.48166173</v>
      </c>
      <c r="S64" s="45">
        <v>8.556341148</v>
      </c>
      <c r="T64" s="45">
        <v>0</v>
      </c>
      <c r="U64" s="45">
        <v>0</v>
      </c>
      <c r="V64" s="54">
        <v>16.633410805</v>
      </c>
      <c r="W64" s="73">
        <v>0</v>
      </c>
      <c r="X64" s="45">
        <v>0</v>
      </c>
      <c r="Y64" s="45">
        <v>0</v>
      </c>
      <c r="Z64" s="45">
        <v>0</v>
      </c>
      <c r="AA64" s="54">
        <v>0</v>
      </c>
      <c r="AB64" s="73">
        <v>0.1080634</v>
      </c>
      <c r="AC64" s="45">
        <v>0</v>
      </c>
      <c r="AD64" s="45">
        <v>0</v>
      </c>
      <c r="AE64" s="45">
        <v>0</v>
      </c>
      <c r="AF64" s="54">
        <v>0</v>
      </c>
      <c r="AG64" s="73">
        <v>0</v>
      </c>
      <c r="AH64" s="45">
        <v>0</v>
      </c>
      <c r="AI64" s="45">
        <v>0</v>
      </c>
      <c r="AJ64" s="45">
        <v>0</v>
      </c>
      <c r="AK64" s="54">
        <v>0</v>
      </c>
      <c r="AL64" s="73">
        <v>0.147678672</v>
      </c>
      <c r="AM64" s="45">
        <v>0</v>
      </c>
      <c r="AN64" s="45">
        <v>0</v>
      </c>
      <c r="AO64" s="45">
        <v>0</v>
      </c>
      <c r="AP64" s="54">
        <v>0</v>
      </c>
      <c r="AQ64" s="73">
        <v>0</v>
      </c>
      <c r="AR64" s="53">
        <v>0</v>
      </c>
      <c r="AS64" s="45">
        <v>0</v>
      </c>
      <c r="AT64" s="45">
        <v>0</v>
      </c>
      <c r="AU64" s="54">
        <v>0</v>
      </c>
      <c r="AV64" s="73">
        <v>962.9033798180001</v>
      </c>
      <c r="AW64" s="45">
        <v>325.733302572</v>
      </c>
      <c r="AX64" s="45">
        <v>0</v>
      </c>
      <c r="AY64" s="45">
        <v>0</v>
      </c>
      <c r="AZ64" s="54">
        <v>1606.209380692</v>
      </c>
      <c r="BA64" s="73">
        <v>0</v>
      </c>
      <c r="BB64" s="53">
        <v>0</v>
      </c>
      <c r="BC64" s="45">
        <v>0</v>
      </c>
      <c r="BD64" s="45">
        <v>0</v>
      </c>
      <c r="BE64" s="54">
        <v>0</v>
      </c>
      <c r="BF64" s="73">
        <v>407.692682395</v>
      </c>
      <c r="BG64" s="53">
        <v>55.935573862000005</v>
      </c>
      <c r="BH64" s="45">
        <v>0</v>
      </c>
      <c r="BI64" s="45">
        <v>0</v>
      </c>
      <c r="BJ64" s="54">
        <v>246.08018920199999</v>
      </c>
      <c r="BK64" s="49">
        <f t="shared" si="11"/>
        <v>4124.452454689001</v>
      </c>
      <c r="BM64" s="27"/>
    </row>
    <row r="65" spans="1:65" ht="12.75">
      <c r="A65" s="11"/>
      <c r="B65" s="24" t="s">
        <v>107</v>
      </c>
      <c r="C65" s="73">
        <v>0</v>
      </c>
      <c r="D65" s="53">
        <v>29.962335294</v>
      </c>
      <c r="E65" s="45">
        <v>0</v>
      </c>
      <c r="F65" s="45">
        <v>0</v>
      </c>
      <c r="G65" s="54">
        <v>0</v>
      </c>
      <c r="H65" s="73">
        <v>144.454580195</v>
      </c>
      <c r="I65" s="45">
        <v>54.740564063</v>
      </c>
      <c r="J65" s="45">
        <v>0</v>
      </c>
      <c r="K65" s="45">
        <v>0</v>
      </c>
      <c r="L65" s="54">
        <v>219.78969901</v>
      </c>
      <c r="M65" s="73">
        <v>0</v>
      </c>
      <c r="N65" s="53">
        <v>0</v>
      </c>
      <c r="O65" s="45">
        <v>0</v>
      </c>
      <c r="P65" s="45">
        <v>0</v>
      </c>
      <c r="Q65" s="54">
        <v>0</v>
      </c>
      <c r="R65" s="73">
        <v>70.187978495</v>
      </c>
      <c r="S65" s="45">
        <v>13.819184191000002</v>
      </c>
      <c r="T65" s="45">
        <v>0</v>
      </c>
      <c r="U65" s="45">
        <v>0</v>
      </c>
      <c r="V65" s="54">
        <v>28.648499144</v>
      </c>
      <c r="W65" s="73">
        <v>0</v>
      </c>
      <c r="X65" s="45">
        <v>0</v>
      </c>
      <c r="Y65" s="45">
        <v>0</v>
      </c>
      <c r="Z65" s="45">
        <v>0</v>
      </c>
      <c r="AA65" s="54">
        <v>0</v>
      </c>
      <c r="AB65" s="73">
        <v>0.7638948520000001</v>
      </c>
      <c r="AC65" s="45">
        <v>0</v>
      </c>
      <c r="AD65" s="45">
        <v>0</v>
      </c>
      <c r="AE65" s="45">
        <v>0</v>
      </c>
      <c r="AF65" s="54">
        <v>0.09755584</v>
      </c>
      <c r="AG65" s="73">
        <v>0</v>
      </c>
      <c r="AH65" s="45">
        <v>0</v>
      </c>
      <c r="AI65" s="45">
        <v>0</v>
      </c>
      <c r="AJ65" s="45">
        <v>0</v>
      </c>
      <c r="AK65" s="54">
        <v>0</v>
      </c>
      <c r="AL65" s="73">
        <v>0.742539754</v>
      </c>
      <c r="AM65" s="45">
        <v>0</v>
      </c>
      <c r="AN65" s="45">
        <v>0</v>
      </c>
      <c r="AO65" s="45">
        <v>0</v>
      </c>
      <c r="AP65" s="54">
        <v>0</v>
      </c>
      <c r="AQ65" s="73">
        <v>0</v>
      </c>
      <c r="AR65" s="53">
        <v>0</v>
      </c>
      <c r="AS65" s="45">
        <v>0</v>
      </c>
      <c r="AT65" s="45">
        <v>0</v>
      </c>
      <c r="AU65" s="54">
        <v>0</v>
      </c>
      <c r="AV65" s="73">
        <v>1736.360032259</v>
      </c>
      <c r="AW65" s="45">
        <v>263.851725782</v>
      </c>
      <c r="AX65" s="45">
        <v>0</v>
      </c>
      <c r="AY65" s="45">
        <v>0</v>
      </c>
      <c r="AZ65" s="54">
        <v>1286.975475016</v>
      </c>
      <c r="BA65" s="73">
        <v>0</v>
      </c>
      <c r="BB65" s="53">
        <v>0</v>
      </c>
      <c r="BC65" s="45">
        <v>0</v>
      </c>
      <c r="BD65" s="45">
        <v>0</v>
      </c>
      <c r="BE65" s="54">
        <v>0</v>
      </c>
      <c r="BF65" s="73">
        <v>836.6748888770001</v>
      </c>
      <c r="BG65" s="53">
        <v>57.453517445</v>
      </c>
      <c r="BH65" s="45">
        <v>0</v>
      </c>
      <c r="BI65" s="45">
        <v>0</v>
      </c>
      <c r="BJ65" s="54">
        <v>247.867195489</v>
      </c>
      <c r="BK65" s="49">
        <f t="shared" si="11"/>
        <v>4992.3896657059995</v>
      </c>
      <c r="BM65" s="27"/>
    </row>
    <row r="66" spans="1:65" ht="12.75">
      <c r="A66" s="11"/>
      <c r="B66" s="24" t="s">
        <v>108</v>
      </c>
      <c r="C66" s="73">
        <v>0</v>
      </c>
      <c r="D66" s="53">
        <v>63.249894616999995</v>
      </c>
      <c r="E66" s="45">
        <v>0</v>
      </c>
      <c r="F66" s="45">
        <v>0</v>
      </c>
      <c r="G66" s="54">
        <v>0</v>
      </c>
      <c r="H66" s="73">
        <v>26.636895295</v>
      </c>
      <c r="I66" s="45">
        <v>7.127058263</v>
      </c>
      <c r="J66" s="45">
        <v>0</v>
      </c>
      <c r="K66" s="45">
        <v>0</v>
      </c>
      <c r="L66" s="54">
        <v>59.01922753400001</v>
      </c>
      <c r="M66" s="73">
        <v>0</v>
      </c>
      <c r="N66" s="53">
        <v>0</v>
      </c>
      <c r="O66" s="45">
        <v>0</v>
      </c>
      <c r="P66" s="45">
        <v>0</v>
      </c>
      <c r="Q66" s="54">
        <v>0</v>
      </c>
      <c r="R66" s="73">
        <v>7.784000884999999</v>
      </c>
      <c r="S66" s="45">
        <v>0.081588267</v>
      </c>
      <c r="T66" s="45">
        <v>0</v>
      </c>
      <c r="U66" s="45">
        <v>0</v>
      </c>
      <c r="V66" s="54">
        <v>2.6831150879999996</v>
      </c>
      <c r="W66" s="73">
        <v>0</v>
      </c>
      <c r="X66" s="45">
        <v>0</v>
      </c>
      <c r="Y66" s="45">
        <v>0</v>
      </c>
      <c r="Z66" s="45">
        <v>0</v>
      </c>
      <c r="AA66" s="54">
        <v>0</v>
      </c>
      <c r="AB66" s="73">
        <v>0.8706845329999999</v>
      </c>
      <c r="AC66" s="45">
        <v>0</v>
      </c>
      <c r="AD66" s="45">
        <v>0</v>
      </c>
      <c r="AE66" s="45">
        <v>0</v>
      </c>
      <c r="AF66" s="54">
        <v>0</v>
      </c>
      <c r="AG66" s="73">
        <v>0</v>
      </c>
      <c r="AH66" s="45">
        <v>0</v>
      </c>
      <c r="AI66" s="45">
        <v>0</v>
      </c>
      <c r="AJ66" s="45">
        <v>0</v>
      </c>
      <c r="AK66" s="54">
        <v>0</v>
      </c>
      <c r="AL66" s="73">
        <v>0.47188510199999995</v>
      </c>
      <c r="AM66" s="45">
        <v>0</v>
      </c>
      <c r="AN66" s="45">
        <v>0</v>
      </c>
      <c r="AO66" s="45">
        <v>0</v>
      </c>
      <c r="AP66" s="54">
        <v>0</v>
      </c>
      <c r="AQ66" s="73">
        <v>0</v>
      </c>
      <c r="AR66" s="53">
        <v>0</v>
      </c>
      <c r="AS66" s="45">
        <v>0</v>
      </c>
      <c r="AT66" s="45">
        <v>0</v>
      </c>
      <c r="AU66" s="54">
        <v>0</v>
      </c>
      <c r="AV66" s="73">
        <v>737.64863679</v>
      </c>
      <c r="AW66" s="45">
        <v>116.268581414</v>
      </c>
      <c r="AX66" s="45">
        <v>0.028399545</v>
      </c>
      <c r="AY66" s="45">
        <v>0</v>
      </c>
      <c r="AZ66" s="54">
        <v>303.631816689</v>
      </c>
      <c r="BA66" s="73">
        <v>0</v>
      </c>
      <c r="BB66" s="53">
        <v>0</v>
      </c>
      <c r="BC66" s="45">
        <v>0</v>
      </c>
      <c r="BD66" s="45">
        <v>0</v>
      </c>
      <c r="BE66" s="54">
        <v>0</v>
      </c>
      <c r="BF66" s="73">
        <v>239.83430619799998</v>
      </c>
      <c r="BG66" s="53">
        <v>21.280174828</v>
      </c>
      <c r="BH66" s="45">
        <v>0</v>
      </c>
      <c r="BI66" s="45">
        <v>0</v>
      </c>
      <c r="BJ66" s="54">
        <v>44.130357077</v>
      </c>
      <c r="BK66" s="49">
        <f t="shared" si="11"/>
        <v>1630.746622125</v>
      </c>
      <c r="BM66" s="27"/>
    </row>
    <row r="67" spans="1:65" ht="12.75">
      <c r="A67" s="11"/>
      <c r="B67" s="24" t="s">
        <v>109</v>
      </c>
      <c r="C67" s="73">
        <v>0</v>
      </c>
      <c r="D67" s="53">
        <v>203.52081686300002</v>
      </c>
      <c r="E67" s="45">
        <v>0</v>
      </c>
      <c r="F67" s="45">
        <v>0</v>
      </c>
      <c r="G67" s="54">
        <v>0</v>
      </c>
      <c r="H67" s="73">
        <v>79.843323916</v>
      </c>
      <c r="I67" s="45">
        <v>241.66899838400002</v>
      </c>
      <c r="J67" s="45">
        <v>0</v>
      </c>
      <c r="K67" s="45">
        <v>0</v>
      </c>
      <c r="L67" s="54">
        <v>232.37887344499998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31.962070597999997</v>
      </c>
      <c r="S67" s="45">
        <v>0.049441375</v>
      </c>
      <c r="T67" s="45">
        <v>0</v>
      </c>
      <c r="U67" s="45">
        <v>0</v>
      </c>
      <c r="V67" s="54">
        <v>8.899333589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0.647642354</v>
      </c>
      <c r="AC67" s="45">
        <v>0</v>
      </c>
      <c r="AD67" s="45">
        <v>0</v>
      </c>
      <c r="AE67" s="45">
        <v>0</v>
      </c>
      <c r="AF67" s="54">
        <v>0.007192497999999999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0.379810533</v>
      </c>
      <c r="AM67" s="45">
        <v>0</v>
      </c>
      <c r="AN67" s="45">
        <v>0</v>
      </c>
      <c r="AO67" s="45">
        <v>0</v>
      </c>
      <c r="AP67" s="54">
        <v>0</v>
      </c>
      <c r="AQ67" s="73">
        <v>0</v>
      </c>
      <c r="AR67" s="53">
        <v>63.355556559</v>
      </c>
      <c r="AS67" s="45">
        <v>0</v>
      </c>
      <c r="AT67" s="45">
        <v>0</v>
      </c>
      <c r="AU67" s="54">
        <v>0</v>
      </c>
      <c r="AV67" s="73">
        <v>1397.836510852</v>
      </c>
      <c r="AW67" s="45">
        <v>90.061267652</v>
      </c>
      <c r="AX67" s="45">
        <v>0.118825099</v>
      </c>
      <c r="AY67" s="45">
        <v>0</v>
      </c>
      <c r="AZ67" s="54">
        <v>490.11005075599996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474.17785939600003</v>
      </c>
      <c r="BG67" s="53">
        <v>21.289091301</v>
      </c>
      <c r="BH67" s="45">
        <v>0</v>
      </c>
      <c r="BI67" s="45">
        <v>0</v>
      </c>
      <c r="BJ67" s="54">
        <v>60.71210731800001</v>
      </c>
      <c r="BK67" s="49">
        <f t="shared" si="11"/>
        <v>3397.0187724879997</v>
      </c>
      <c r="BM67" s="27"/>
    </row>
    <row r="68" spans="1:63" ht="12.75">
      <c r="A68" s="11"/>
      <c r="B68" s="24" t="s">
        <v>152</v>
      </c>
      <c r="C68" s="73">
        <v>0</v>
      </c>
      <c r="D68" s="53">
        <v>5.513739</v>
      </c>
      <c r="E68" s="45">
        <v>0</v>
      </c>
      <c r="F68" s="45">
        <v>0</v>
      </c>
      <c r="G68" s="54">
        <v>0</v>
      </c>
      <c r="H68" s="73">
        <v>9.110884315000002</v>
      </c>
      <c r="I68" s="45">
        <v>14.390292606</v>
      </c>
      <c r="J68" s="45">
        <v>0</v>
      </c>
      <c r="K68" s="45">
        <v>0</v>
      </c>
      <c r="L68" s="54">
        <v>7.553326287000001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5.7710738610000005</v>
      </c>
      <c r="S68" s="45">
        <v>0.90106695</v>
      </c>
      <c r="T68" s="45">
        <v>0</v>
      </c>
      <c r="U68" s="45">
        <v>0</v>
      </c>
      <c r="V68" s="54">
        <v>4.6868541530000005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0.002244359</v>
      </c>
      <c r="AC68" s="45">
        <v>0</v>
      </c>
      <c r="AD68" s="45">
        <v>0</v>
      </c>
      <c r="AE68" s="45">
        <v>0</v>
      </c>
      <c r="AF68" s="54">
        <v>0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0.009689371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0</v>
      </c>
      <c r="AS68" s="45">
        <v>0</v>
      </c>
      <c r="AT68" s="45">
        <v>0</v>
      </c>
      <c r="AU68" s="54">
        <v>0</v>
      </c>
      <c r="AV68" s="73">
        <v>25.204766725000002</v>
      </c>
      <c r="AW68" s="45">
        <v>13.252097812</v>
      </c>
      <c r="AX68" s="45">
        <v>0</v>
      </c>
      <c r="AY68" s="45">
        <v>0</v>
      </c>
      <c r="AZ68" s="54">
        <v>32.097293578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14.687975804</v>
      </c>
      <c r="BG68" s="53">
        <v>2.1529800359999998</v>
      </c>
      <c r="BH68" s="45">
        <v>0</v>
      </c>
      <c r="BI68" s="45">
        <v>0</v>
      </c>
      <c r="BJ68" s="54">
        <v>8.861084064999998</v>
      </c>
      <c r="BK68" s="49">
        <f>SUM(C68:BJ68)</f>
        <v>144.195368922</v>
      </c>
    </row>
    <row r="69" spans="1:65" ht="12.75">
      <c r="A69" s="11"/>
      <c r="B69" s="24" t="s">
        <v>129</v>
      </c>
      <c r="C69" s="73">
        <v>0</v>
      </c>
      <c r="D69" s="53">
        <v>0</v>
      </c>
      <c r="E69" s="45">
        <v>0</v>
      </c>
      <c r="F69" s="45">
        <v>0</v>
      </c>
      <c r="G69" s="54">
        <v>0</v>
      </c>
      <c r="H69" s="73">
        <v>2.895091368</v>
      </c>
      <c r="I69" s="45">
        <v>0.216041851</v>
      </c>
      <c r="J69" s="45">
        <v>0</v>
      </c>
      <c r="K69" s="45">
        <v>0</v>
      </c>
      <c r="L69" s="54">
        <v>5.292009834000001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0.6431291860000001</v>
      </c>
      <c r="S69" s="45">
        <v>0</v>
      </c>
      <c r="T69" s="45">
        <v>0</v>
      </c>
      <c r="U69" s="45">
        <v>0</v>
      </c>
      <c r="V69" s="54">
        <v>0.7079196240000001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0</v>
      </c>
      <c r="AC69" s="45">
        <v>0</v>
      </c>
      <c r="AD69" s="45">
        <v>0</v>
      </c>
      <c r="AE69" s="45">
        <v>0</v>
      </c>
      <c r="AF69" s="54">
        <v>0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0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0</v>
      </c>
      <c r="AS69" s="45">
        <v>0</v>
      </c>
      <c r="AT69" s="45">
        <v>0</v>
      </c>
      <c r="AU69" s="54">
        <v>0</v>
      </c>
      <c r="AV69" s="73">
        <v>165.933300943</v>
      </c>
      <c r="AW69" s="45">
        <v>77.94795282300001</v>
      </c>
      <c r="AX69" s="45">
        <v>0</v>
      </c>
      <c r="AY69" s="45">
        <v>0</v>
      </c>
      <c r="AZ69" s="54">
        <v>418.196385697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65.00768981499999</v>
      </c>
      <c r="BG69" s="53">
        <v>16.7100829</v>
      </c>
      <c r="BH69" s="45">
        <v>0</v>
      </c>
      <c r="BI69" s="45">
        <v>0</v>
      </c>
      <c r="BJ69" s="54">
        <v>46.104441731</v>
      </c>
      <c r="BK69" s="49">
        <f t="shared" si="11"/>
        <v>799.6540457719999</v>
      </c>
      <c r="BM69" s="27"/>
    </row>
    <row r="70" spans="1:65" ht="12.75">
      <c r="A70" s="36"/>
      <c r="B70" s="37" t="s">
        <v>79</v>
      </c>
      <c r="C70" s="81">
        <f aca="true" t="shared" si="12" ref="C70:AH70">SUM(C59:C69)</f>
        <v>0</v>
      </c>
      <c r="D70" s="81">
        <f t="shared" si="12"/>
        <v>861.192213109</v>
      </c>
      <c r="E70" s="81">
        <f t="shared" si="12"/>
        <v>0</v>
      </c>
      <c r="F70" s="81">
        <f t="shared" si="12"/>
        <v>0</v>
      </c>
      <c r="G70" s="81">
        <f t="shared" si="12"/>
        <v>0</v>
      </c>
      <c r="H70" s="81">
        <f t="shared" si="12"/>
        <v>1004.4889888440001</v>
      </c>
      <c r="I70" s="81">
        <f>SUM(I59:I69)</f>
        <v>1102.0851207409999</v>
      </c>
      <c r="J70" s="81">
        <f t="shared" si="12"/>
        <v>10.236358798000001</v>
      </c>
      <c r="K70" s="81">
        <f t="shared" si="12"/>
        <v>0</v>
      </c>
      <c r="L70" s="81">
        <f t="shared" si="12"/>
        <v>1400.231505967</v>
      </c>
      <c r="M70" s="81">
        <f t="shared" si="12"/>
        <v>0</v>
      </c>
      <c r="N70" s="81">
        <f t="shared" si="12"/>
        <v>0</v>
      </c>
      <c r="O70" s="81">
        <f t="shared" si="12"/>
        <v>0</v>
      </c>
      <c r="P70" s="81">
        <f t="shared" si="12"/>
        <v>0</v>
      </c>
      <c r="Q70" s="81">
        <f t="shared" si="12"/>
        <v>0</v>
      </c>
      <c r="R70" s="81">
        <f t="shared" si="12"/>
        <v>426.581400691</v>
      </c>
      <c r="S70" s="81">
        <f t="shared" si="12"/>
        <v>52.457169177</v>
      </c>
      <c r="T70" s="81">
        <f t="shared" si="12"/>
        <v>0</v>
      </c>
      <c r="U70" s="81">
        <f t="shared" si="12"/>
        <v>0</v>
      </c>
      <c r="V70" s="81">
        <f t="shared" si="12"/>
        <v>157.03325743200003</v>
      </c>
      <c r="W70" s="81">
        <f t="shared" si="12"/>
        <v>0</v>
      </c>
      <c r="X70" s="81">
        <f t="shared" si="12"/>
        <v>0</v>
      </c>
      <c r="Y70" s="81">
        <f t="shared" si="12"/>
        <v>0</v>
      </c>
      <c r="Z70" s="81">
        <f t="shared" si="12"/>
        <v>0</v>
      </c>
      <c r="AA70" s="81">
        <f t="shared" si="12"/>
        <v>0</v>
      </c>
      <c r="AB70" s="81">
        <f t="shared" si="12"/>
        <v>4.546914536999999</v>
      </c>
      <c r="AC70" s="81">
        <f t="shared" si="12"/>
        <v>0</v>
      </c>
      <c r="AD70" s="81">
        <f t="shared" si="12"/>
        <v>0</v>
      </c>
      <c r="AE70" s="81">
        <f t="shared" si="12"/>
        <v>0</v>
      </c>
      <c r="AF70" s="81">
        <f t="shared" si="12"/>
        <v>0.10733880000000001</v>
      </c>
      <c r="AG70" s="81">
        <f t="shared" si="12"/>
        <v>0</v>
      </c>
      <c r="AH70" s="81">
        <f t="shared" si="12"/>
        <v>0</v>
      </c>
      <c r="AI70" s="81">
        <f aca="true" t="shared" si="13" ref="AI70:BJ70">SUM(AI59:AI69)</f>
        <v>0</v>
      </c>
      <c r="AJ70" s="81">
        <f t="shared" si="13"/>
        <v>0</v>
      </c>
      <c r="AK70" s="81">
        <f t="shared" si="13"/>
        <v>0</v>
      </c>
      <c r="AL70" s="81">
        <f t="shared" si="13"/>
        <v>4.153168548</v>
      </c>
      <c r="AM70" s="81">
        <f t="shared" si="13"/>
        <v>0</v>
      </c>
      <c r="AN70" s="81">
        <f t="shared" si="13"/>
        <v>0</v>
      </c>
      <c r="AO70" s="81">
        <f t="shared" si="13"/>
        <v>0</v>
      </c>
      <c r="AP70" s="81">
        <f t="shared" si="13"/>
        <v>0.08267181600000001</v>
      </c>
      <c r="AQ70" s="81">
        <f t="shared" si="13"/>
        <v>0</v>
      </c>
      <c r="AR70" s="81">
        <f t="shared" si="13"/>
        <v>94.042168281</v>
      </c>
      <c r="AS70" s="81">
        <f t="shared" si="13"/>
        <v>0</v>
      </c>
      <c r="AT70" s="81">
        <f t="shared" si="13"/>
        <v>0</v>
      </c>
      <c r="AU70" s="81">
        <f t="shared" si="13"/>
        <v>0</v>
      </c>
      <c r="AV70" s="81">
        <f t="shared" si="13"/>
        <v>9588.667001320999</v>
      </c>
      <c r="AW70" s="81">
        <f t="shared" si="13"/>
        <v>1514.2687545129997</v>
      </c>
      <c r="AX70" s="81">
        <f t="shared" si="13"/>
        <v>0.14722464400000002</v>
      </c>
      <c r="AY70" s="81">
        <f t="shared" si="13"/>
        <v>0</v>
      </c>
      <c r="AZ70" s="81">
        <f t="shared" si="13"/>
        <v>7064.166895681</v>
      </c>
      <c r="BA70" s="81">
        <f t="shared" si="13"/>
        <v>0</v>
      </c>
      <c r="BB70" s="81">
        <f t="shared" si="13"/>
        <v>0</v>
      </c>
      <c r="BC70" s="81">
        <f t="shared" si="13"/>
        <v>0</v>
      </c>
      <c r="BD70" s="81">
        <f t="shared" si="13"/>
        <v>0</v>
      </c>
      <c r="BE70" s="81">
        <f t="shared" si="13"/>
        <v>0</v>
      </c>
      <c r="BF70" s="81">
        <f t="shared" si="13"/>
        <v>3948.120373137</v>
      </c>
      <c r="BG70" s="81">
        <f t="shared" si="13"/>
        <v>299.4195065509999</v>
      </c>
      <c r="BH70" s="81">
        <f t="shared" si="13"/>
        <v>0.265665824</v>
      </c>
      <c r="BI70" s="81">
        <f t="shared" si="13"/>
        <v>0</v>
      </c>
      <c r="BJ70" s="81">
        <f t="shared" si="13"/>
        <v>1093.016034608</v>
      </c>
      <c r="BK70" s="105">
        <f t="shared" si="11"/>
        <v>28625.309733020003</v>
      </c>
      <c r="BM70" s="27"/>
    </row>
    <row r="71" spans="1:65" ht="12.75">
      <c r="A71" s="36"/>
      <c r="B71" s="38" t="s">
        <v>77</v>
      </c>
      <c r="C71" s="50">
        <f aca="true" t="shared" si="14" ref="C71:AH71">+C70+C57</f>
        <v>0</v>
      </c>
      <c r="D71" s="71">
        <f t="shared" si="14"/>
        <v>861.999285017</v>
      </c>
      <c r="E71" s="71">
        <f t="shared" si="14"/>
        <v>0</v>
      </c>
      <c r="F71" s="71">
        <f t="shared" si="14"/>
        <v>0</v>
      </c>
      <c r="G71" s="69">
        <f t="shared" si="14"/>
        <v>0</v>
      </c>
      <c r="H71" s="50">
        <f t="shared" si="14"/>
        <v>1196.5079066340002</v>
      </c>
      <c r="I71" s="71">
        <f t="shared" si="14"/>
        <v>1102.1049013319998</v>
      </c>
      <c r="J71" s="71">
        <f t="shared" si="14"/>
        <v>10.236358798000001</v>
      </c>
      <c r="K71" s="71">
        <f t="shared" si="14"/>
        <v>0</v>
      </c>
      <c r="L71" s="69">
        <f t="shared" si="14"/>
        <v>1411.481739806</v>
      </c>
      <c r="M71" s="50">
        <f t="shared" si="14"/>
        <v>0</v>
      </c>
      <c r="N71" s="71">
        <f t="shared" si="14"/>
        <v>0</v>
      </c>
      <c r="O71" s="71">
        <f t="shared" si="14"/>
        <v>0</v>
      </c>
      <c r="P71" s="71">
        <f t="shared" si="14"/>
        <v>0</v>
      </c>
      <c r="Q71" s="69">
        <f t="shared" si="14"/>
        <v>0</v>
      </c>
      <c r="R71" s="50">
        <f t="shared" si="14"/>
        <v>552.054774929</v>
      </c>
      <c r="S71" s="71">
        <f t="shared" si="14"/>
        <v>52.460378115999994</v>
      </c>
      <c r="T71" s="71">
        <f t="shared" si="14"/>
        <v>0</v>
      </c>
      <c r="U71" s="71">
        <f t="shared" si="14"/>
        <v>0</v>
      </c>
      <c r="V71" s="69">
        <f t="shared" si="14"/>
        <v>159.95198030200004</v>
      </c>
      <c r="W71" s="50">
        <f t="shared" si="14"/>
        <v>0</v>
      </c>
      <c r="X71" s="71">
        <f t="shared" si="14"/>
        <v>0</v>
      </c>
      <c r="Y71" s="71">
        <f t="shared" si="14"/>
        <v>0</v>
      </c>
      <c r="Z71" s="71">
        <f t="shared" si="14"/>
        <v>0</v>
      </c>
      <c r="AA71" s="69">
        <f t="shared" si="14"/>
        <v>0</v>
      </c>
      <c r="AB71" s="50">
        <f t="shared" si="14"/>
        <v>5.8895955419999995</v>
      </c>
      <c r="AC71" s="71">
        <f t="shared" si="14"/>
        <v>0</v>
      </c>
      <c r="AD71" s="71">
        <f t="shared" si="14"/>
        <v>0</v>
      </c>
      <c r="AE71" s="71">
        <f t="shared" si="14"/>
        <v>0</v>
      </c>
      <c r="AF71" s="69">
        <f t="shared" si="14"/>
        <v>0.119245237</v>
      </c>
      <c r="AG71" s="50">
        <f t="shared" si="14"/>
        <v>0</v>
      </c>
      <c r="AH71" s="71">
        <f t="shared" si="14"/>
        <v>0</v>
      </c>
      <c r="AI71" s="71">
        <f aca="true" t="shared" si="15" ref="AI71:BK71">+AI70+AI57</f>
        <v>0</v>
      </c>
      <c r="AJ71" s="71">
        <f t="shared" si="15"/>
        <v>0</v>
      </c>
      <c r="AK71" s="69">
        <f t="shared" si="15"/>
        <v>0</v>
      </c>
      <c r="AL71" s="50">
        <f t="shared" si="15"/>
        <v>4.961302162</v>
      </c>
      <c r="AM71" s="71">
        <f t="shared" si="15"/>
        <v>0</v>
      </c>
      <c r="AN71" s="71">
        <f t="shared" si="15"/>
        <v>0</v>
      </c>
      <c r="AO71" s="71">
        <f t="shared" si="15"/>
        <v>0</v>
      </c>
      <c r="AP71" s="69">
        <f t="shared" si="15"/>
        <v>0.08267181600000001</v>
      </c>
      <c r="AQ71" s="50">
        <f t="shared" si="15"/>
        <v>0</v>
      </c>
      <c r="AR71" s="71">
        <f t="shared" si="15"/>
        <v>94.042168281</v>
      </c>
      <c r="AS71" s="71">
        <f t="shared" si="15"/>
        <v>0</v>
      </c>
      <c r="AT71" s="71">
        <f t="shared" si="15"/>
        <v>0</v>
      </c>
      <c r="AU71" s="69">
        <f t="shared" si="15"/>
        <v>0</v>
      </c>
      <c r="AV71" s="50">
        <f t="shared" si="15"/>
        <v>11297.758707014998</v>
      </c>
      <c r="AW71" s="71">
        <f t="shared" si="15"/>
        <v>1524.2098631679999</v>
      </c>
      <c r="AX71" s="71">
        <f t="shared" si="15"/>
        <v>0.14722464400000002</v>
      </c>
      <c r="AY71" s="71">
        <f t="shared" si="15"/>
        <v>0</v>
      </c>
      <c r="AZ71" s="69">
        <f t="shared" si="15"/>
        <v>7352.8292237</v>
      </c>
      <c r="BA71" s="50">
        <f t="shared" si="15"/>
        <v>0</v>
      </c>
      <c r="BB71" s="71">
        <f t="shared" si="15"/>
        <v>0</v>
      </c>
      <c r="BC71" s="71">
        <f t="shared" si="15"/>
        <v>0</v>
      </c>
      <c r="BD71" s="71">
        <f t="shared" si="15"/>
        <v>0</v>
      </c>
      <c r="BE71" s="69">
        <f t="shared" si="15"/>
        <v>0</v>
      </c>
      <c r="BF71" s="50">
        <f t="shared" si="15"/>
        <v>4999.838368669</v>
      </c>
      <c r="BG71" s="71">
        <f t="shared" si="15"/>
        <v>317.7167642839999</v>
      </c>
      <c r="BH71" s="71">
        <f t="shared" si="15"/>
        <v>1.455459341</v>
      </c>
      <c r="BI71" s="71">
        <f t="shared" si="15"/>
        <v>0</v>
      </c>
      <c r="BJ71" s="69">
        <f t="shared" si="15"/>
        <v>1201.285169903</v>
      </c>
      <c r="BK71" s="52">
        <f t="shared" si="15"/>
        <v>32147.133088696002</v>
      </c>
      <c r="BM71" s="27"/>
    </row>
    <row r="72" spans="1:63" ht="3" customHeight="1">
      <c r="A72" s="11"/>
      <c r="B72" s="18"/>
      <c r="C72" s="112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4"/>
    </row>
    <row r="73" spans="1:63" ht="12.75">
      <c r="A73" s="11" t="s">
        <v>18</v>
      </c>
      <c r="B73" s="17" t="s">
        <v>8</v>
      </c>
      <c r="C73" s="112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4"/>
    </row>
    <row r="74" spans="1:63" ht="12.75">
      <c r="A74" s="11" t="s">
        <v>69</v>
      </c>
      <c r="B74" s="18" t="s">
        <v>19</v>
      </c>
      <c r="C74" s="112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4"/>
    </row>
    <row r="75" spans="1:65" ht="12.75">
      <c r="A75" s="11"/>
      <c r="B75" s="24" t="s">
        <v>110</v>
      </c>
      <c r="C75" s="73">
        <v>0</v>
      </c>
      <c r="D75" s="53">
        <v>188.804131123</v>
      </c>
      <c r="E75" s="45">
        <v>0</v>
      </c>
      <c r="F75" s="45">
        <v>0</v>
      </c>
      <c r="G75" s="54">
        <v>0</v>
      </c>
      <c r="H75" s="73">
        <v>46.701811565</v>
      </c>
      <c r="I75" s="45">
        <v>40.221646191000005</v>
      </c>
      <c r="J75" s="45">
        <v>0</v>
      </c>
      <c r="K75" s="45">
        <v>0</v>
      </c>
      <c r="L75" s="54">
        <v>220.243333691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20.232664285</v>
      </c>
      <c r="S75" s="45">
        <v>15.949615056999999</v>
      </c>
      <c r="T75" s="45">
        <v>0</v>
      </c>
      <c r="U75" s="45">
        <v>0</v>
      </c>
      <c r="V75" s="54">
        <v>28.493145546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0.159732361</v>
      </c>
      <c r="AC75" s="45">
        <v>0</v>
      </c>
      <c r="AD75" s="45">
        <v>0</v>
      </c>
      <c r="AE75" s="45">
        <v>0</v>
      </c>
      <c r="AF75" s="54">
        <v>0.48580455600000005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0.066608805</v>
      </c>
      <c r="AM75" s="45">
        <v>0</v>
      </c>
      <c r="AN75" s="45">
        <v>0</v>
      </c>
      <c r="AO75" s="45">
        <v>0</v>
      </c>
      <c r="AP75" s="54">
        <v>0.433779129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1028.1916650150001</v>
      </c>
      <c r="AW75" s="45">
        <v>478.70428787900005</v>
      </c>
      <c r="AX75" s="45">
        <v>0</v>
      </c>
      <c r="AY75" s="45">
        <v>0</v>
      </c>
      <c r="AZ75" s="54">
        <v>2999.387103186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559.792109646</v>
      </c>
      <c r="BG75" s="53">
        <v>101.80590674499999</v>
      </c>
      <c r="BH75" s="45">
        <v>1.9924052730000001</v>
      </c>
      <c r="BI75" s="45">
        <v>0</v>
      </c>
      <c r="BJ75" s="54">
        <v>699.5318527720001</v>
      </c>
      <c r="BK75" s="61">
        <f>SUM(C75:BJ75)</f>
        <v>6431.197602825001</v>
      </c>
      <c r="BM75" s="27"/>
    </row>
    <row r="76" spans="1:63" ht="12.75">
      <c r="A76" s="36"/>
      <c r="B76" s="38" t="s">
        <v>76</v>
      </c>
      <c r="C76" s="50">
        <f aca="true" t="shared" si="16" ref="C76:AH76">SUM(C75:C75)</f>
        <v>0</v>
      </c>
      <c r="D76" s="71">
        <f t="shared" si="16"/>
        <v>188.804131123</v>
      </c>
      <c r="E76" s="71">
        <f t="shared" si="16"/>
        <v>0</v>
      </c>
      <c r="F76" s="71">
        <f t="shared" si="16"/>
        <v>0</v>
      </c>
      <c r="G76" s="69">
        <f t="shared" si="16"/>
        <v>0</v>
      </c>
      <c r="H76" s="50">
        <f t="shared" si="16"/>
        <v>46.701811565</v>
      </c>
      <c r="I76" s="71">
        <f t="shared" si="16"/>
        <v>40.221646191000005</v>
      </c>
      <c r="J76" s="71">
        <f t="shared" si="16"/>
        <v>0</v>
      </c>
      <c r="K76" s="71">
        <f t="shared" si="16"/>
        <v>0</v>
      </c>
      <c r="L76" s="69">
        <f t="shared" si="16"/>
        <v>220.243333691</v>
      </c>
      <c r="M76" s="50">
        <f t="shared" si="16"/>
        <v>0</v>
      </c>
      <c r="N76" s="71">
        <f t="shared" si="16"/>
        <v>0</v>
      </c>
      <c r="O76" s="71">
        <f t="shared" si="16"/>
        <v>0</v>
      </c>
      <c r="P76" s="71">
        <f t="shared" si="16"/>
        <v>0</v>
      </c>
      <c r="Q76" s="69">
        <f t="shared" si="16"/>
        <v>0</v>
      </c>
      <c r="R76" s="50">
        <f t="shared" si="16"/>
        <v>20.232664285</v>
      </c>
      <c r="S76" s="71">
        <f t="shared" si="16"/>
        <v>15.949615056999999</v>
      </c>
      <c r="T76" s="71">
        <f t="shared" si="16"/>
        <v>0</v>
      </c>
      <c r="U76" s="71">
        <f t="shared" si="16"/>
        <v>0</v>
      </c>
      <c r="V76" s="69">
        <f t="shared" si="16"/>
        <v>28.493145546</v>
      </c>
      <c r="W76" s="50">
        <f t="shared" si="16"/>
        <v>0</v>
      </c>
      <c r="X76" s="71">
        <f t="shared" si="16"/>
        <v>0</v>
      </c>
      <c r="Y76" s="71">
        <f t="shared" si="16"/>
        <v>0</v>
      </c>
      <c r="Z76" s="71">
        <f t="shared" si="16"/>
        <v>0</v>
      </c>
      <c r="AA76" s="69">
        <f t="shared" si="16"/>
        <v>0</v>
      </c>
      <c r="AB76" s="50">
        <f t="shared" si="16"/>
        <v>0.159732361</v>
      </c>
      <c r="AC76" s="71">
        <f t="shared" si="16"/>
        <v>0</v>
      </c>
      <c r="AD76" s="71">
        <f t="shared" si="16"/>
        <v>0</v>
      </c>
      <c r="AE76" s="71">
        <f t="shared" si="16"/>
        <v>0</v>
      </c>
      <c r="AF76" s="69">
        <f t="shared" si="16"/>
        <v>0.48580455600000005</v>
      </c>
      <c r="AG76" s="50">
        <f t="shared" si="16"/>
        <v>0</v>
      </c>
      <c r="AH76" s="71">
        <f t="shared" si="16"/>
        <v>0</v>
      </c>
      <c r="AI76" s="71">
        <f aca="true" t="shared" si="17" ref="AI76:BJ76">SUM(AI75:AI75)</f>
        <v>0</v>
      </c>
      <c r="AJ76" s="71">
        <f t="shared" si="17"/>
        <v>0</v>
      </c>
      <c r="AK76" s="69">
        <f t="shared" si="17"/>
        <v>0</v>
      </c>
      <c r="AL76" s="50">
        <f t="shared" si="17"/>
        <v>0.066608805</v>
      </c>
      <c r="AM76" s="71">
        <f t="shared" si="17"/>
        <v>0</v>
      </c>
      <c r="AN76" s="71">
        <f t="shared" si="17"/>
        <v>0</v>
      </c>
      <c r="AO76" s="71">
        <f t="shared" si="17"/>
        <v>0</v>
      </c>
      <c r="AP76" s="69">
        <f t="shared" si="17"/>
        <v>0.433779129</v>
      </c>
      <c r="AQ76" s="50">
        <f t="shared" si="17"/>
        <v>0</v>
      </c>
      <c r="AR76" s="71">
        <f>SUM(AR75:AR75)</f>
        <v>0</v>
      </c>
      <c r="AS76" s="71">
        <f t="shared" si="17"/>
        <v>0</v>
      </c>
      <c r="AT76" s="71">
        <f t="shared" si="17"/>
        <v>0</v>
      </c>
      <c r="AU76" s="69">
        <f t="shared" si="17"/>
        <v>0</v>
      </c>
      <c r="AV76" s="50">
        <f t="shared" si="17"/>
        <v>1028.1916650150001</v>
      </c>
      <c r="AW76" s="71">
        <f t="shared" si="17"/>
        <v>478.70428787900005</v>
      </c>
      <c r="AX76" s="71">
        <f t="shared" si="17"/>
        <v>0</v>
      </c>
      <c r="AY76" s="71">
        <f t="shared" si="17"/>
        <v>0</v>
      </c>
      <c r="AZ76" s="69">
        <f t="shared" si="17"/>
        <v>2999.387103186</v>
      </c>
      <c r="BA76" s="50">
        <f t="shared" si="17"/>
        <v>0</v>
      </c>
      <c r="BB76" s="71">
        <f t="shared" si="17"/>
        <v>0</v>
      </c>
      <c r="BC76" s="71">
        <f t="shared" si="17"/>
        <v>0</v>
      </c>
      <c r="BD76" s="71">
        <f t="shared" si="17"/>
        <v>0</v>
      </c>
      <c r="BE76" s="69">
        <f t="shared" si="17"/>
        <v>0</v>
      </c>
      <c r="BF76" s="50">
        <f t="shared" si="17"/>
        <v>559.792109646</v>
      </c>
      <c r="BG76" s="71">
        <f t="shared" si="17"/>
        <v>101.80590674499999</v>
      </c>
      <c r="BH76" s="71">
        <f t="shared" si="17"/>
        <v>1.9924052730000001</v>
      </c>
      <c r="BI76" s="71">
        <f t="shared" si="17"/>
        <v>0</v>
      </c>
      <c r="BJ76" s="69">
        <f t="shared" si="17"/>
        <v>699.5318527720001</v>
      </c>
      <c r="BK76" s="102">
        <f>SUM(BK75:BK75)</f>
        <v>6431.197602825001</v>
      </c>
    </row>
    <row r="77" spans="1:63" ht="2.25" customHeight="1">
      <c r="A77" s="11"/>
      <c r="B77" s="18"/>
      <c r="C77" s="112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4"/>
    </row>
    <row r="78" spans="1:63" ht="12.75">
      <c r="A78" s="11" t="s">
        <v>4</v>
      </c>
      <c r="B78" s="17" t="s">
        <v>9</v>
      </c>
      <c r="C78" s="112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4"/>
    </row>
    <row r="79" spans="1:63" ht="12.75">
      <c r="A79" s="11" t="s">
        <v>69</v>
      </c>
      <c r="B79" s="18" t="s">
        <v>20</v>
      </c>
      <c r="C79" s="112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4"/>
    </row>
    <row r="80" spans="1:63" ht="12.75">
      <c r="A80" s="11"/>
      <c r="B80" s="19" t="s">
        <v>33</v>
      </c>
      <c r="C80" s="57"/>
      <c r="D80" s="58"/>
      <c r="E80" s="59"/>
      <c r="F80" s="59"/>
      <c r="G80" s="60"/>
      <c r="H80" s="57"/>
      <c r="I80" s="59"/>
      <c r="J80" s="59"/>
      <c r="K80" s="59"/>
      <c r="L80" s="60"/>
      <c r="M80" s="57"/>
      <c r="N80" s="58"/>
      <c r="O80" s="59"/>
      <c r="P80" s="59"/>
      <c r="Q80" s="60"/>
      <c r="R80" s="57"/>
      <c r="S80" s="59"/>
      <c r="T80" s="59"/>
      <c r="U80" s="59"/>
      <c r="V80" s="60"/>
      <c r="W80" s="57"/>
      <c r="X80" s="59"/>
      <c r="Y80" s="59"/>
      <c r="Z80" s="59"/>
      <c r="AA80" s="60"/>
      <c r="AB80" s="57"/>
      <c r="AC80" s="59"/>
      <c r="AD80" s="59"/>
      <c r="AE80" s="59"/>
      <c r="AF80" s="60"/>
      <c r="AG80" s="57"/>
      <c r="AH80" s="59"/>
      <c r="AI80" s="59"/>
      <c r="AJ80" s="59"/>
      <c r="AK80" s="60"/>
      <c r="AL80" s="57"/>
      <c r="AM80" s="59"/>
      <c r="AN80" s="59"/>
      <c r="AO80" s="59"/>
      <c r="AP80" s="60"/>
      <c r="AQ80" s="57"/>
      <c r="AR80" s="58"/>
      <c r="AS80" s="59"/>
      <c r="AT80" s="59"/>
      <c r="AU80" s="60"/>
      <c r="AV80" s="57"/>
      <c r="AW80" s="59"/>
      <c r="AX80" s="59"/>
      <c r="AY80" s="59"/>
      <c r="AZ80" s="60"/>
      <c r="BA80" s="57"/>
      <c r="BB80" s="58"/>
      <c r="BC80" s="59"/>
      <c r="BD80" s="59"/>
      <c r="BE80" s="60"/>
      <c r="BF80" s="57"/>
      <c r="BG80" s="58"/>
      <c r="BH80" s="59"/>
      <c r="BI80" s="59"/>
      <c r="BJ80" s="60"/>
      <c r="BK80" s="61"/>
    </row>
    <row r="81" spans="1:256" s="39" customFormat="1" ht="12.75">
      <c r="A81" s="36"/>
      <c r="B81" s="37" t="s">
        <v>78</v>
      </c>
      <c r="C81" s="62"/>
      <c r="D81" s="63"/>
      <c r="E81" s="63"/>
      <c r="F81" s="63"/>
      <c r="G81" s="64"/>
      <c r="H81" s="62"/>
      <c r="I81" s="63"/>
      <c r="J81" s="63"/>
      <c r="K81" s="63"/>
      <c r="L81" s="64"/>
      <c r="M81" s="62"/>
      <c r="N81" s="63"/>
      <c r="O81" s="63"/>
      <c r="P81" s="63"/>
      <c r="Q81" s="64"/>
      <c r="R81" s="62"/>
      <c r="S81" s="63"/>
      <c r="T81" s="63"/>
      <c r="U81" s="63"/>
      <c r="V81" s="64"/>
      <c r="W81" s="62"/>
      <c r="X81" s="63"/>
      <c r="Y81" s="63"/>
      <c r="Z81" s="63"/>
      <c r="AA81" s="64"/>
      <c r="AB81" s="62"/>
      <c r="AC81" s="63"/>
      <c r="AD81" s="63"/>
      <c r="AE81" s="63"/>
      <c r="AF81" s="64"/>
      <c r="AG81" s="62"/>
      <c r="AH81" s="63"/>
      <c r="AI81" s="63"/>
      <c r="AJ81" s="63"/>
      <c r="AK81" s="64"/>
      <c r="AL81" s="62"/>
      <c r="AM81" s="63"/>
      <c r="AN81" s="63"/>
      <c r="AO81" s="63"/>
      <c r="AP81" s="64"/>
      <c r="AQ81" s="62"/>
      <c r="AR81" s="63"/>
      <c r="AS81" s="63"/>
      <c r="AT81" s="63"/>
      <c r="AU81" s="64"/>
      <c r="AV81" s="62"/>
      <c r="AW81" s="63"/>
      <c r="AX81" s="63"/>
      <c r="AY81" s="63"/>
      <c r="AZ81" s="64"/>
      <c r="BA81" s="62"/>
      <c r="BB81" s="63"/>
      <c r="BC81" s="63"/>
      <c r="BD81" s="63"/>
      <c r="BE81" s="64"/>
      <c r="BF81" s="62"/>
      <c r="BG81" s="63"/>
      <c r="BH81" s="63"/>
      <c r="BI81" s="63"/>
      <c r="BJ81" s="64"/>
      <c r="BK81" s="65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63" ht="12.75">
      <c r="A82" s="11" t="s">
        <v>70</v>
      </c>
      <c r="B82" s="18" t="s">
        <v>21</v>
      </c>
      <c r="C82" s="112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4"/>
    </row>
    <row r="83" spans="1:63" ht="12.75">
      <c r="A83" s="11"/>
      <c r="B83" s="19" t="s">
        <v>33</v>
      </c>
      <c r="C83" s="57"/>
      <c r="D83" s="58"/>
      <c r="E83" s="59"/>
      <c r="F83" s="59"/>
      <c r="G83" s="60"/>
      <c r="H83" s="57"/>
      <c r="I83" s="59"/>
      <c r="J83" s="59"/>
      <c r="K83" s="59"/>
      <c r="L83" s="60"/>
      <c r="M83" s="57"/>
      <c r="N83" s="58"/>
      <c r="O83" s="59"/>
      <c r="P83" s="59"/>
      <c r="Q83" s="60"/>
      <c r="R83" s="57"/>
      <c r="S83" s="59"/>
      <c r="T83" s="59"/>
      <c r="U83" s="59"/>
      <c r="V83" s="60"/>
      <c r="W83" s="57"/>
      <c r="X83" s="59"/>
      <c r="Y83" s="59"/>
      <c r="Z83" s="59"/>
      <c r="AA83" s="60"/>
      <c r="AB83" s="57"/>
      <c r="AC83" s="59"/>
      <c r="AD83" s="59"/>
      <c r="AE83" s="59"/>
      <c r="AF83" s="60"/>
      <c r="AG83" s="57"/>
      <c r="AH83" s="59"/>
      <c r="AI83" s="59"/>
      <c r="AJ83" s="59"/>
      <c r="AK83" s="60"/>
      <c r="AL83" s="57"/>
      <c r="AM83" s="59"/>
      <c r="AN83" s="59"/>
      <c r="AO83" s="59"/>
      <c r="AP83" s="60"/>
      <c r="AQ83" s="57"/>
      <c r="AR83" s="58"/>
      <c r="AS83" s="59"/>
      <c r="AT83" s="59"/>
      <c r="AU83" s="60"/>
      <c r="AV83" s="57"/>
      <c r="AW83" s="59"/>
      <c r="AX83" s="59"/>
      <c r="AY83" s="59"/>
      <c r="AZ83" s="60"/>
      <c r="BA83" s="57"/>
      <c r="BB83" s="58"/>
      <c r="BC83" s="59"/>
      <c r="BD83" s="59"/>
      <c r="BE83" s="60"/>
      <c r="BF83" s="57"/>
      <c r="BG83" s="58"/>
      <c r="BH83" s="59"/>
      <c r="BI83" s="59"/>
      <c r="BJ83" s="60"/>
      <c r="BK83" s="61"/>
    </row>
    <row r="84" spans="1:256" s="39" customFormat="1" ht="12.75">
      <c r="A84" s="36"/>
      <c r="B84" s="38" t="s">
        <v>79</v>
      </c>
      <c r="C84" s="62"/>
      <c r="D84" s="63"/>
      <c r="E84" s="63"/>
      <c r="F84" s="63"/>
      <c r="G84" s="64"/>
      <c r="H84" s="62"/>
      <c r="I84" s="63"/>
      <c r="J84" s="63"/>
      <c r="K84" s="63"/>
      <c r="L84" s="64"/>
      <c r="M84" s="62"/>
      <c r="N84" s="63"/>
      <c r="O84" s="63"/>
      <c r="P84" s="63"/>
      <c r="Q84" s="64"/>
      <c r="R84" s="62"/>
      <c r="S84" s="63"/>
      <c r="T84" s="63"/>
      <c r="U84" s="63"/>
      <c r="V84" s="64"/>
      <c r="W84" s="62"/>
      <c r="X84" s="63"/>
      <c r="Y84" s="63"/>
      <c r="Z84" s="63"/>
      <c r="AA84" s="64"/>
      <c r="AB84" s="62"/>
      <c r="AC84" s="63"/>
      <c r="AD84" s="63"/>
      <c r="AE84" s="63"/>
      <c r="AF84" s="64"/>
      <c r="AG84" s="62"/>
      <c r="AH84" s="63"/>
      <c r="AI84" s="63"/>
      <c r="AJ84" s="63"/>
      <c r="AK84" s="64"/>
      <c r="AL84" s="62"/>
      <c r="AM84" s="63"/>
      <c r="AN84" s="63"/>
      <c r="AO84" s="63"/>
      <c r="AP84" s="64"/>
      <c r="AQ84" s="62"/>
      <c r="AR84" s="63"/>
      <c r="AS84" s="63"/>
      <c r="AT84" s="63"/>
      <c r="AU84" s="64"/>
      <c r="AV84" s="62"/>
      <c r="AW84" s="63"/>
      <c r="AX84" s="63"/>
      <c r="AY84" s="63"/>
      <c r="AZ84" s="64"/>
      <c r="BA84" s="62"/>
      <c r="BB84" s="63"/>
      <c r="BC84" s="63"/>
      <c r="BD84" s="63"/>
      <c r="BE84" s="64"/>
      <c r="BF84" s="62"/>
      <c r="BG84" s="63"/>
      <c r="BH84" s="63"/>
      <c r="BI84" s="63"/>
      <c r="BJ84" s="64"/>
      <c r="BK84" s="65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39" customFormat="1" ht="12.75">
      <c r="A85" s="36"/>
      <c r="B85" s="38" t="s">
        <v>77</v>
      </c>
      <c r="C85" s="62"/>
      <c r="D85" s="63"/>
      <c r="E85" s="63"/>
      <c r="F85" s="63"/>
      <c r="G85" s="64"/>
      <c r="H85" s="62"/>
      <c r="I85" s="63"/>
      <c r="J85" s="63"/>
      <c r="K85" s="63"/>
      <c r="L85" s="64"/>
      <c r="M85" s="62"/>
      <c r="N85" s="63"/>
      <c r="O85" s="63"/>
      <c r="P85" s="63"/>
      <c r="Q85" s="64"/>
      <c r="R85" s="62"/>
      <c r="S85" s="63"/>
      <c r="T85" s="63"/>
      <c r="U85" s="63"/>
      <c r="V85" s="64"/>
      <c r="W85" s="62"/>
      <c r="X85" s="63"/>
      <c r="Y85" s="63"/>
      <c r="Z85" s="63"/>
      <c r="AA85" s="64"/>
      <c r="AB85" s="62"/>
      <c r="AC85" s="63"/>
      <c r="AD85" s="63"/>
      <c r="AE85" s="63"/>
      <c r="AF85" s="64"/>
      <c r="AG85" s="62"/>
      <c r="AH85" s="63"/>
      <c r="AI85" s="63"/>
      <c r="AJ85" s="63"/>
      <c r="AK85" s="64"/>
      <c r="AL85" s="62"/>
      <c r="AM85" s="63"/>
      <c r="AN85" s="63"/>
      <c r="AO85" s="63"/>
      <c r="AP85" s="64"/>
      <c r="AQ85" s="62"/>
      <c r="AR85" s="63"/>
      <c r="AS85" s="63"/>
      <c r="AT85" s="63"/>
      <c r="AU85" s="64"/>
      <c r="AV85" s="62"/>
      <c r="AW85" s="63"/>
      <c r="AX85" s="63"/>
      <c r="AY85" s="63"/>
      <c r="AZ85" s="64"/>
      <c r="BA85" s="62"/>
      <c r="BB85" s="63"/>
      <c r="BC85" s="63"/>
      <c r="BD85" s="63"/>
      <c r="BE85" s="64"/>
      <c r="BF85" s="62"/>
      <c r="BG85" s="63"/>
      <c r="BH85" s="63"/>
      <c r="BI85" s="63"/>
      <c r="BJ85" s="64"/>
      <c r="BK85" s="65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63" ht="4.5" customHeight="1">
      <c r="A86" s="11"/>
      <c r="B86" s="18"/>
      <c r="C86" s="112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4"/>
    </row>
    <row r="87" spans="1:63" ht="12.75">
      <c r="A87" s="11" t="s">
        <v>22</v>
      </c>
      <c r="B87" s="17" t="s">
        <v>23</v>
      </c>
      <c r="C87" s="112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4"/>
    </row>
    <row r="88" spans="1:63" ht="12.75">
      <c r="A88" s="11" t="s">
        <v>69</v>
      </c>
      <c r="B88" s="18" t="s">
        <v>24</v>
      </c>
      <c r="C88" s="112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4"/>
    </row>
    <row r="89" spans="1:65" ht="12.75">
      <c r="A89" s="11"/>
      <c r="B89" s="24" t="s">
        <v>111</v>
      </c>
      <c r="C89" s="73">
        <v>0</v>
      </c>
      <c r="D89" s="53">
        <v>70.75531215800001</v>
      </c>
      <c r="E89" s="45">
        <v>0</v>
      </c>
      <c r="F89" s="45">
        <v>0</v>
      </c>
      <c r="G89" s="54">
        <v>0</v>
      </c>
      <c r="H89" s="73">
        <v>2.594895098</v>
      </c>
      <c r="I89" s="45">
        <v>1.38286362</v>
      </c>
      <c r="J89" s="45">
        <v>0</v>
      </c>
      <c r="K89" s="45">
        <v>0</v>
      </c>
      <c r="L89" s="54">
        <v>15.044115658</v>
      </c>
      <c r="M89" s="73">
        <v>0</v>
      </c>
      <c r="N89" s="53">
        <v>0</v>
      </c>
      <c r="O89" s="45">
        <v>0</v>
      </c>
      <c r="P89" s="45">
        <v>0</v>
      </c>
      <c r="Q89" s="54">
        <v>0</v>
      </c>
      <c r="R89" s="73">
        <v>0.8228289919999999</v>
      </c>
      <c r="S89" s="45">
        <v>0</v>
      </c>
      <c r="T89" s="45">
        <v>0</v>
      </c>
      <c r="U89" s="45">
        <v>0</v>
      </c>
      <c r="V89" s="54">
        <v>8.831462625</v>
      </c>
      <c r="W89" s="73">
        <v>0</v>
      </c>
      <c r="X89" s="45">
        <v>0</v>
      </c>
      <c r="Y89" s="45">
        <v>0</v>
      </c>
      <c r="Z89" s="45">
        <v>0</v>
      </c>
      <c r="AA89" s="54">
        <v>0</v>
      </c>
      <c r="AB89" s="73">
        <v>0</v>
      </c>
      <c r="AC89" s="45">
        <v>0</v>
      </c>
      <c r="AD89" s="45">
        <v>0</v>
      </c>
      <c r="AE89" s="45">
        <v>0</v>
      </c>
      <c r="AF89" s="54">
        <v>0</v>
      </c>
      <c r="AG89" s="73">
        <v>0</v>
      </c>
      <c r="AH89" s="45">
        <v>0</v>
      </c>
      <c r="AI89" s="45">
        <v>0</v>
      </c>
      <c r="AJ89" s="45">
        <v>0</v>
      </c>
      <c r="AK89" s="54">
        <v>0</v>
      </c>
      <c r="AL89" s="73">
        <v>0.000185373</v>
      </c>
      <c r="AM89" s="45">
        <v>0</v>
      </c>
      <c r="AN89" s="45">
        <v>0</v>
      </c>
      <c r="AO89" s="45">
        <v>0</v>
      </c>
      <c r="AP89" s="54">
        <v>0</v>
      </c>
      <c r="AQ89" s="73">
        <v>0</v>
      </c>
      <c r="AR89" s="53">
        <v>0</v>
      </c>
      <c r="AS89" s="45">
        <v>0</v>
      </c>
      <c r="AT89" s="45">
        <v>0</v>
      </c>
      <c r="AU89" s="54">
        <v>0</v>
      </c>
      <c r="AV89" s="73">
        <v>8.473261572</v>
      </c>
      <c r="AW89" s="45">
        <v>41.878794096</v>
      </c>
      <c r="AX89" s="45">
        <v>0</v>
      </c>
      <c r="AY89" s="45">
        <v>0</v>
      </c>
      <c r="AZ89" s="54">
        <v>32.698833992</v>
      </c>
      <c r="BA89" s="73">
        <v>0</v>
      </c>
      <c r="BB89" s="53">
        <v>0</v>
      </c>
      <c r="BC89" s="45">
        <v>0</v>
      </c>
      <c r="BD89" s="45">
        <v>0</v>
      </c>
      <c r="BE89" s="54">
        <v>0</v>
      </c>
      <c r="BF89" s="73">
        <v>1.737809045</v>
      </c>
      <c r="BG89" s="53">
        <v>2.109074596</v>
      </c>
      <c r="BH89" s="45">
        <v>0</v>
      </c>
      <c r="BI89" s="45">
        <v>0</v>
      </c>
      <c r="BJ89" s="54">
        <v>1.9982815740000002</v>
      </c>
      <c r="BK89" s="61">
        <f aca="true" t="shared" si="18" ref="BK89:BK94">SUM(C89:BJ89)</f>
        <v>188.327718399</v>
      </c>
      <c r="BM89" s="27"/>
    </row>
    <row r="90" spans="1:65" ht="12.75">
      <c r="A90" s="11"/>
      <c r="B90" s="24" t="s">
        <v>112</v>
      </c>
      <c r="C90" s="73">
        <v>0</v>
      </c>
      <c r="D90" s="53">
        <v>0.407489527</v>
      </c>
      <c r="E90" s="45">
        <v>0</v>
      </c>
      <c r="F90" s="45">
        <v>0</v>
      </c>
      <c r="G90" s="54">
        <v>0</v>
      </c>
      <c r="H90" s="73">
        <v>0.6349810309999999</v>
      </c>
      <c r="I90" s="45">
        <v>0.033355659999999995</v>
      </c>
      <c r="J90" s="45">
        <v>0</v>
      </c>
      <c r="K90" s="45">
        <v>0</v>
      </c>
      <c r="L90" s="54">
        <v>0.9311632029999999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0.15892336099999999</v>
      </c>
      <c r="S90" s="45">
        <v>0</v>
      </c>
      <c r="T90" s="45">
        <v>0</v>
      </c>
      <c r="U90" s="45">
        <v>0</v>
      </c>
      <c r="V90" s="54">
        <v>0.081343446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</v>
      </c>
      <c r="AC90" s="45">
        <v>0</v>
      </c>
      <c r="AD90" s="45">
        <v>0</v>
      </c>
      <c r="AE90" s="45">
        <v>0</v>
      </c>
      <c r="AF90" s="54">
        <v>0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</v>
      </c>
      <c r="AM90" s="45">
        <v>0</v>
      </c>
      <c r="AN90" s="45">
        <v>0</v>
      </c>
      <c r="AO90" s="45">
        <v>0</v>
      </c>
      <c r="AP90" s="54">
        <v>0</v>
      </c>
      <c r="AQ90" s="73">
        <v>0</v>
      </c>
      <c r="AR90" s="53">
        <v>11.777255003</v>
      </c>
      <c r="AS90" s="45">
        <v>0</v>
      </c>
      <c r="AT90" s="45">
        <v>0</v>
      </c>
      <c r="AU90" s="54">
        <v>0</v>
      </c>
      <c r="AV90" s="73">
        <v>2.88186854</v>
      </c>
      <c r="AW90" s="45">
        <v>0.363731837</v>
      </c>
      <c r="AX90" s="45">
        <v>0</v>
      </c>
      <c r="AY90" s="45">
        <v>0</v>
      </c>
      <c r="AZ90" s="54">
        <v>9.318727346000001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0.987168523</v>
      </c>
      <c r="BG90" s="53">
        <v>0.011280565</v>
      </c>
      <c r="BH90" s="45">
        <v>0</v>
      </c>
      <c r="BI90" s="45">
        <v>0</v>
      </c>
      <c r="BJ90" s="54">
        <v>0.32545132099999996</v>
      </c>
      <c r="BK90" s="61">
        <f t="shared" si="18"/>
        <v>27.912739363000004</v>
      </c>
      <c r="BM90" s="27"/>
    </row>
    <row r="91" spans="1:65" ht="12.75">
      <c r="A91" s="11"/>
      <c r="B91" s="24" t="s">
        <v>113</v>
      </c>
      <c r="C91" s="73">
        <v>0</v>
      </c>
      <c r="D91" s="53">
        <v>0.47109817400000004</v>
      </c>
      <c r="E91" s="45">
        <v>0</v>
      </c>
      <c r="F91" s="45">
        <v>0</v>
      </c>
      <c r="G91" s="54">
        <v>0</v>
      </c>
      <c r="H91" s="73">
        <v>0.919158157</v>
      </c>
      <c r="I91" s="45">
        <v>0</v>
      </c>
      <c r="J91" s="45">
        <v>0</v>
      </c>
      <c r="K91" s="45">
        <v>0</v>
      </c>
      <c r="L91" s="54">
        <v>1.030122685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0.414063829</v>
      </c>
      <c r="S91" s="45">
        <v>0.103264357</v>
      </c>
      <c r="T91" s="45">
        <v>0</v>
      </c>
      <c r="U91" s="45">
        <v>0</v>
      </c>
      <c r="V91" s="54">
        <v>0.34133610499999995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0.000620443</v>
      </c>
      <c r="AM91" s="45">
        <v>0</v>
      </c>
      <c r="AN91" s="45">
        <v>0</v>
      </c>
      <c r="AO91" s="45">
        <v>0</v>
      </c>
      <c r="AP91" s="54">
        <v>0</v>
      </c>
      <c r="AQ91" s="73">
        <v>0</v>
      </c>
      <c r="AR91" s="53">
        <v>0</v>
      </c>
      <c r="AS91" s="45">
        <v>0</v>
      </c>
      <c r="AT91" s="45">
        <v>0</v>
      </c>
      <c r="AU91" s="54">
        <v>0</v>
      </c>
      <c r="AV91" s="73">
        <v>7.329094498</v>
      </c>
      <c r="AW91" s="45">
        <v>0.6692515889999999</v>
      </c>
      <c r="AX91" s="45">
        <v>0</v>
      </c>
      <c r="AY91" s="45">
        <v>0</v>
      </c>
      <c r="AZ91" s="54">
        <v>4.821315276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2.19585637</v>
      </c>
      <c r="BG91" s="53">
        <v>0.023275899</v>
      </c>
      <c r="BH91" s="45">
        <v>0</v>
      </c>
      <c r="BI91" s="45">
        <v>0</v>
      </c>
      <c r="BJ91" s="54">
        <v>0.3854</v>
      </c>
      <c r="BK91" s="61">
        <f t="shared" si="18"/>
        <v>18.703857382000002</v>
      </c>
      <c r="BM91" s="27"/>
    </row>
    <row r="92" spans="1:65" ht="12.75">
      <c r="A92" s="11"/>
      <c r="B92" s="24" t="s">
        <v>114</v>
      </c>
      <c r="C92" s="73">
        <v>0</v>
      </c>
      <c r="D92" s="53">
        <v>0.652949832</v>
      </c>
      <c r="E92" s="45">
        <v>0</v>
      </c>
      <c r="F92" s="45">
        <v>0</v>
      </c>
      <c r="G92" s="54">
        <v>0</v>
      </c>
      <c r="H92" s="73">
        <v>6.300143051</v>
      </c>
      <c r="I92" s="45">
        <v>7.15988075</v>
      </c>
      <c r="J92" s="45">
        <v>0</v>
      </c>
      <c r="K92" s="45">
        <v>0</v>
      </c>
      <c r="L92" s="54">
        <v>27.203995596000002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1.393118088</v>
      </c>
      <c r="S92" s="45">
        <v>0</v>
      </c>
      <c r="T92" s="45">
        <v>0</v>
      </c>
      <c r="U92" s="45">
        <v>0</v>
      </c>
      <c r="V92" s="54">
        <v>0.6248634190000001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0.05907778</v>
      </c>
      <c r="AC92" s="45">
        <v>0</v>
      </c>
      <c r="AD92" s="45">
        <v>0</v>
      </c>
      <c r="AE92" s="45">
        <v>0</v>
      </c>
      <c r="AF92" s="54">
        <v>0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0.046681078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16.379376634</v>
      </c>
      <c r="AS92" s="45">
        <v>0</v>
      </c>
      <c r="AT92" s="45">
        <v>0</v>
      </c>
      <c r="AU92" s="54">
        <v>0</v>
      </c>
      <c r="AV92" s="73">
        <v>64.45893576399999</v>
      </c>
      <c r="AW92" s="45">
        <v>10.342691756</v>
      </c>
      <c r="AX92" s="45">
        <v>0</v>
      </c>
      <c r="AY92" s="45">
        <v>0</v>
      </c>
      <c r="AZ92" s="54">
        <v>114.23302299000001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20.03082552</v>
      </c>
      <c r="BG92" s="53">
        <v>2.67747027</v>
      </c>
      <c r="BH92" s="45">
        <v>0</v>
      </c>
      <c r="BI92" s="45">
        <v>0</v>
      </c>
      <c r="BJ92" s="54">
        <v>9.60460401</v>
      </c>
      <c r="BK92" s="61">
        <f t="shared" si="18"/>
        <v>281.167636538</v>
      </c>
      <c r="BM92" s="27"/>
    </row>
    <row r="93" spans="1:65" ht="12.75">
      <c r="A93" s="11"/>
      <c r="B93" s="24" t="s">
        <v>115</v>
      </c>
      <c r="C93" s="73">
        <v>0</v>
      </c>
      <c r="D93" s="53">
        <v>7.8713368280000005</v>
      </c>
      <c r="E93" s="45">
        <v>0</v>
      </c>
      <c r="F93" s="45">
        <v>0</v>
      </c>
      <c r="G93" s="54">
        <v>0</v>
      </c>
      <c r="H93" s="73">
        <v>1.0722740419999999</v>
      </c>
      <c r="I93" s="45">
        <v>0.000628341</v>
      </c>
      <c r="J93" s="45">
        <v>0</v>
      </c>
      <c r="K93" s="45">
        <v>0</v>
      </c>
      <c r="L93" s="54">
        <v>6.73618178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0.672417418</v>
      </c>
      <c r="S93" s="45">
        <v>0</v>
      </c>
      <c r="T93" s="45">
        <v>0</v>
      </c>
      <c r="U93" s="45">
        <v>0</v>
      </c>
      <c r="V93" s="54">
        <v>0.133551625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5.421481487</v>
      </c>
      <c r="AW93" s="45">
        <v>0.020754459</v>
      </c>
      <c r="AX93" s="45">
        <v>0</v>
      </c>
      <c r="AY93" s="45">
        <v>0</v>
      </c>
      <c r="AZ93" s="54">
        <v>7.061155095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2.1095548249999996</v>
      </c>
      <c r="BG93" s="53">
        <v>0.053390943999999996</v>
      </c>
      <c r="BH93" s="45">
        <v>0</v>
      </c>
      <c r="BI93" s="45">
        <v>0</v>
      </c>
      <c r="BJ93" s="54">
        <v>0.220687882</v>
      </c>
      <c r="BK93" s="61">
        <f t="shared" si="18"/>
        <v>31.373414726</v>
      </c>
      <c r="BM93" s="27"/>
    </row>
    <row r="94" spans="1:65" ht="12.75">
      <c r="A94" s="11"/>
      <c r="B94" s="24" t="s">
        <v>126</v>
      </c>
      <c r="C94" s="73">
        <v>0</v>
      </c>
      <c r="D94" s="53">
        <v>6.397735668999999</v>
      </c>
      <c r="E94" s="45">
        <v>0</v>
      </c>
      <c r="F94" s="45">
        <v>0</v>
      </c>
      <c r="G94" s="54">
        <v>0</v>
      </c>
      <c r="H94" s="73">
        <v>0.843814826</v>
      </c>
      <c r="I94" s="45">
        <v>1.428563377</v>
      </c>
      <c r="J94" s="45">
        <v>0</v>
      </c>
      <c r="K94" s="45">
        <v>0</v>
      </c>
      <c r="L94" s="54">
        <v>1.11201976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0.074692067</v>
      </c>
      <c r="S94" s="45">
        <v>0</v>
      </c>
      <c r="T94" s="45">
        <v>0</v>
      </c>
      <c r="U94" s="45">
        <v>0</v>
      </c>
      <c r="V94" s="54">
        <v>0.13378021699999998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4.524383954</v>
      </c>
      <c r="AW94" s="45">
        <v>1.8036385570000002</v>
      </c>
      <c r="AX94" s="45">
        <v>0</v>
      </c>
      <c r="AY94" s="45">
        <v>0</v>
      </c>
      <c r="AZ94" s="54">
        <v>15.020592232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0.562786536</v>
      </c>
      <c r="BG94" s="53">
        <v>0</v>
      </c>
      <c r="BH94" s="45">
        <v>0</v>
      </c>
      <c r="BI94" s="45">
        <v>0</v>
      </c>
      <c r="BJ94" s="54">
        <v>0.321563746</v>
      </c>
      <c r="BK94" s="61">
        <f t="shared" si="18"/>
        <v>32.223570941</v>
      </c>
      <c r="BM94" s="27"/>
    </row>
    <row r="95" spans="1:65" ht="12.75">
      <c r="A95" s="36"/>
      <c r="B95" s="38" t="s">
        <v>76</v>
      </c>
      <c r="C95" s="81">
        <f>SUM(C89:C94)</f>
        <v>0</v>
      </c>
      <c r="D95" s="81">
        <f>SUM(D89:D94)</f>
        <v>86.55592218800001</v>
      </c>
      <c r="E95" s="81">
        <f aca="true" t="shared" si="19" ref="E95:BI95">SUM(E89:E94)</f>
        <v>0</v>
      </c>
      <c r="F95" s="81">
        <f t="shared" si="19"/>
        <v>0</v>
      </c>
      <c r="G95" s="81">
        <f t="shared" si="19"/>
        <v>0</v>
      </c>
      <c r="H95" s="81">
        <f t="shared" si="19"/>
        <v>12.365266205000001</v>
      </c>
      <c r="I95" s="81">
        <f t="shared" si="19"/>
        <v>10.005291748</v>
      </c>
      <c r="J95" s="81">
        <f t="shared" si="19"/>
        <v>0</v>
      </c>
      <c r="K95" s="81">
        <f t="shared" si="19"/>
        <v>0</v>
      </c>
      <c r="L95" s="81">
        <f t="shared" si="19"/>
        <v>52.057598682000005</v>
      </c>
      <c r="M95" s="81">
        <f t="shared" si="19"/>
        <v>0</v>
      </c>
      <c r="N95" s="81">
        <f t="shared" si="19"/>
        <v>0</v>
      </c>
      <c r="O95" s="81">
        <f t="shared" si="19"/>
        <v>0</v>
      </c>
      <c r="P95" s="81">
        <f t="shared" si="19"/>
        <v>0</v>
      </c>
      <c r="Q95" s="81">
        <f t="shared" si="19"/>
        <v>0</v>
      </c>
      <c r="R95" s="81">
        <f t="shared" si="19"/>
        <v>3.5360437549999997</v>
      </c>
      <c r="S95" s="81">
        <f t="shared" si="19"/>
        <v>0.103264357</v>
      </c>
      <c r="T95" s="81">
        <f t="shared" si="19"/>
        <v>0</v>
      </c>
      <c r="U95" s="81">
        <f t="shared" si="19"/>
        <v>0</v>
      </c>
      <c r="V95" s="81">
        <f t="shared" si="19"/>
        <v>10.146337437000001</v>
      </c>
      <c r="W95" s="81">
        <f t="shared" si="19"/>
        <v>0</v>
      </c>
      <c r="X95" s="81">
        <f t="shared" si="19"/>
        <v>0</v>
      </c>
      <c r="Y95" s="81">
        <f t="shared" si="19"/>
        <v>0</v>
      </c>
      <c r="Z95" s="81">
        <f t="shared" si="19"/>
        <v>0</v>
      </c>
      <c r="AA95" s="81">
        <f t="shared" si="19"/>
        <v>0</v>
      </c>
      <c r="AB95" s="81">
        <f t="shared" si="19"/>
        <v>0.05907778</v>
      </c>
      <c r="AC95" s="81">
        <f t="shared" si="19"/>
        <v>0</v>
      </c>
      <c r="AD95" s="81">
        <f t="shared" si="19"/>
        <v>0</v>
      </c>
      <c r="AE95" s="81">
        <f t="shared" si="19"/>
        <v>0</v>
      </c>
      <c r="AF95" s="81">
        <f t="shared" si="19"/>
        <v>0</v>
      </c>
      <c r="AG95" s="81">
        <f t="shared" si="19"/>
        <v>0</v>
      </c>
      <c r="AH95" s="81">
        <f t="shared" si="19"/>
        <v>0</v>
      </c>
      <c r="AI95" s="81">
        <f t="shared" si="19"/>
        <v>0</v>
      </c>
      <c r="AJ95" s="81">
        <f t="shared" si="19"/>
        <v>0</v>
      </c>
      <c r="AK95" s="81">
        <f t="shared" si="19"/>
        <v>0</v>
      </c>
      <c r="AL95" s="81">
        <f t="shared" si="19"/>
        <v>0.047486894</v>
      </c>
      <c r="AM95" s="81">
        <f t="shared" si="19"/>
        <v>0</v>
      </c>
      <c r="AN95" s="81">
        <f t="shared" si="19"/>
        <v>0</v>
      </c>
      <c r="AO95" s="81">
        <f t="shared" si="19"/>
        <v>0</v>
      </c>
      <c r="AP95" s="81">
        <f t="shared" si="19"/>
        <v>0</v>
      </c>
      <c r="AQ95" s="81">
        <f t="shared" si="19"/>
        <v>0</v>
      </c>
      <c r="AR95" s="81">
        <f t="shared" si="19"/>
        <v>28.156631637</v>
      </c>
      <c r="AS95" s="81">
        <f t="shared" si="19"/>
        <v>0</v>
      </c>
      <c r="AT95" s="81">
        <f t="shared" si="19"/>
        <v>0</v>
      </c>
      <c r="AU95" s="81">
        <f t="shared" si="19"/>
        <v>0</v>
      </c>
      <c r="AV95" s="81">
        <f t="shared" si="19"/>
        <v>93.08902581499999</v>
      </c>
      <c r="AW95" s="81">
        <f t="shared" si="19"/>
        <v>55.078862294000004</v>
      </c>
      <c r="AX95" s="81">
        <f t="shared" si="19"/>
        <v>0</v>
      </c>
      <c r="AY95" s="81">
        <f t="shared" si="19"/>
        <v>0</v>
      </c>
      <c r="AZ95" s="81">
        <f t="shared" si="19"/>
        <v>183.15364693100003</v>
      </c>
      <c r="BA95" s="81">
        <f t="shared" si="19"/>
        <v>0</v>
      </c>
      <c r="BB95" s="81">
        <f t="shared" si="19"/>
        <v>0</v>
      </c>
      <c r="BC95" s="81">
        <f t="shared" si="19"/>
        <v>0</v>
      </c>
      <c r="BD95" s="81">
        <f t="shared" si="19"/>
        <v>0</v>
      </c>
      <c r="BE95" s="81">
        <f t="shared" si="19"/>
        <v>0</v>
      </c>
      <c r="BF95" s="81">
        <f t="shared" si="19"/>
        <v>27.624000819000003</v>
      </c>
      <c r="BG95" s="81">
        <f t="shared" si="19"/>
        <v>4.8744922740000005</v>
      </c>
      <c r="BH95" s="81">
        <f t="shared" si="19"/>
        <v>0</v>
      </c>
      <c r="BI95" s="81">
        <f t="shared" si="19"/>
        <v>0</v>
      </c>
      <c r="BJ95" s="81">
        <f>SUM(BJ89:BJ94)</f>
        <v>12.855988533</v>
      </c>
      <c r="BK95" s="99">
        <f>SUM(BK89:BK94)</f>
        <v>579.708937349</v>
      </c>
      <c r="BM95" s="27"/>
    </row>
    <row r="96" spans="1:63" ht="4.5" customHeight="1">
      <c r="A96" s="11"/>
      <c r="B96" s="21"/>
      <c r="C96" s="112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4"/>
    </row>
    <row r="97" spans="1:65" ht="12.75">
      <c r="A97" s="36"/>
      <c r="B97" s="83" t="s">
        <v>90</v>
      </c>
      <c r="C97" s="84">
        <f aca="true" t="shared" si="20" ref="C97:AH97">+C95++C76+C71+C51</f>
        <v>0</v>
      </c>
      <c r="D97" s="70">
        <f t="shared" si="20"/>
        <v>3950.158561598</v>
      </c>
      <c r="E97" s="70">
        <f t="shared" si="20"/>
        <v>0</v>
      </c>
      <c r="F97" s="70">
        <f t="shared" si="20"/>
        <v>0</v>
      </c>
      <c r="G97" s="85">
        <f t="shared" si="20"/>
        <v>0</v>
      </c>
      <c r="H97" s="84">
        <f t="shared" si="20"/>
        <v>1401.1485969970001</v>
      </c>
      <c r="I97" s="70">
        <f t="shared" si="20"/>
        <v>18564.46235995097</v>
      </c>
      <c r="J97" s="70">
        <f t="shared" si="20"/>
        <v>4435.368364128</v>
      </c>
      <c r="K97" s="70">
        <f t="shared" si="20"/>
        <v>6.035014101</v>
      </c>
      <c r="L97" s="85">
        <f t="shared" si="20"/>
        <v>4028.528315853</v>
      </c>
      <c r="M97" s="84">
        <f t="shared" si="20"/>
        <v>0</v>
      </c>
      <c r="N97" s="70">
        <f t="shared" si="20"/>
        <v>0</v>
      </c>
      <c r="O97" s="70">
        <f t="shared" si="20"/>
        <v>0</v>
      </c>
      <c r="P97" s="70">
        <f t="shared" si="20"/>
        <v>0</v>
      </c>
      <c r="Q97" s="85">
        <f t="shared" si="20"/>
        <v>0</v>
      </c>
      <c r="R97" s="84">
        <f t="shared" si="20"/>
        <v>637.18967248</v>
      </c>
      <c r="S97" s="70">
        <f t="shared" si="20"/>
        <v>533.321112273</v>
      </c>
      <c r="T97" s="70">
        <f t="shared" si="20"/>
        <v>183.25358059799999</v>
      </c>
      <c r="U97" s="70">
        <f t="shared" si="20"/>
        <v>0</v>
      </c>
      <c r="V97" s="85">
        <f t="shared" si="20"/>
        <v>381.388175712</v>
      </c>
      <c r="W97" s="84">
        <f t="shared" si="20"/>
        <v>0</v>
      </c>
      <c r="X97" s="70">
        <f t="shared" si="20"/>
        <v>0</v>
      </c>
      <c r="Y97" s="70">
        <f t="shared" si="20"/>
        <v>0</v>
      </c>
      <c r="Z97" s="70">
        <f t="shared" si="20"/>
        <v>0</v>
      </c>
      <c r="AA97" s="85">
        <f t="shared" si="20"/>
        <v>0</v>
      </c>
      <c r="AB97" s="84">
        <f t="shared" si="20"/>
        <v>6.374175486999999</v>
      </c>
      <c r="AC97" s="70">
        <f t="shared" si="20"/>
        <v>12.002928971</v>
      </c>
      <c r="AD97" s="70">
        <f t="shared" si="20"/>
        <v>0</v>
      </c>
      <c r="AE97" s="70">
        <f t="shared" si="20"/>
        <v>0</v>
      </c>
      <c r="AF97" s="85">
        <f t="shared" si="20"/>
        <v>0.6451141220000001</v>
      </c>
      <c r="AG97" s="84">
        <f t="shared" si="20"/>
        <v>0</v>
      </c>
      <c r="AH97" s="70">
        <f t="shared" si="20"/>
        <v>0</v>
      </c>
      <c r="AI97" s="70">
        <f aca="true" t="shared" si="21" ref="AI97:BJ97">+AI95++AI76+AI71+AI51</f>
        <v>0</v>
      </c>
      <c r="AJ97" s="70">
        <f t="shared" si="21"/>
        <v>0</v>
      </c>
      <c r="AK97" s="85">
        <f t="shared" si="21"/>
        <v>0</v>
      </c>
      <c r="AL97" s="84">
        <f t="shared" si="21"/>
        <v>5.28681084</v>
      </c>
      <c r="AM97" s="70">
        <f t="shared" si="21"/>
        <v>0</v>
      </c>
      <c r="AN97" s="70">
        <f t="shared" si="21"/>
        <v>0</v>
      </c>
      <c r="AO97" s="70">
        <f t="shared" si="21"/>
        <v>0</v>
      </c>
      <c r="AP97" s="85">
        <f t="shared" si="21"/>
        <v>1.047921996</v>
      </c>
      <c r="AQ97" s="84">
        <f t="shared" si="21"/>
        <v>0</v>
      </c>
      <c r="AR97" s="70">
        <f t="shared" si="21"/>
        <v>122.35388806200001</v>
      </c>
      <c r="AS97" s="70">
        <f t="shared" si="21"/>
        <v>0</v>
      </c>
      <c r="AT97" s="70">
        <f t="shared" si="21"/>
        <v>0</v>
      </c>
      <c r="AU97" s="85">
        <f t="shared" si="21"/>
        <v>0</v>
      </c>
      <c r="AV97" s="52">
        <f t="shared" si="21"/>
        <v>13342.562202514</v>
      </c>
      <c r="AW97" s="70">
        <f t="shared" si="21"/>
        <v>10994.897016897998</v>
      </c>
      <c r="AX97" s="70">
        <f t="shared" si="21"/>
        <v>506.28889078000003</v>
      </c>
      <c r="AY97" s="70">
        <f t="shared" si="21"/>
        <v>0</v>
      </c>
      <c r="AZ97" s="87">
        <f t="shared" si="21"/>
        <v>17975.228109427</v>
      </c>
      <c r="BA97" s="84">
        <f t="shared" si="21"/>
        <v>0</v>
      </c>
      <c r="BB97" s="70">
        <f t="shared" si="21"/>
        <v>0</v>
      </c>
      <c r="BC97" s="70">
        <f t="shared" si="21"/>
        <v>0</v>
      </c>
      <c r="BD97" s="70">
        <f t="shared" si="21"/>
        <v>0</v>
      </c>
      <c r="BE97" s="85">
        <f t="shared" si="21"/>
        <v>0</v>
      </c>
      <c r="BF97" s="84">
        <f t="shared" si="21"/>
        <v>6019.796137538</v>
      </c>
      <c r="BG97" s="70">
        <f t="shared" si="21"/>
        <v>1028.664206886</v>
      </c>
      <c r="BH97" s="70">
        <f t="shared" si="21"/>
        <v>76.218887637</v>
      </c>
      <c r="BI97" s="70">
        <f t="shared" si="21"/>
        <v>0</v>
      </c>
      <c r="BJ97" s="85">
        <f t="shared" si="21"/>
        <v>3138.0348414990003</v>
      </c>
      <c r="BK97" s="97">
        <f>+BK95+BK76+BK71+BK51</f>
        <v>87350.25488634798</v>
      </c>
      <c r="BM97" s="27"/>
    </row>
    <row r="98" spans="1:63" ht="4.5" customHeight="1">
      <c r="A98" s="11"/>
      <c r="B98" s="22"/>
      <c r="C98" s="117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8"/>
    </row>
    <row r="99" spans="1:63" ht="14.25" customHeight="1">
      <c r="A99" s="11" t="s">
        <v>5</v>
      </c>
      <c r="B99" s="23" t="s">
        <v>26</v>
      </c>
      <c r="C99" s="117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8"/>
    </row>
    <row r="100" spans="1:65" ht="14.25" customHeight="1">
      <c r="A100" s="32"/>
      <c r="B100" s="28" t="s">
        <v>116</v>
      </c>
      <c r="C100" s="73">
        <v>0</v>
      </c>
      <c r="D100" s="53">
        <v>0.660939103</v>
      </c>
      <c r="E100" s="45">
        <v>0</v>
      </c>
      <c r="F100" s="45">
        <v>0</v>
      </c>
      <c r="G100" s="54">
        <v>0</v>
      </c>
      <c r="H100" s="73">
        <v>4.46788468</v>
      </c>
      <c r="I100" s="45">
        <v>5.138216864</v>
      </c>
      <c r="J100" s="45">
        <v>0</v>
      </c>
      <c r="K100" s="45">
        <v>0</v>
      </c>
      <c r="L100" s="54">
        <v>17.479250179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2.148623052</v>
      </c>
      <c r="S100" s="45">
        <v>1.8628492030000001</v>
      </c>
      <c r="T100" s="45">
        <v>0</v>
      </c>
      <c r="U100" s="45">
        <v>0</v>
      </c>
      <c r="V100" s="54">
        <v>2.729989703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0.001072332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0.00538405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147.74706086900002</v>
      </c>
      <c r="AW100" s="45">
        <v>138.17262141</v>
      </c>
      <c r="AX100" s="45">
        <v>0</v>
      </c>
      <c r="AY100" s="45">
        <v>0</v>
      </c>
      <c r="AZ100" s="54">
        <v>380.19102019200005</v>
      </c>
      <c r="BA100" s="43">
        <v>0</v>
      </c>
      <c r="BB100" s="44">
        <v>0</v>
      </c>
      <c r="BC100" s="43">
        <v>0</v>
      </c>
      <c r="BD100" s="43">
        <v>0</v>
      </c>
      <c r="BE100" s="48">
        <v>0</v>
      </c>
      <c r="BF100" s="43">
        <v>62.336435798</v>
      </c>
      <c r="BG100" s="44">
        <v>33.227282566</v>
      </c>
      <c r="BH100" s="43">
        <v>0</v>
      </c>
      <c r="BI100" s="43">
        <v>0</v>
      </c>
      <c r="BJ100" s="48">
        <v>93.855401726</v>
      </c>
      <c r="BK100" s="100">
        <f>SUM(C100:BJ100)</f>
        <v>890.024031727</v>
      </c>
      <c r="BM100" s="111"/>
    </row>
    <row r="101" spans="1:63" ht="13.5" thickBot="1">
      <c r="A101" s="40"/>
      <c r="B101" s="86" t="s">
        <v>76</v>
      </c>
      <c r="C101" s="50">
        <f>SUM(C100)</f>
        <v>0</v>
      </c>
      <c r="D101" s="71">
        <f aca="true" t="shared" si="22" ref="D101:BK101">SUM(D100)</f>
        <v>0.660939103</v>
      </c>
      <c r="E101" s="71">
        <f t="shared" si="22"/>
        <v>0</v>
      </c>
      <c r="F101" s="71">
        <f t="shared" si="22"/>
        <v>0</v>
      </c>
      <c r="G101" s="69">
        <f t="shared" si="22"/>
        <v>0</v>
      </c>
      <c r="H101" s="50">
        <f t="shared" si="22"/>
        <v>4.46788468</v>
      </c>
      <c r="I101" s="71">
        <f t="shared" si="22"/>
        <v>5.138216864</v>
      </c>
      <c r="J101" s="71">
        <f t="shared" si="22"/>
        <v>0</v>
      </c>
      <c r="K101" s="71">
        <f t="shared" si="22"/>
        <v>0</v>
      </c>
      <c r="L101" s="69">
        <f t="shared" si="22"/>
        <v>17.479250179</v>
      </c>
      <c r="M101" s="50">
        <f t="shared" si="22"/>
        <v>0</v>
      </c>
      <c r="N101" s="71">
        <f t="shared" si="22"/>
        <v>0</v>
      </c>
      <c r="O101" s="71">
        <f t="shared" si="22"/>
        <v>0</v>
      </c>
      <c r="P101" s="71">
        <f t="shared" si="22"/>
        <v>0</v>
      </c>
      <c r="Q101" s="69">
        <f t="shared" si="22"/>
        <v>0</v>
      </c>
      <c r="R101" s="50">
        <f t="shared" si="22"/>
        <v>2.148623052</v>
      </c>
      <c r="S101" s="71">
        <f t="shared" si="22"/>
        <v>1.8628492030000001</v>
      </c>
      <c r="T101" s="71">
        <f t="shared" si="22"/>
        <v>0</v>
      </c>
      <c r="U101" s="71">
        <f t="shared" si="22"/>
        <v>0</v>
      </c>
      <c r="V101" s="69">
        <f t="shared" si="22"/>
        <v>2.729989703</v>
      </c>
      <c r="W101" s="50">
        <f t="shared" si="22"/>
        <v>0</v>
      </c>
      <c r="X101" s="71">
        <f t="shared" si="22"/>
        <v>0</v>
      </c>
      <c r="Y101" s="71">
        <f t="shared" si="22"/>
        <v>0</v>
      </c>
      <c r="Z101" s="71">
        <f t="shared" si="22"/>
        <v>0</v>
      </c>
      <c r="AA101" s="69">
        <f t="shared" si="22"/>
        <v>0</v>
      </c>
      <c r="AB101" s="50">
        <f t="shared" si="22"/>
        <v>0.001072332</v>
      </c>
      <c r="AC101" s="71">
        <f t="shared" si="22"/>
        <v>0</v>
      </c>
      <c r="AD101" s="71">
        <f t="shared" si="22"/>
        <v>0</v>
      </c>
      <c r="AE101" s="71">
        <f t="shared" si="22"/>
        <v>0</v>
      </c>
      <c r="AF101" s="69">
        <f t="shared" si="22"/>
        <v>0</v>
      </c>
      <c r="AG101" s="50">
        <f t="shared" si="22"/>
        <v>0</v>
      </c>
      <c r="AH101" s="71">
        <f t="shared" si="22"/>
        <v>0</v>
      </c>
      <c r="AI101" s="71">
        <f t="shared" si="22"/>
        <v>0</v>
      </c>
      <c r="AJ101" s="71">
        <f t="shared" si="22"/>
        <v>0</v>
      </c>
      <c r="AK101" s="69">
        <f t="shared" si="22"/>
        <v>0</v>
      </c>
      <c r="AL101" s="50">
        <f t="shared" si="22"/>
        <v>0.00538405</v>
      </c>
      <c r="AM101" s="71">
        <f t="shared" si="22"/>
        <v>0</v>
      </c>
      <c r="AN101" s="71">
        <f t="shared" si="22"/>
        <v>0</v>
      </c>
      <c r="AO101" s="71">
        <f t="shared" si="22"/>
        <v>0</v>
      </c>
      <c r="AP101" s="69">
        <f t="shared" si="22"/>
        <v>0</v>
      </c>
      <c r="AQ101" s="50">
        <f t="shared" si="22"/>
        <v>0</v>
      </c>
      <c r="AR101" s="71">
        <f t="shared" si="22"/>
        <v>0</v>
      </c>
      <c r="AS101" s="71">
        <f t="shared" si="22"/>
        <v>0</v>
      </c>
      <c r="AT101" s="71">
        <f t="shared" si="22"/>
        <v>0</v>
      </c>
      <c r="AU101" s="69">
        <f t="shared" si="22"/>
        <v>0</v>
      </c>
      <c r="AV101" s="50">
        <f t="shared" si="22"/>
        <v>147.74706086900002</v>
      </c>
      <c r="AW101" s="71">
        <f t="shared" si="22"/>
        <v>138.17262141</v>
      </c>
      <c r="AX101" s="71">
        <f t="shared" si="22"/>
        <v>0</v>
      </c>
      <c r="AY101" s="71">
        <f t="shared" si="22"/>
        <v>0</v>
      </c>
      <c r="AZ101" s="69">
        <f t="shared" si="22"/>
        <v>380.19102019200005</v>
      </c>
      <c r="BA101" s="51">
        <f t="shared" si="22"/>
        <v>0</v>
      </c>
      <c r="BB101" s="71">
        <f t="shared" si="22"/>
        <v>0</v>
      </c>
      <c r="BC101" s="71">
        <f t="shared" si="22"/>
        <v>0</v>
      </c>
      <c r="BD101" s="71">
        <f t="shared" si="22"/>
        <v>0</v>
      </c>
      <c r="BE101" s="88">
        <f t="shared" si="22"/>
        <v>0</v>
      </c>
      <c r="BF101" s="50">
        <f t="shared" si="22"/>
        <v>62.336435798</v>
      </c>
      <c r="BG101" s="71">
        <f t="shared" si="22"/>
        <v>33.227282566</v>
      </c>
      <c r="BH101" s="71">
        <f t="shared" si="22"/>
        <v>0</v>
      </c>
      <c r="BI101" s="71">
        <f t="shared" si="22"/>
        <v>0</v>
      </c>
      <c r="BJ101" s="69">
        <f t="shared" si="22"/>
        <v>93.855401726</v>
      </c>
      <c r="BK101" s="101">
        <f t="shared" si="22"/>
        <v>890.024031727</v>
      </c>
    </row>
    <row r="102" spans="1:63" ht="6" customHeight="1">
      <c r="A102" s="4"/>
      <c r="B102" s="16"/>
      <c r="C102" s="27"/>
      <c r="D102" s="34"/>
      <c r="E102" s="27"/>
      <c r="F102" s="27"/>
      <c r="G102" s="27"/>
      <c r="H102" s="27"/>
      <c r="I102" s="27"/>
      <c r="J102" s="27"/>
      <c r="K102" s="27"/>
      <c r="L102" s="27"/>
      <c r="M102" s="27"/>
      <c r="N102" s="34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34"/>
      <c r="AS102" s="27"/>
      <c r="AT102" s="27"/>
      <c r="AU102" s="27"/>
      <c r="AV102" s="27"/>
      <c r="AW102" s="27"/>
      <c r="AX102" s="27"/>
      <c r="AY102" s="27"/>
      <c r="AZ102" s="27"/>
      <c r="BA102" s="27"/>
      <c r="BB102" s="34"/>
      <c r="BC102" s="27"/>
      <c r="BD102" s="27"/>
      <c r="BE102" s="27"/>
      <c r="BF102" s="27"/>
      <c r="BG102" s="34"/>
      <c r="BH102" s="27"/>
      <c r="BI102" s="27"/>
      <c r="BJ102" s="27"/>
      <c r="BK102" s="30"/>
    </row>
    <row r="103" spans="1:63" ht="12.75">
      <c r="A103" s="4"/>
      <c r="B103" s="4" t="s">
        <v>117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41" t="s">
        <v>118</v>
      </c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30"/>
    </row>
    <row r="104" spans="1:63" ht="12.75">
      <c r="A104" s="4"/>
      <c r="B104" s="4" t="s">
        <v>119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42" t="s">
        <v>120</v>
      </c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30"/>
    </row>
    <row r="105" spans="3:63" ht="12.75">
      <c r="C105" s="27"/>
      <c r="D105" s="27"/>
      <c r="E105" s="27"/>
      <c r="F105" s="27"/>
      <c r="G105" s="27"/>
      <c r="H105" s="27"/>
      <c r="I105" s="27"/>
      <c r="J105" s="27"/>
      <c r="K105" s="27"/>
      <c r="L105" s="42" t="s">
        <v>121</v>
      </c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30"/>
    </row>
    <row r="106" spans="2:63" ht="12.75">
      <c r="B106" s="4" t="s">
        <v>131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42" t="s">
        <v>122</v>
      </c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30"/>
    </row>
    <row r="107" spans="2:63" ht="12.75">
      <c r="B107" s="4" t="s">
        <v>132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42" t="s">
        <v>123</v>
      </c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30"/>
    </row>
    <row r="108" spans="2:63" ht="12.75">
      <c r="B108" s="4"/>
      <c r="C108" s="27"/>
      <c r="D108" s="27"/>
      <c r="E108" s="27"/>
      <c r="F108" s="27"/>
      <c r="G108" s="27"/>
      <c r="H108" s="27"/>
      <c r="I108" s="27"/>
      <c r="J108" s="27"/>
      <c r="K108" s="27"/>
      <c r="L108" s="42" t="s">
        <v>124</v>
      </c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38:BK38"/>
    <mergeCell ref="C41:BK41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54:BK54"/>
    <mergeCell ref="M3:V3"/>
    <mergeCell ref="C11:BK11"/>
    <mergeCell ref="C15:BK15"/>
    <mergeCell ref="C35:BK35"/>
    <mergeCell ref="C88:BK88"/>
    <mergeCell ref="C55:BK55"/>
    <mergeCell ref="C52:BK52"/>
    <mergeCell ref="C58:BK58"/>
    <mergeCell ref="C72:BK72"/>
    <mergeCell ref="C73:BK73"/>
    <mergeCell ref="C77:BK77"/>
    <mergeCell ref="C96:BK96"/>
    <mergeCell ref="A1:A5"/>
    <mergeCell ref="C74:BK74"/>
    <mergeCell ref="C98:BK98"/>
    <mergeCell ref="C99:BK99"/>
    <mergeCell ref="C78:BK78"/>
    <mergeCell ref="C79:BK79"/>
    <mergeCell ref="C82:BK82"/>
    <mergeCell ref="C86:BK86"/>
    <mergeCell ref="C87:BK87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L42" sqref="K42:L42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0" t="s">
        <v>154</v>
      </c>
      <c r="C2" s="151"/>
      <c r="D2" s="151"/>
      <c r="E2" s="151"/>
      <c r="F2" s="151"/>
      <c r="G2" s="151"/>
      <c r="H2" s="151"/>
      <c r="I2" s="151"/>
      <c r="J2" s="151"/>
      <c r="K2" s="151"/>
      <c r="L2" s="152"/>
    </row>
    <row r="3" spans="2:12" ht="12.75">
      <c r="B3" s="150" t="s">
        <v>125</v>
      </c>
      <c r="C3" s="151"/>
      <c r="D3" s="151"/>
      <c r="E3" s="151"/>
      <c r="F3" s="151"/>
      <c r="G3" s="151"/>
      <c r="H3" s="151"/>
      <c r="I3" s="151"/>
      <c r="J3" s="151"/>
      <c r="K3" s="151"/>
      <c r="L3" s="152"/>
    </row>
    <row r="4" spans="2:12" ht="30">
      <c r="B4" s="3" t="s">
        <v>68</v>
      </c>
      <c r="C4" s="15" t="s">
        <v>34</v>
      </c>
      <c r="D4" s="15" t="s">
        <v>80</v>
      </c>
      <c r="E4" s="15" t="s">
        <v>81</v>
      </c>
      <c r="F4" s="15" t="s">
        <v>7</v>
      </c>
      <c r="G4" s="15" t="s">
        <v>8</v>
      </c>
      <c r="H4" s="15" t="s">
        <v>23</v>
      </c>
      <c r="I4" s="15" t="s">
        <v>86</v>
      </c>
      <c r="J4" s="15" t="s">
        <v>87</v>
      </c>
      <c r="K4" s="15" t="s">
        <v>67</v>
      </c>
      <c r="L4" s="15" t="s">
        <v>88</v>
      </c>
    </row>
    <row r="5" spans="2:12" ht="12.75">
      <c r="B5" s="12">
        <v>1</v>
      </c>
      <c r="C5" s="13" t="s">
        <v>35</v>
      </c>
      <c r="D5" s="108">
        <v>0.030673863</v>
      </c>
      <c r="E5" s="108">
        <v>0.711251571</v>
      </c>
      <c r="F5" s="108">
        <v>1.4576242099999999</v>
      </c>
      <c r="G5" s="108">
        <v>0.17690871</v>
      </c>
      <c r="H5" s="108">
        <v>0.0075436389999999996</v>
      </c>
      <c r="I5" s="72"/>
      <c r="J5" s="89"/>
      <c r="K5" s="95">
        <f>SUM(D5:J5)</f>
        <v>2.384001993</v>
      </c>
      <c r="L5" s="108">
        <v>0</v>
      </c>
    </row>
    <row r="6" spans="2:12" ht="12.75">
      <c r="B6" s="12">
        <v>2</v>
      </c>
      <c r="C6" s="14" t="s">
        <v>36</v>
      </c>
      <c r="D6" s="108">
        <v>68.28461014199999</v>
      </c>
      <c r="E6" s="108">
        <v>177.228364122</v>
      </c>
      <c r="F6" s="108">
        <v>774.515407565</v>
      </c>
      <c r="G6" s="108">
        <v>110.285065864</v>
      </c>
      <c r="H6" s="108">
        <v>5.248664571</v>
      </c>
      <c r="I6" s="72"/>
      <c r="J6" s="89"/>
      <c r="K6" s="95">
        <f aca="true" t="shared" si="0" ref="K6:K41">SUM(D6:J6)</f>
        <v>1135.562112264</v>
      </c>
      <c r="L6" s="108">
        <v>5.549539918</v>
      </c>
    </row>
    <row r="7" spans="2:12" ht="12.75">
      <c r="B7" s="12">
        <v>3</v>
      </c>
      <c r="C7" s="13" t="s">
        <v>37</v>
      </c>
      <c r="D7" s="108">
        <v>0.02531441</v>
      </c>
      <c r="E7" s="108">
        <v>0.11373457299999999</v>
      </c>
      <c r="F7" s="108">
        <v>2.450552959</v>
      </c>
      <c r="G7" s="108">
        <v>0.08756368199999999</v>
      </c>
      <c r="H7" s="108">
        <v>0.005014339</v>
      </c>
      <c r="I7" s="72"/>
      <c r="J7" s="89"/>
      <c r="K7" s="95">
        <f t="shared" si="0"/>
        <v>2.682179963</v>
      </c>
      <c r="L7" s="108">
        <v>0</v>
      </c>
    </row>
    <row r="8" spans="2:12" ht="12.75">
      <c r="B8" s="12">
        <v>4</v>
      </c>
      <c r="C8" s="14" t="s">
        <v>38</v>
      </c>
      <c r="D8" s="108">
        <v>3.325948696</v>
      </c>
      <c r="E8" s="108">
        <v>98.627767788</v>
      </c>
      <c r="F8" s="108">
        <v>156.15248691</v>
      </c>
      <c r="G8" s="108">
        <v>32.654971954000004</v>
      </c>
      <c r="H8" s="108">
        <v>0.6700575200000001</v>
      </c>
      <c r="I8" s="72"/>
      <c r="J8" s="89"/>
      <c r="K8" s="95">
        <f t="shared" si="0"/>
        <v>291.431232868</v>
      </c>
      <c r="L8" s="108">
        <v>21.374768683000003</v>
      </c>
    </row>
    <row r="9" spans="2:12" ht="12.75">
      <c r="B9" s="12">
        <v>5</v>
      </c>
      <c r="C9" s="14" t="s">
        <v>39</v>
      </c>
      <c r="D9" s="108">
        <v>1.3806114109999998</v>
      </c>
      <c r="E9" s="108">
        <v>59.579503784</v>
      </c>
      <c r="F9" s="108">
        <v>255.85118494900001</v>
      </c>
      <c r="G9" s="108">
        <v>47.999892772</v>
      </c>
      <c r="H9" s="108">
        <v>0.955823889</v>
      </c>
      <c r="I9" s="72"/>
      <c r="J9" s="89"/>
      <c r="K9" s="95">
        <f t="shared" si="0"/>
        <v>365.767016805</v>
      </c>
      <c r="L9" s="108">
        <v>3.212278581</v>
      </c>
    </row>
    <row r="10" spans="2:12" ht="12.75">
      <c r="B10" s="12">
        <v>6</v>
      </c>
      <c r="C10" s="14" t="s">
        <v>40</v>
      </c>
      <c r="D10" s="108">
        <v>1.9514698329999998</v>
      </c>
      <c r="E10" s="108">
        <v>91.420541581</v>
      </c>
      <c r="F10" s="108">
        <v>154.73931823499998</v>
      </c>
      <c r="G10" s="108">
        <v>33.891964175</v>
      </c>
      <c r="H10" s="108">
        <v>1.590403185</v>
      </c>
      <c r="I10" s="72"/>
      <c r="J10" s="89"/>
      <c r="K10" s="95">
        <f t="shared" si="0"/>
        <v>283.593697009</v>
      </c>
      <c r="L10" s="108">
        <v>3.4875798409999996</v>
      </c>
    </row>
    <row r="11" spans="2:12" ht="12.75">
      <c r="B11" s="12">
        <v>7</v>
      </c>
      <c r="C11" s="14" t="s">
        <v>41</v>
      </c>
      <c r="D11" s="108">
        <v>2.038385934</v>
      </c>
      <c r="E11" s="108">
        <v>97.76710376</v>
      </c>
      <c r="F11" s="108">
        <v>143.0232817</v>
      </c>
      <c r="G11" s="108">
        <v>23.843722274</v>
      </c>
      <c r="H11" s="108">
        <v>2.132680052</v>
      </c>
      <c r="I11" s="72"/>
      <c r="J11" s="89"/>
      <c r="K11" s="95">
        <f t="shared" si="0"/>
        <v>268.80517372</v>
      </c>
      <c r="L11" s="108">
        <v>28.985125932</v>
      </c>
    </row>
    <row r="12" spans="2:12" ht="12.75">
      <c r="B12" s="12">
        <v>8</v>
      </c>
      <c r="C12" s="13" t="s">
        <v>42</v>
      </c>
      <c r="D12" s="108">
        <v>0.003017668</v>
      </c>
      <c r="E12" s="108">
        <v>0.28472736600000004</v>
      </c>
      <c r="F12" s="108">
        <v>8.459284225</v>
      </c>
      <c r="G12" s="108">
        <v>0.597881852</v>
      </c>
      <c r="H12" s="108">
        <v>0.0041198599999999995</v>
      </c>
      <c r="I12" s="72"/>
      <c r="J12" s="89"/>
      <c r="K12" s="95">
        <f t="shared" si="0"/>
        <v>9.349030971</v>
      </c>
      <c r="L12" s="108">
        <v>0.05986314</v>
      </c>
    </row>
    <row r="13" spans="2:12" ht="12.75">
      <c r="B13" s="12">
        <v>9</v>
      </c>
      <c r="C13" s="13" t="s">
        <v>43</v>
      </c>
      <c r="D13" s="108">
        <v>0.016449276000000002</v>
      </c>
      <c r="E13" s="108">
        <v>0.605526209</v>
      </c>
      <c r="F13" s="108">
        <v>6.18658722</v>
      </c>
      <c r="G13" s="108">
        <v>0.38876154900000004</v>
      </c>
      <c r="H13" s="108">
        <v>0.012859756</v>
      </c>
      <c r="I13" s="72"/>
      <c r="J13" s="89"/>
      <c r="K13" s="95">
        <f t="shared" si="0"/>
        <v>7.21018401</v>
      </c>
      <c r="L13" s="108">
        <v>0</v>
      </c>
    </row>
    <row r="14" spans="2:12" ht="12.75">
      <c r="B14" s="12">
        <v>10</v>
      </c>
      <c r="C14" s="14" t="s">
        <v>44</v>
      </c>
      <c r="D14" s="108">
        <v>37.670236091</v>
      </c>
      <c r="E14" s="108">
        <v>231.736748952</v>
      </c>
      <c r="F14" s="108">
        <v>308.172513959</v>
      </c>
      <c r="G14" s="108">
        <v>77.15184356900001</v>
      </c>
      <c r="H14" s="108">
        <v>2.165675928</v>
      </c>
      <c r="I14" s="72"/>
      <c r="J14" s="89"/>
      <c r="K14" s="95">
        <f t="shared" si="0"/>
        <v>656.8970184990001</v>
      </c>
      <c r="L14" s="108">
        <v>3.597307857</v>
      </c>
    </row>
    <row r="15" spans="2:12" ht="12.75">
      <c r="B15" s="12">
        <v>11</v>
      </c>
      <c r="C15" s="14" t="s">
        <v>45</v>
      </c>
      <c r="D15" s="108">
        <v>608.718752593</v>
      </c>
      <c r="E15" s="108">
        <v>1200.485211565</v>
      </c>
      <c r="F15" s="108">
        <v>2792.0580202730002</v>
      </c>
      <c r="G15" s="108">
        <v>564.71853084</v>
      </c>
      <c r="H15" s="108">
        <v>18.681849625</v>
      </c>
      <c r="I15" s="72"/>
      <c r="J15" s="89"/>
      <c r="K15" s="95">
        <f t="shared" si="0"/>
        <v>5184.662364896</v>
      </c>
      <c r="L15" s="108">
        <v>78.339307851</v>
      </c>
    </row>
    <row r="16" spans="2:12" ht="12.75">
      <c r="B16" s="12">
        <v>12</v>
      </c>
      <c r="C16" s="14" t="s">
        <v>46</v>
      </c>
      <c r="D16" s="108">
        <v>528.048195279</v>
      </c>
      <c r="E16" s="108">
        <v>1777.866277137</v>
      </c>
      <c r="F16" s="108">
        <v>903.6624201779999</v>
      </c>
      <c r="G16" s="108">
        <v>139.11664165599998</v>
      </c>
      <c r="H16" s="108">
        <v>7.725976594</v>
      </c>
      <c r="I16" s="72"/>
      <c r="J16" s="89"/>
      <c r="K16" s="95">
        <f t="shared" si="0"/>
        <v>3356.419510844</v>
      </c>
      <c r="L16" s="108">
        <v>12.707346548999999</v>
      </c>
    </row>
    <row r="17" spans="2:12" ht="12.75">
      <c r="B17" s="12">
        <v>13</v>
      </c>
      <c r="C17" s="14" t="s">
        <v>47</v>
      </c>
      <c r="D17" s="108">
        <v>0.9993612220000001</v>
      </c>
      <c r="E17" s="108">
        <v>8.787200405</v>
      </c>
      <c r="F17" s="108">
        <v>39.987761301000006</v>
      </c>
      <c r="G17" s="108">
        <v>4.7780597149999995</v>
      </c>
      <c r="H17" s="108">
        <v>0.189799463</v>
      </c>
      <c r="I17" s="72"/>
      <c r="J17" s="89"/>
      <c r="K17" s="95">
        <f t="shared" si="0"/>
        <v>54.742182106</v>
      </c>
      <c r="L17" s="108">
        <v>0.609723857</v>
      </c>
    </row>
    <row r="18" spans="2:12" ht="12.75">
      <c r="B18" s="12">
        <v>14</v>
      </c>
      <c r="C18" s="14" t="s">
        <v>48</v>
      </c>
      <c r="D18" s="108">
        <v>3.8382551990000002</v>
      </c>
      <c r="E18" s="108">
        <v>3.318722562</v>
      </c>
      <c r="F18" s="108">
        <v>22.863722551</v>
      </c>
      <c r="G18" s="108">
        <v>0.787070466</v>
      </c>
      <c r="H18" s="108">
        <v>0.26481392000000004</v>
      </c>
      <c r="I18" s="72"/>
      <c r="J18" s="89"/>
      <c r="K18" s="95">
        <f t="shared" si="0"/>
        <v>31.072584698</v>
      </c>
      <c r="L18" s="108">
        <v>0.369734132</v>
      </c>
    </row>
    <row r="19" spans="2:12" ht="12.75">
      <c r="B19" s="12">
        <v>15</v>
      </c>
      <c r="C19" s="14" t="s">
        <v>49</v>
      </c>
      <c r="D19" s="108">
        <v>10.842270742</v>
      </c>
      <c r="E19" s="108">
        <v>77.904696641</v>
      </c>
      <c r="F19" s="108">
        <v>297.636119091</v>
      </c>
      <c r="G19" s="108">
        <v>102.423174863</v>
      </c>
      <c r="H19" s="108">
        <v>2.406024903</v>
      </c>
      <c r="I19" s="72"/>
      <c r="J19" s="89"/>
      <c r="K19" s="95">
        <f t="shared" si="0"/>
        <v>491.21228624</v>
      </c>
      <c r="L19" s="108">
        <v>7.720393948000001</v>
      </c>
    </row>
    <row r="20" spans="2:12" ht="12.75">
      <c r="B20" s="12">
        <v>16</v>
      </c>
      <c r="C20" s="14" t="s">
        <v>50</v>
      </c>
      <c r="D20" s="108">
        <v>1407.235216689</v>
      </c>
      <c r="E20" s="108">
        <v>2463.6827140560003</v>
      </c>
      <c r="F20" s="108">
        <v>2191.566677691</v>
      </c>
      <c r="G20" s="108">
        <v>321.714531787</v>
      </c>
      <c r="H20" s="108">
        <v>27.351765998</v>
      </c>
      <c r="I20" s="72"/>
      <c r="J20" s="89"/>
      <c r="K20" s="95">
        <f t="shared" si="0"/>
        <v>6411.550906221</v>
      </c>
      <c r="L20" s="108">
        <v>72.185503954</v>
      </c>
    </row>
    <row r="21" spans="2:12" ht="12.75">
      <c r="B21" s="12">
        <v>17</v>
      </c>
      <c r="C21" s="14" t="s">
        <v>51</v>
      </c>
      <c r="D21" s="108">
        <v>84.2878378</v>
      </c>
      <c r="E21" s="108">
        <v>142.275838503</v>
      </c>
      <c r="F21" s="108">
        <v>486.970540244</v>
      </c>
      <c r="G21" s="108">
        <v>90.265650238</v>
      </c>
      <c r="H21" s="108">
        <v>5.166853932</v>
      </c>
      <c r="I21" s="72"/>
      <c r="J21" s="89"/>
      <c r="K21" s="95">
        <f t="shared" si="0"/>
        <v>808.966720717</v>
      </c>
      <c r="L21" s="108">
        <v>10.6935989</v>
      </c>
    </row>
    <row r="22" spans="2:12" ht="12.75">
      <c r="B22" s="12">
        <v>18</v>
      </c>
      <c r="C22" s="13" t="s">
        <v>52</v>
      </c>
      <c r="D22" s="108">
        <v>3.2139E-05</v>
      </c>
      <c r="E22" s="108">
        <v>0.066673975</v>
      </c>
      <c r="F22" s="108">
        <v>0.176611501</v>
      </c>
      <c r="G22" s="108">
        <v>0.035382925</v>
      </c>
      <c r="H22" s="108">
        <v>0</v>
      </c>
      <c r="I22" s="72"/>
      <c r="J22" s="89"/>
      <c r="K22" s="95">
        <f t="shared" si="0"/>
        <v>0.27870054</v>
      </c>
      <c r="L22" s="108">
        <v>0.015354135999999999</v>
      </c>
    </row>
    <row r="23" spans="2:12" ht="12.75">
      <c r="B23" s="12">
        <v>19</v>
      </c>
      <c r="C23" s="14" t="s">
        <v>53</v>
      </c>
      <c r="D23" s="108">
        <v>7.3942383650000005</v>
      </c>
      <c r="E23" s="108">
        <v>151.778395852</v>
      </c>
      <c r="F23" s="108">
        <v>547.006245192</v>
      </c>
      <c r="G23" s="108">
        <v>94.172573629</v>
      </c>
      <c r="H23" s="108">
        <v>3.0584888980000002</v>
      </c>
      <c r="I23" s="72"/>
      <c r="J23" s="89"/>
      <c r="K23" s="95">
        <f t="shared" si="0"/>
        <v>803.409941936</v>
      </c>
      <c r="L23" s="108">
        <v>9.669639723000001</v>
      </c>
    </row>
    <row r="24" spans="2:12" ht="12.75">
      <c r="B24" s="12">
        <v>20</v>
      </c>
      <c r="C24" s="14" t="s">
        <v>54</v>
      </c>
      <c r="D24" s="108">
        <v>11242.73943254297</v>
      </c>
      <c r="E24" s="108">
        <v>14198.600794134001</v>
      </c>
      <c r="F24" s="108">
        <v>11723.596021608</v>
      </c>
      <c r="G24" s="108">
        <v>2586.2775175790002</v>
      </c>
      <c r="H24" s="108">
        <v>384.633711296</v>
      </c>
      <c r="I24" s="72"/>
      <c r="J24" s="89"/>
      <c r="K24" s="95">
        <f t="shared" si="0"/>
        <v>40135.84747715997</v>
      </c>
      <c r="L24" s="108">
        <v>348.937012287</v>
      </c>
    </row>
    <row r="25" spans="2:12" ht="12.75">
      <c r="B25" s="12">
        <v>21</v>
      </c>
      <c r="C25" s="13" t="s">
        <v>55</v>
      </c>
      <c r="D25" s="108">
        <v>0.137809565</v>
      </c>
      <c r="E25" s="108">
        <v>1.6477137819999998</v>
      </c>
      <c r="F25" s="108">
        <v>3.396675276</v>
      </c>
      <c r="G25" s="108">
        <v>0.40926016400000004</v>
      </c>
      <c r="H25" s="108">
        <v>0.049728035</v>
      </c>
      <c r="I25" s="72"/>
      <c r="J25" s="89"/>
      <c r="K25" s="95">
        <f t="shared" si="0"/>
        <v>5.641186822</v>
      </c>
      <c r="L25" s="108">
        <v>0.004277307</v>
      </c>
    </row>
    <row r="26" spans="2:12" ht="12.75">
      <c r="B26" s="12">
        <v>22</v>
      </c>
      <c r="C26" s="14" t="s">
        <v>56</v>
      </c>
      <c r="D26" s="108">
        <v>0.246373316</v>
      </c>
      <c r="E26" s="108">
        <v>9.462588794</v>
      </c>
      <c r="F26" s="108">
        <v>23.944412975</v>
      </c>
      <c r="G26" s="108">
        <v>0.541353185</v>
      </c>
      <c r="H26" s="108">
        <v>0.147785017</v>
      </c>
      <c r="I26" s="72"/>
      <c r="J26" s="89"/>
      <c r="K26" s="95">
        <f t="shared" si="0"/>
        <v>34.342513286999996</v>
      </c>
      <c r="L26" s="108">
        <v>0.683126766</v>
      </c>
    </row>
    <row r="27" spans="2:12" ht="12.75">
      <c r="B27" s="12">
        <v>23</v>
      </c>
      <c r="C27" s="13" t="s">
        <v>57</v>
      </c>
      <c r="D27" s="108">
        <v>0</v>
      </c>
      <c r="E27" s="108">
        <v>0.04204226</v>
      </c>
      <c r="F27" s="108">
        <v>1.555682367</v>
      </c>
      <c r="G27" s="108">
        <v>0.118726665</v>
      </c>
      <c r="H27" s="108">
        <v>0.00982635</v>
      </c>
      <c r="I27" s="72"/>
      <c r="J27" s="89"/>
      <c r="K27" s="95">
        <f t="shared" si="0"/>
        <v>1.726277642</v>
      </c>
      <c r="L27" s="108">
        <v>0.013377107000000001</v>
      </c>
    </row>
    <row r="28" spans="2:12" ht="12.75">
      <c r="B28" s="12">
        <v>24</v>
      </c>
      <c r="C28" s="13" t="s">
        <v>58</v>
      </c>
      <c r="D28" s="108">
        <v>0.030321748</v>
      </c>
      <c r="E28" s="108">
        <v>0.352877977</v>
      </c>
      <c r="F28" s="108">
        <v>3.038271894</v>
      </c>
      <c r="G28" s="108">
        <v>0.043671995</v>
      </c>
      <c r="H28" s="108">
        <v>0.041171792</v>
      </c>
      <c r="I28" s="72"/>
      <c r="J28" s="89"/>
      <c r="K28" s="95">
        <f t="shared" si="0"/>
        <v>3.506315406</v>
      </c>
      <c r="L28" s="108">
        <v>0.161196741</v>
      </c>
    </row>
    <row r="29" spans="2:12" ht="12.75">
      <c r="B29" s="12">
        <v>25</v>
      </c>
      <c r="C29" s="14" t="s">
        <v>155</v>
      </c>
      <c r="D29" s="108">
        <v>2074.205345196</v>
      </c>
      <c r="E29" s="108">
        <v>3483.73665974</v>
      </c>
      <c r="F29" s="108">
        <v>2941.582607886</v>
      </c>
      <c r="G29" s="108">
        <v>462.68315289</v>
      </c>
      <c r="H29" s="108">
        <v>44.90968995</v>
      </c>
      <c r="I29" s="72"/>
      <c r="J29" s="89"/>
      <c r="K29" s="95">
        <f t="shared" si="0"/>
        <v>9007.117455661999</v>
      </c>
      <c r="L29" s="108">
        <v>45.700603588999996</v>
      </c>
    </row>
    <row r="30" spans="2:12" ht="12.75">
      <c r="B30" s="12">
        <v>26</v>
      </c>
      <c r="C30" s="14" t="s">
        <v>156</v>
      </c>
      <c r="D30" s="108">
        <v>30.807961639</v>
      </c>
      <c r="E30" s="108">
        <v>70.27455671499999</v>
      </c>
      <c r="F30" s="108">
        <v>225.27894325799997</v>
      </c>
      <c r="G30" s="108">
        <v>61.833666779</v>
      </c>
      <c r="H30" s="108">
        <v>1.333135929</v>
      </c>
      <c r="I30" s="72"/>
      <c r="J30" s="89"/>
      <c r="K30" s="95">
        <f t="shared" si="0"/>
        <v>389.52826431999995</v>
      </c>
      <c r="L30" s="108">
        <v>2.773195672</v>
      </c>
    </row>
    <row r="31" spans="2:12" ht="12.75">
      <c r="B31" s="12">
        <v>27</v>
      </c>
      <c r="C31" s="14" t="s">
        <v>17</v>
      </c>
      <c r="D31" s="108">
        <v>350.69822781199997</v>
      </c>
      <c r="E31" s="108">
        <v>1117.63751083</v>
      </c>
      <c r="F31" s="108">
        <v>1853.495900535</v>
      </c>
      <c r="G31" s="108">
        <v>299.714064669</v>
      </c>
      <c r="H31" s="108">
        <v>16.533329587</v>
      </c>
      <c r="I31" s="72"/>
      <c r="J31" s="89"/>
      <c r="K31" s="95">
        <f t="shared" si="0"/>
        <v>3638.079033433</v>
      </c>
      <c r="L31" s="108">
        <v>24.734303448</v>
      </c>
    </row>
    <row r="32" spans="2:12" ht="12.75">
      <c r="B32" s="12">
        <v>28</v>
      </c>
      <c r="C32" s="14" t="s">
        <v>157</v>
      </c>
      <c r="D32" s="108">
        <v>0.709969041</v>
      </c>
      <c r="E32" s="108">
        <v>3.220627675</v>
      </c>
      <c r="F32" s="108">
        <v>19.554406806</v>
      </c>
      <c r="G32" s="108">
        <v>1.599666259</v>
      </c>
      <c r="H32" s="108">
        <v>1.0072907880000002</v>
      </c>
      <c r="I32" s="72"/>
      <c r="J32" s="89"/>
      <c r="K32" s="95">
        <f t="shared" si="0"/>
        <v>26.091960568999998</v>
      </c>
      <c r="L32" s="108">
        <v>1.651494172</v>
      </c>
    </row>
    <row r="33" spans="2:12" ht="12.75">
      <c r="B33" s="12">
        <v>29</v>
      </c>
      <c r="C33" s="14" t="s">
        <v>59</v>
      </c>
      <c r="D33" s="108">
        <v>48.473430898000004</v>
      </c>
      <c r="E33" s="108">
        <v>367.67334621000003</v>
      </c>
      <c r="F33" s="108">
        <v>564.221258377</v>
      </c>
      <c r="G33" s="108">
        <v>63.981102191</v>
      </c>
      <c r="H33" s="108">
        <v>2.865101093</v>
      </c>
      <c r="I33" s="72"/>
      <c r="J33" s="89"/>
      <c r="K33" s="95">
        <f t="shared" si="0"/>
        <v>1047.214238769</v>
      </c>
      <c r="L33" s="108">
        <v>16.534242788</v>
      </c>
    </row>
    <row r="34" spans="2:12" ht="12.75">
      <c r="B34" s="12">
        <v>30</v>
      </c>
      <c r="C34" s="14" t="s">
        <v>60</v>
      </c>
      <c r="D34" s="108">
        <v>212.761867651</v>
      </c>
      <c r="E34" s="108">
        <v>255.27761024699998</v>
      </c>
      <c r="F34" s="108">
        <v>721.854001551</v>
      </c>
      <c r="G34" s="108">
        <v>108.93471200799999</v>
      </c>
      <c r="H34" s="108">
        <v>2.936641183</v>
      </c>
      <c r="I34" s="72"/>
      <c r="J34" s="89"/>
      <c r="K34" s="95">
        <f t="shared" si="0"/>
        <v>1301.76483264</v>
      </c>
      <c r="L34" s="108">
        <v>15.761568232</v>
      </c>
    </row>
    <row r="35" spans="2:12" ht="12.75">
      <c r="B35" s="12">
        <v>31</v>
      </c>
      <c r="C35" s="13" t="s">
        <v>61</v>
      </c>
      <c r="D35" s="108">
        <v>0.016690143</v>
      </c>
      <c r="E35" s="108">
        <v>1.201737483</v>
      </c>
      <c r="F35" s="108">
        <v>19.794550356</v>
      </c>
      <c r="G35" s="108">
        <v>2.153039526</v>
      </c>
      <c r="H35" s="108">
        <v>0.018402611</v>
      </c>
      <c r="I35" s="72"/>
      <c r="J35" s="89"/>
      <c r="K35" s="95">
        <f t="shared" si="0"/>
        <v>23.184420119</v>
      </c>
      <c r="L35" s="108">
        <v>0</v>
      </c>
    </row>
    <row r="36" spans="2:12" ht="12.75">
      <c r="B36" s="12">
        <v>32</v>
      </c>
      <c r="C36" s="14" t="s">
        <v>62</v>
      </c>
      <c r="D36" s="108">
        <v>500.28617781400004</v>
      </c>
      <c r="E36" s="108">
        <v>1186.058099768</v>
      </c>
      <c r="F36" s="108">
        <v>1453.767382022</v>
      </c>
      <c r="G36" s="108">
        <v>406.603060342</v>
      </c>
      <c r="H36" s="108">
        <v>17.943718808</v>
      </c>
      <c r="I36" s="72"/>
      <c r="J36" s="89"/>
      <c r="K36" s="95">
        <f t="shared" si="0"/>
        <v>3564.658438754</v>
      </c>
      <c r="L36" s="108">
        <v>36.523130581000004</v>
      </c>
    </row>
    <row r="37" spans="2:12" ht="12.75">
      <c r="B37" s="12">
        <v>33</v>
      </c>
      <c r="C37" s="14" t="s">
        <v>130</v>
      </c>
      <c r="D37" s="108">
        <v>0.7942524719999999</v>
      </c>
      <c r="E37" s="108">
        <v>7.564572563</v>
      </c>
      <c r="F37" s="108">
        <v>46.991588623000005</v>
      </c>
      <c r="G37" s="109">
        <v>7.648888951000001</v>
      </c>
      <c r="H37" s="109">
        <v>0.230039311</v>
      </c>
      <c r="I37" s="72"/>
      <c r="J37" s="89"/>
      <c r="K37" s="95">
        <f t="shared" si="0"/>
        <v>63.22934192000001</v>
      </c>
      <c r="L37" s="110">
        <v>0.25070183700000004</v>
      </c>
    </row>
    <row r="38" spans="2:12" ht="12.75">
      <c r="B38" s="12">
        <v>34</v>
      </c>
      <c r="C38" s="14" t="s">
        <v>63</v>
      </c>
      <c r="D38" s="108">
        <v>0.04016608</v>
      </c>
      <c r="E38" s="108">
        <v>1.038912173</v>
      </c>
      <c r="F38" s="108">
        <v>3.125369229</v>
      </c>
      <c r="G38" s="108">
        <v>0.219266433</v>
      </c>
      <c r="H38" s="108">
        <v>0.012891739999999999</v>
      </c>
      <c r="I38" s="72"/>
      <c r="J38" s="89"/>
      <c r="K38" s="95">
        <f t="shared" si="0"/>
        <v>4.436605654999999</v>
      </c>
      <c r="L38" s="108">
        <v>0</v>
      </c>
    </row>
    <row r="39" spans="2:12" ht="12.75">
      <c r="B39" s="12">
        <v>35</v>
      </c>
      <c r="C39" s="14" t="s">
        <v>64</v>
      </c>
      <c r="D39" s="108">
        <v>216.24952270900002</v>
      </c>
      <c r="E39" s="108">
        <v>773.985049902</v>
      </c>
      <c r="F39" s="108">
        <v>1525.399192365</v>
      </c>
      <c r="G39" s="108">
        <v>323.66490671500003</v>
      </c>
      <c r="H39" s="108">
        <v>8.120653453000001</v>
      </c>
      <c r="I39" s="72"/>
      <c r="J39" s="89"/>
      <c r="K39" s="95">
        <f t="shared" si="0"/>
        <v>2847.419325144</v>
      </c>
      <c r="L39" s="108">
        <v>47.062222557</v>
      </c>
    </row>
    <row r="40" spans="2:12" ht="12.75">
      <c r="B40" s="12">
        <v>36</v>
      </c>
      <c r="C40" s="14" t="s">
        <v>65</v>
      </c>
      <c r="D40" s="108">
        <v>1.4759090400000001</v>
      </c>
      <c r="E40" s="108">
        <v>85.181734716</v>
      </c>
      <c r="F40" s="108">
        <v>165.506463777</v>
      </c>
      <c r="G40" s="108">
        <v>27.447730623</v>
      </c>
      <c r="H40" s="108">
        <v>0.5645</v>
      </c>
      <c r="I40" s="72"/>
      <c r="J40" s="89"/>
      <c r="K40" s="95">
        <f t="shared" si="0"/>
        <v>280.176338156</v>
      </c>
      <c r="L40" s="108">
        <v>17.338756575</v>
      </c>
    </row>
    <row r="41" spans="2:12" ht="12.75">
      <c r="B41" s="12">
        <v>37</v>
      </c>
      <c r="C41" s="14" t="s">
        <v>66</v>
      </c>
      <c r="D41" s="108">
        <v>283.672971685</v>
      </c>
      <c r="E41" s="108">
        <v>2315.5805154029995</v>
      </c>
      <c r="F41" s="108">
        <v>1758.0939998369997</v>
      </c>
      <c r="G41" s="108">
        <v>432.23362333100005</v>
      </c>
      <c r="H41" s="108">
        <v>20.712835532</v>
      </c>
      <c r="I41" s="72"/>
      <c r="J41" s="89"/>
      <c r="K41" s="95">
        <f t="shared" si="0"/>
        <v>4810.293945787999</v>
      </c>
      <c r="L41" s="108">
        <v>73.317755066</v>
      </c>
    </row>
    <row r="42" spans="2:12" ht="15">
      <c r="B42" s="15" t="s">
        <v>11</v>
      </c>
      <c r="C42" s="90"/>
      <c r="D42" s="89">
        <f>SUM(D5:D41)</f>
        <v>17729.437306703967</v>
      </c>
      <c r="E42" s="89">
        <f aca="true" t="shared" si="1" ref="E42:L42">SUM(E5:E41)</f>
        <v>30462.777950773998</v>
      </c>
      <c r="F42" s="89">
        <f t="shared" si="1"/>
        <v>32147.13308869601</v>
      </c>
      <c r="G42" s="89">
        <f t="shared" si="1"/>
        <v>6431.197602825</v>
      </c>
      <c r="H42" s="89">
        <f t="shared" si="1"/>
        <v>579.7088685470001</v>
      </c>
      <c r="I42" s="89">
        <f t="shared" si="1"/>
        <v>0</v>
      </c>
      <c r="J42" s="89">
        <f t="shared" si="1"/>
        <v>0</v>
      </c>
      <c r="K42" s="89">
        <f t="shared" si="1"/>
        <v>87350.25481754597</v>
      </c>
      <c r="L42" s="89">
        <f t="shared" si="1"/>
        <v>890.0240317270001</v>
      </c>
    </row>
    <row r="43" spans="2:6" ht="12.75">
      <c r="B43" t="s">
        <v>82</v>
      </c>
      <c r="E43" s="2"/>
      <c r="F43" s="103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2017-12-08T12:12:24Z</dcterms:modified>
  <cp:category/>
  <cp:version/>
  <cp:contentType/>
  <cp:contentStatus/>
</cp:coreProperties>
</file>