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<sst xmlns="http://schemas.openxmlformats.org/spreadsheetml/2006/main" count="227" uniqueCount="192">
  <si>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</si>
  <si>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</si>
  <si>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</si>
  <si>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</si>
  <si>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</si>
  <si>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</si>
  <si>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</si>
  <si>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</si>
  <si>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</si>
  <si>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</si>
  <si>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</si>
  <si>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</si>
  <si>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</si>
  <si>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</si>
  <si>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</si>
  <si>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</si>
  <si>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</si>
  <si>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</si>
  <si>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</si>
  <si>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</si>
  <si>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</si>
  <si>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</si>
  <si>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</si>
  <si>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</si>
  <si>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</si>
  <si>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</si>
  <si>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</si>
  <si>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</si>
  <si>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</si>
  <si>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</si>
  <si>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</si>
  <si>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</si>
  <si>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</si>
  <si>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</si>
  <si>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</si>
  <si>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</si>
  <si>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</si>
  <si>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</si>
  <si>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</si>
  <si>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</si>
  <si>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</si>
  <si>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</si>
  <si>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</si>
  <si>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</si>
  <si>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</si>
  <si>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</si>
  <si>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</si>
  <si>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</si>
  <si>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</si>
  <si>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</si>
  <si>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</si>
  <si>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</si>
  <si>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</si>
  <si>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</si>
  <si>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</si>
  <si>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</si>
  <si>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</si>
  <si>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</si>
  <si>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</si>
  <si>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</si>
  <si>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</si>
  <si>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</si>
  <si>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</si>
  <si>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</si>
  <si>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</si>
  <si>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</si>
  <si>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</si>
  <si>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</si>
  <si>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</si>
  <si>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</si>
  <si>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</si>
  <si>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</si>
  <si>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</si>
  <si>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</si>
  <si>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</si>
  <si>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</si>
  <si>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</si>
  <si>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</si>
  <si>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</si>
  <si>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</si>
  <si>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</si>
  <si>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</si>
  <si>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</si>
  <si>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</si>
  <si>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</si>
  <si>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</si>
  <si>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</si>
  <si>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</si>
  <si>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</si>
  <si>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</si>
  <si>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</si>
  <si>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</si>
  <si>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</si>
  <si>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</si>
  <si>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</si>
  <si>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</si>
  <si>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</si>
  <si>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</si>
  <si>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</si>
  <si>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</si>
  <si>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</si>
  <si>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</si>
  <si>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</si>
  <si>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</si>
  <si>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</si>
  <si>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</si>
  <si>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</si>
  <si>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</si>
  <si>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</si>
  <si>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</si>
  <si>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</si>
  <si>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</si>
  <si>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</si>
  <si>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</si>
  <si>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</si>
  <si>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</si>
  <si>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</si>
  <si>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</si>
  <si>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</si>
  <si>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</si>
  <si>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</si>
  <si>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</si>
  <si>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</si>
  <si>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</si>
  <si>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</si>
  <si>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</si>
  <si>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</si>
  <si>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</si>
  <si>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</si>
  <si>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</si>
  <si>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</si>
  <si>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</si>
  <si>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</si>
  <si>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</si>
  <si>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</si>
  <si>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</si>
  <si>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</si>
  <si>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</si>
  <si>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</si>
  <si>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</si>
  <si>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</si>
  <si>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</si>
  <si>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</si>
  <si>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</si>
  <si>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</si>
  <si>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</si>
  <si>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</si>
  <si>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</si>
  <si>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</si>
  <si>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</si>
  <si>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</si>
  <si>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</si>
  <si>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</si>
  <si>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</si>
  <si>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</si>
  <si>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</si>
  <si>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</si>
  <si>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</si>
  <si>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</si>
  <si>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</si>
  <si>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</si>
  <si>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</si>
  <si>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</si>
  <si>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</si>
  <si>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</si>
  <si>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</si>
  <si>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</si>
  <si>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</si>
  <si>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</si>
  <si>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</si>
  <si>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</si>
  <si>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</si>
  <si>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</si>
  <si>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</si>
  <si>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</si>
  <si>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</si>
  <si>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</si>
  <si>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</si>
  <si>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</si>
  <si>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</si>
  <si>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</si>
  <si>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</si>
  <si>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</si>
  <si>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</si>
  <si>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</si>
  <si>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</si>
  <si>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</si>
  <si>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</si>
  <si>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</si>
  <si>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</si>
  <si>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 BlackRock Mutual Fund: Average Assets Under Management (AAUM) as on 31.03.2016 (All figures in Rs. Crore)</t>
  </si>
  <si>
    <t>Table showing State wise /Union Territory wise contribution to AAUM of category of schemes as on 31.03.2016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</si>
</sst>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72" fontId="1" fillId="33" borderId="16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43" fontId="1" fillId="0" borderId="23" xfId="42" applyFont="1" applyBorder="1" applyAlignment="1">
      <alignment/>
    </xf>
    <xf numFmtId="0" fontId="0" fillId="0" borderId="24" xfId="0" applyBorder="1" applyAlignment="1">
      <alignment/>
    </xf>
    <xf numFmtId="172" fontId="1" fillId="33" borderId="23" xfId="42" applyNumberFormat="1" applyFont="1" applyFill="1" applyBorder="1" applyAlignment="1">
      <alignment horizontal="right"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5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2" fontId="6" fillId="0" borderId="28" xfId="56" applyNumberFormat="1" applyFont="1" applyFill="1" applyBorder="1" applyAlignment="1">
      <alignment horizontal="center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3" fontId="6" fillId="0" borderId="31" xfId="56" applyNumberFormat="1" applyFont="1" applyFill="1" applyBorder="1" applyAlignment="1">
      <alignment vertical="center" wrapText="1"/>
      <protection/>
    </xf>
    <xf numFmtId="43" fontId="0" fillId="0" borderId="32" xfId="42" applyFont="1" applyBorder="1" applyAlignment="1">
      <alignment horizontal="center"/>
    </xf>
    <xf numFmtId="43" fontId="0" fillId="0" borderId="33" xfId="42" applyFont="1" applyBorder="1" applyAlignment="1">
      <alignment horizontal="center"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49" fontId="43" fillId="0" borderId="37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6" sqref="B6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17" t="s">
        <v>71</v>
      </c>
      <c r="B1" s="141" t="s">
        <v>30</v>
      </c>
      <c r="C1" s="127" t="s">
        <v>190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9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8"/>
      <c r="B2" s="142"/>
      <c r="C2" s="146" t="s">
        <v>29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8"/>
      <c r="W2" s="146" t="s">
        <v>27</v>
      </c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  <c r="AQ2" s="146" t="s">
        <v>28</v>
      </c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8"/>
      <c r="BK2" s="133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8"/>
      <c r="B3" s="142"/>
      <c r="C3" s="130" t="s">
        <v>12</v>
      </c>
      <c r="D3" s="131"/>
      <c r="E3" s="131"/>
      <c r="F3" s="131"/>
      <c r="G3" s="131"/>
      <c r="H3" s="131"/>
      <c r="I3" s="131"/>
      <c r="J3" s="131"/>
      <c r="K3" s="131"/>
      <c r="L3" s="132"/>
      <c r="M3" s="130" t="s">
        <v>13</v>
      </c>
      <c r="N3" s="131"/>
      <c r="O3" s="131"/>
      <c r="P3" s="131"/>
      <c r="Q3" s="131"/>
      <c r="R3" s="131"/>
      <c r="S3" s="131"/>
      <c r="T3" s="131"/>
      <c r="U3" s="131"/>
      <c r="V3" s="132"/>
      <c r="W3" s="130" t="s">
        <v>12</v>
      </c>
      <c r="X3" s="131"/>
      <c r="Y3" s="131"/>
      <c r="Z3" s="131"/>
      <c r="AA3" s="131"/>
      <c r="AB3" s="131"/>
      <c r="AC3" s="131"/>
      <c r="AD3" s="131"/>
      <c r="AE3" s="131"/>
      <c r="AF3" s="132"/>
      <c r="AG3" s="130" t="s">
        <v>13</v>
      </c>
      <c r="AH3" s="131"/>
      <c r="AI3" s="131"/>
      <c r="AJ3" s="131"/>
      <c r="AK3" s="131"/>
      <c r="AL3" s="131"/>
      <c r="AM3" s="131"/>
      <c r="AN3" s="131"/>
      <c r="AO3" s="131"/>
      <c r="AP3" s="132"/>
      <c r="AQ3" s="130" t="s">
        <v>12</v>
      </c>
      <c r="AR3" s="131"/>
      <c r="AS3" s="131"/>
      <c r="AT3" s="131"/>
      <c r="AU3" s="131"/>
      <c r="AV3" s="131"/>
      <c r="AW3" s="131"/>
      <c r="AX3" s="131"/>
      <c r="AY3" s="131"/>
      <c r="AZ3" s="132"/>
      <c r="BA3" s="130" t="s">
        <v>13</v>
      </c>
      <c r="BB3" s="131"/>
      <c r="BC3" s="131"/>
      <c r="BD3" s="131"/>
      <c r="BE3" s="131"/>
      <c r="BF3" s="131"/>
      <c r="BG3" s="131"/>
      <c r="BH3" s="131"/>
      <c r="BI3" s="131"/>
      <c r="BJ3" s="132"/>
      <c r="BK3" s="134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8"/>
      <c r="B4" s="142"/>
      <c r="C4" s="149" t="s">
        <v>31</v>
      </c>
      <c r="D4" s="150"/>
      <c r="E4" s="150"/>
      <c r="F4" s="150"/>
      <c r="G4" s="151"/>
      <c r="H4" s="138" t="s">
        <v>32</v>
      </c>
      <c r="I4" s="139"/>
      <c r="J4" s="139"/>
      <c r="K4" s="139"/>
      <c r="L4" s="140"/>
      <c r="M4" s="149" t="s">
        <v>31</v>
      </c>
      <c r="N4" s="150"/>
      <c r="O4" s="150"/>
      <c r="P4" s="150"/>
      <c r="Q4" s="151"/>
      <c r="R4" s="138" t="s">
        <v>32</v>
      </c>
      <c r="S4" s="139"/>
      <c r="T4" s="139"/>
      <c r="U4" s="139"/>
      <c r="V4" s="140"/>
      <c r="W4" s="149" t="s">
        <v>31</v>
      </c>
      <c r="X4" s="150"/>
      <c r="Y4" s="150"/>
      <c r="Z4" s="150"/>
      <c r="AA4" s="151"/>
      <c r="AB4" s="138" t="s">
        <v>32</v>
      </c>
      <c r="AC4" s="139"/>
      <c r="AD4" s="139"/>
      <c r="AE4" s="139"/>
      <c r="AF4" s="140"/>
      <c r="AG4" s="149" t="s">
        <v>31</v>
      </c>
      <c r="AH4" s="150"/>
      <c r="AI4" s="150"/>
      <c r="AJ4" s="150"/>
      <c r="AK4" s="151"/>
      <c r="AL4" s="138" t="s">
        <v>32</v>
      </c>
      <c r="AM4" s="139"/>
      <c r="AN4" s="139"/>
      <c r="AO4" s="139"/>
      <c r="AP4" s="140"/>
      <c r="AQ4" s="149" t="s">
        <v>31</v>
      </c>
      <c r="AR4" s="150"/>
      <c r="AS4" s="150"/>
      <c r="AT4" s="150"/>
      <c r="AU4" s="151"/>
      <c r="AV4" s="138" t="s">
        <v>32</v>
      </c>
      <c r="AW4" s="139"/>
      <c r="AX4" s="139"/>
      <c r="AY4" s="139"/>
      <c r="AZ4" s="140"/>
      <c r="BA4" s="149" t="s">
        <v>31</v>
      </c>
      <c r="BB4" s="150"/>
      <c r="BC4" s="150"/>
      <c r="BD4" s="150"/>
      <c r="BE4" s="151"/>
      <c r="BF4" s="138" t="s">
        <v>32</v>
      </c>
      <c r="BG4" s="139"/>
      <c r="BH4" s="139"/>
      <c r="BI4" s="139"/>
      <c r="BJ4" s="140"/>
      <c r="BK4" s="134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8"/>
      <c r="B5" s="142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5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5"/>
    </row>
    <row r="7" spans="1:63" ht="12.75">
      <c r="A7" s="11" t="s">
        <v>72</v>
      </c>
      <c r="B7" s="18" t="s">
        <v>14</v>
      </c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5"/>
    </row>
    <row r="8" spans="1:63" ht="12.75">
      <c r="A8" s="11"/>
      <c r="B8" s="47" t="s">
        <v>94</v>
      </c>
      <c r="C8" s="45">
        <v>0</v>
      </c>
      <c r="D8" s="53">
        <v>532.653653122</v>
      </c>
      <c r="E8" s="45">
        <v>0</v>
      </c>
      <c r="F8" s="45">
        <v>0</v>
      </c>
      <c r="G8" s="45">
        <v>0</v>
      </c>
      <c r="H8" s="45">
        <v>8.184558435</v>
      </c>
      <c r="I8" s="45">
        <v>2313.973367916</v>
      </c>
      <c r="J8" s="45">
        <v>376.77753326100003</v>
      </c>
      <c r="K8" s="45">
        <v>43.055331936</v>
      </c>
      <c r="L8" s="45">
        <v>146.380004722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3.71705233</v>
      </c>
      <c r="S8" s="45">
        <v>41.545872546</v>
      </c>
      <c r="T8" s="45">
        <v>8.391464231</v>
      </c>
      <c r="U8" s="45">
        <v>0</v>
      </c>
      <c r="V8" s="45">
        <v>7.075179084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0.0012977940000000001</v>
      </c>
      <c r="AC8" s="45">
        <v>0</v>
      </c>
      <c r="AD8" s="45">
        <v>0</v>
      </c>
      <c r="AE8" s="45">
        <v>0</v>
      </c>
      <c r="AF8" s="45">
        <v>0.016261295999999998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0.024228839999999998</v>
      </c>
      <c r="AQ8" s="45">
        <v>0</v>
      </c>
      <c r="AR8" s="53">
        <v>2.529833362</v>
      </c>
      <c r="AS8" s="45">
        <v>0</v>
      </c>
      <c r="AT8" s="45">
        <v>0</v>
      </c>
      <c r="AU8" s="45">
        <v>0</v>
      </c>
      <c r="AV8" s="45">
        <v>25.223508687</v>
      </c>
      <c r="AW8" s="45">
        <v>1862.7487666260001</v>
      </c>
      <c r="AX8" s="45">
        <v>417.69139355</v>
      </c>
      <c r="AY8" s="45">
        <v>0</v>
      </c>
      <c r="AZ8" s="45">
        <v>290.58551028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10.218961913000001</v>
      </c>
      <c r="BG8" s="53">
        <v>191.062247795</v>
      </c>
      <c r="BH8" s="45">
        <v>4.055129285</v>
      </c>
      <c r="BI8" s="45">
        <v>0</v>
      </c>
      <c r="BJ8" s="45">
        <v>18.506908800999998</v>
      </c>
      <c r="BK8" s="91">
        <f>SUM(C8:BJ8)</f>
        <v>6304.418065811999</v>
      </c>
    </row>
    <row r="9" spans="1:63" ht="12.75">
      <c r="A9" s="11"/>
      <c r="B9" s="47" t="s">
        <v>96</v>
      </c>
      <c r="C9" s="45">
        <v>0</v>
      </c>
      <c r="D9" s="53">
        <v>2.4285904649999996</v>
      </c>
      <c r="E9" s="45">
        <v>0</v>
      </c>
      <c r="F9" s="45">
        <v>0</v>
      </c>
      <c r="G9" s="54">
        <v>0</v>
      </c>
      <c r="H9" s="55">
        <v>0.654898023</v>
      </c>
      <c r="I9" s="45">
        <v>0</v>
      </c>
      <c r="J9" s="45">
        <v>0</v>
      </c>
      <c r="K9" s="56">
        <v>0</v>
      </c>
      <c r="L9" s="54">
        <v>1.774496581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0.197797881</v>
      </c>
      <c r="S9" s="45">
        <v>0</v>
      </c>
      <c r="T9" s="45">
        <v>0</v>
      </c>
      <c r="U9" s="45">
        <v>0</v>
      </c>
      <c r="V9" s="54">
        <v>0.00137573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2.347938383</v>
      </c>
      <c r="AW9" s="45">
        <v>2.155957657</v>
      </c>
      <c r="AX9" s="45">
        <v>0</v>
      </c>
      <c r="AY9" s="56">
        <v>0</v>
      </c>
      <c r="AZ9" s="54">
        <v>10.502052872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0.423049532</v>
      </c>
      <c r="BG9" s="53">
        <v>1.0647622939999999</v>
      </c>
      <c r="BH9" s="45">
        <v>0</v>
      </c>
      <c r="BI9" s="45">
        <v>0</v>
      </c>
      <c r="BJ9" s="45">
        <v>0.417114329</v>
      </c>
      <c r="BK9" s="91">
        <f>SUM(C9:BJ9)</f>
        <v>21.968033747000003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K10">SUM(D8:D9)</f>
        <v>535.082243587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8.839456457999999</v>
      </c>
      <c r="I10" s="92">
        <f t="shared" si="0"/>
        <v>2313.973367916</v>
      </c>
      <c r="J10" s="92">
        <f t="shared" si="0"/>
        <v>376.77753326100003</v>
      </c>
      <c r="K10" s="92">
        <f t="shared" si="0"/>
        <v>43.055331936</v>
      </c>
      <c r="L10" s="92">
        <f t="shared" si="0"/>
        <v>148.154501303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3.914850211</v>
      </c>
      <c r="S10" s="92">
        <f t="shared" si="0"/>
        <v>41.545872546</v>
      </c>
      <c r="T10" s="92">
        <f t="shared" si="0"/>
        <v>8.391464231</v>
      </c>
      <c r="U10" s="92">
        <f t="shared" si="0"/>
        <v>0</v>
      </c>
      <c r="V10" s="92">
        <f t="shared" si="0"/>
        <v>7.0765548140000005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0.0012977940000000001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0.016261295999999998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0.024228839999999998</v>
      </c>
      <c r="AQ10" s="92">
        <f t="shared" si="0"/>
        <v>0</v>
      </c>
      <c r="AR10" s="92">
        <f t="shared" si="0"/>
        <v>2.529833362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27.571447069999998</v>
      </c>
      <c r="AW10" s="92">
        <f t="shared" si="0"/>
        <v>1864.9047242830002</v>
      </c>
      <c r="AX10" s="92">
        <f t="shared" si="0"/>
        <v>417.69139355</v>
      </c>
      <c r="AY10" s="92">
        <f t="shared" si="0"/>
        <v>0</v>
      </c>
      <c r="AZ10" s="92">
        <f t="shared" si="0"/>
        <v>301.087563152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10.642011445000001</v>
      </c>
      <c r="BG10" s="92">
        <f t="shared" si="0"/>
        <v>192.12701008899998</v>
      </c>
      <c r="BH10" s="92">
        <f t="shared" si="0"/>
        <v>4.055129285</v>
      </c>
      <c r="BI10" s="92">
        <f t="shared" si="0"/>
        <v>0</v>
      </c>
      <c r="BJ10" s="92">
        <f t="shared" si="0"/>
        <v>18.92402313</v>
      </c>
      <c r="BK10" s="92">
        <f t="shared" si="0"/>
        <v>6326.386099558999</v>
      </c>
    </row>
    <row r="11" spans="1:63" ht="12.75">
      <c r="A11" s="11" t="s">
        <v>73</v>
      </c>
      <c r="B11" s="18" t="s">
        <v>3</v>
      </c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6"/>
    </row>
    <row r="12" spans="1:63" ht="12.75">
      <c r="A12" s="11"/>
      <c r="B12" s="46" t="s">
        <v>95</v>
      </c>
      <c r="C12" s="45">
        <v>0</v>
      </c>
      <c r="D12" s="53">
        <v>330.698964878</v>
      </c>
      <c r="E12" s="45">
        <v>0</v>
      </c>
      <c r="F12" s="45">
        <v>0</v>
      </c>
      <c r="G12" s="54">
        <v>0</v>
      </c>
      <c r="H12" s="55">
        <v>0.634980159</v>
      </c>
      <c r="I12" s="45">
        <v>3.5231372490000004</v>
      </c>
      <c r="J12" s="45">
        <v>0</v>
      </c>
      <c r="K12" s="56">
        <v>13.129131524</v>
      </c>
      <c r="L12" s="54">
        <v>117.872860746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0.297725281</v>
      </c>
      <c r="S12" s="45">
        <v>0</v>
      </c>
      <c r="T12" s="45">
        <v>0</v>
      </c>
      <c r="U12" s="45">
        <v>0</v>
      </c>
      <c r="V12" s="54">
        <v>0.00039582800000000003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24.30095949</v>
      </c>
      <c r="AS12" s="45">
        <v>0</v>
      </c>
      <c r="AT12" s="56">
        <v>0</v>
      </c>
      <c r="AU12" s="54">
        <v>0</v>
      </c>
      <c r="AV12" s="55">
        <v>3.2507559059999998</v>
      </c>
      <c r="AW12" s="45">
        <v>33.242721766</v>
      </c>
      <c r="AX12" s="45">
        <v>0</v>
      </c>
      <c r="AY12" s="56">
        <v>0</v>
      </c>
      <c r="AZ12" s="54">
        <v>46.703465824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0.7359657070000001</v>
      </c>
      <c r="BG12" s="53">
        <v>0.220780524</v>
      </c>
      <c r="BH12" s="45">
        <v>0</v>
      </c>
      <c r="BI12" s="45">
        <v>0</v>
      </c>
      <c r="BJ12" s="45">
        <v>3.879512207</v>
      </c>
      <c r="BK12" s="91">
        <f>SUM(C12:BJ12)</f>
        <v>578.4913570890001</v>
      </c>
    </row>
    <row r="13" spans="1:63" ht="12.75">
      <c r="A13" s="11"/>
      <c r="B13" s="47" t="s">
        <v>174</v>
      </c>
      <c r="C13" s="45">
        <v>0</v>
      </c>
      <c r="D13" s="53">
        <v>33.166228734</v>
      </c>
      <c r="E13" s="45">
        <v>0</v>
      </c>
      <c r="F13" s="45">
        <v>0</v>
      </c>
      <c r="G13" s="54">
        <v>0</v>
      </c>
      <c r="H13" s="55">
        <v>0.222623654</v>
      </c>
      <c r="I13" s="45">
        <v>5.783383613</v>
      </c>
      <c r="J13" s="45">
        <v>0</v>
      </c>
      <c r="K13" s="56">
        <v>0</v>
      </c>
      <c r="L13" s="54">
        <v>7.465086245999999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0.025560128</v>
      </c>
      <c r="S13" s="45">
        <v>0</v>
      </c>
      <c r="T13" s="45">
        <v>0</v>
      </c>
      <c r="U13" s="45">
        <v>0</v>
      </c>
      <c r="V13" s="54">
        <v>1.1848E-05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0.526804688</v>
      </c>
      <c r="AW13" s="45">
        <v>2.522912029</v>
      </c>
      <c r="AX13" s="45">
        <v>0</v>
      </c>
      <c r="AY13" s="56">
        <v>0</v>
      </c>
      <c r="AZ13" s="54">
        <v>1.072765391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0.015212034000000001</v>
      </c>
      <c r="BG13" s="53">
        <v>0</v>
      </c>
      <c r="BH13" s="45">
        <v>0</v>
      </c>
      <c r="BI13" s="45">
        <v>0</v>
      </c>
      <c r="BJ13" s="45">
        <v>0</v>
      </c>
      <c r="BK13" s="91">
        <f>SUM(C13:BJ13)</f>
        <v>50.800588364999996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363.86519361200004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0.8576038130000001</v>
      </c>
      <c r="I14" s="93">
        <f t="shared" si="1"/>
        <v>9.306520862</v>
      </c>
      <c r="J14" s="93">
        <f t="shared" si="1"/>
        <v>0</v>
      </c>
      <c r="K14" s="93">
        <f t="shared" si="1"/>
        <v>13.129131524</v>
      </c>
      <c r="L14" s="93">
        <f t="shared" si="1"/>
        <v>125.337946992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0.323285409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0.00040767600000000005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24.30095949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3.7775605939999997</v>
      </c>
      <c r="AW14" s="93">
        <f t="shared" si="2"/>
        <v>35.765633795</v>
      </c>
      <c r="AX14" s="93">
        <f t="shared" si="2"/>
        <v>0</v>
      </c>
      <c r="AY14" s="93">
        <f t="shared" si="2"/>
        <v>0</v>
      </c>
      <c r="AZ14" s="93">
        <f t="shared" si="2"/>
        <v>47.776231214999996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0.7511777410000001</v>
      </c>
      <c r="BG14" s="93">
        <f t="shared" si="2"/>
        <v>0.220780524</v>
      </c>
      <c r="BH14" s="93">
        <f t="shared" si="2"/>
        <v>0</v>
      </c>
      <c r="BI14" s="93">
        <f t="shared" si="2"/>
        <v>0</v>
      </c>
      <c r="BJ14" s="93">
        <f t="shared" si="2"/>
        <v>3.879512207</v>
      </c>
      <c r="BK14" s="93">
        <f t="shared" si="2"/>
        <v>629.291945454</v>
      </c>
    </row>
    <row r="15" spans="1:63" ht="12.75">
      <c r="A15" s="11" t="s">
        <v>74</v>
      </c>
      <c r="B15" s="18" t="s">
        <v>10</v>
      </c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36"/>
    </row>
    <row r="16" spans="1:63" ht="12.75">
      <c r="A16" s="97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0.121379403</v>
      </c>
      <c r="I16" s="45">
        <v>0</v>
      </c>
      <c r="J16" s="45">
        <v>0</v>
      </c>
      <c r="K16" s="45">
        <v>0</v>
      </c>
      <c r="L16" s="54">
        <v>0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0.038499465000000004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8.078771603</v>
      </c>
      <c r="AW16" s="45">
        <v>8.99228556</v>
      </c>
      <c r="AX16" s="45">
        <v>0</v>
      </c>
      <c r="AY16" s="45">
        <v>0</v>
      </c>
      <c r="AZ16" s="54">
        <v>50.758342281000004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1.081010928</v>
      </c>
      <c r="BG16" s="53">
        <v>1.625817479</v>
      </c>
      <c r="BH16" s="45">
        <v>0</v>
      </c>
      <c r="BI16" s="45">
        <v>0</v>
      </c>
      <c r="BJ16" s="56">
        <v>3.7686178299999997</v>
      </c>
      <c r="BK16" s="61">
        <f aca="true" t="shared" si="3" ref="BK16:BK65">SUM(C16:BJ16)</f>
        <v>74.46472454900001</v>
      </c>
    </row>
    <row r="17" spans="1:63" ht="12.75">
      <c r="A17" s="97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0.037341441999999996</v>
      </c>
      <c r="I17" s="45">
        <v>0</v>
      </c>
      <c r="J17" s="45">
        <v>0</v>
      </c>
      <c r="K17" s="45">
        <v>0</v>
      </c>
      <c r="L17" s="54">
        <v>0.065282242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0.010432103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4.284337806</v>
      </c>
      <c r="AW17" s="45">
        <v>7.941043988</v>
      </c>
      <c r="AX17" s="45">
        <v>0</v>
      </c>
      <c r="AY17" s="45">
        <v>0</v>
      </c>
      <c r="AZ17" s="54">
        <v>36.700785180000004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0.666700898</v>
      </c>
      <c r="BG17" s="53">
        <v>0.020889905</v>
      </c>
      <c r="BH17" s="45">
        <v>0</v>
      </c>
      <c r="BI17" s="45">
        <v>0</v>
      </c>
      <c r="BJ17" s="56">
        <v>2.595781167</v>
      </c>
      <c r="BK17" s="61">
        <f t="shared" si="3"/>
        <v>52.322594731</v>
      </c>
    </row>
    <row r="18" spans="1:63" ht="12.75">
      <c r="A18" s="97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0.091565334</v>
      </c>
      <c r="I18" s="45">
        <v>0</v>
      </c>
      <c r="J18" s="45">
        <v>0</v>
      </c>
      <c r="K18" s="45">
        <v>0</v>
      </c>
      <c r="L18" s="54">
        <v>0.39157325800000004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0.009136709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6.126141486</v>
      </c>
      <c r="AW18" s="45">
        <v>2.15240495</v>
      </c>
      <c r="AX18" s="45">
        <v>0</v>
      </c>
      <c r="AY18" s="45">
        <v>0</v>
      </c>
      <c r="AZ18" s="54">
        <v>38.431369207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0.801663783</v>
      </c>
      <c r="BG18" s="53">
        <v>1.286585484</v>
      </c>
      <c r="BH18" s="45">
        <v>0</v>
      </c>
      <c r="BI18" s="45">
        <v>0</v>
      </c>
      <c r="BJ18" s="56">
        <v>4.246021591</v>
      </c>
      <c r="BK18" s="61">
        <f t="shared" si="3"/>
        <v>53.536461802000005</v>
      </c>
    </row>
    <row r="19" spans="1:63" ht="12.75">
      <c r="A19" s="97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0.170558052</v>
      </c>
      <c r="I19" s="45">
        <v>0</v>
      </c>
      <c r="J19" s="45">
        <v>0</v>
      </c>
      <c r="K19" s="45">
        <v>0</v>
      </c>
      <c r="L19" s="54">
        <v>0.086777368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0.059933838999999996</v>
      </c>
      <c r="S19" s="45">
        <v>0</v>
      </c>
      <c r="T19" s="45">
        <v>0</v>
      </c>
      <c r="U19" s="45">
        <v>0</v>
      </c>
      <c r="V19" s="54">
        <v>0.25054215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16.906540556</v>
      </c>
      <c r="AW19" s="45">
        <v>2.439857954</v>
      </c>
      <c r="AX19" s="45">
        <v>0</v>
      </c>
      <c r="AY19" s="45">
        <v>0</v>
      </c>
      <c r="AZ19" s="54">
        <v>51.803571694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5.119295841</v>
      </c>
      <c r="BG19" s="53">
        <v>0.141449232</v>
      </c>
      <c r="BH19" s="45">
        <v>0</v>
      </c>
      <c r="BI19" s="45">
        <v>0</v>
      </c>
      <c r="BJ19" s="56">
        <v>7.9476762480000005</v>
      </c>
      <c r="BK19" s="61">
        <f t="shared" si="3"/>
        <v>84.926202934</v>
      </c>
    </row>
    <row r="20" spans="1:63" ht="12.75">
      <c r="A20" s="97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0.085916739</v>
      </c>
      <c r="I20" s="45">
        <v>0</v>
      </c>
      <c r="J20" s="45">
        <v>0</v>
      </c>
      <c r="K20" s="45">
        <v>0</v>
      </c>
      <c r="L20" s="54">
        <v>0.001261626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0.003154065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16.287860115</v>
      </c>
      <c r="AW20" s="45">
        <v>4.613035931000001</v>
      </c>
      <c r="AX20" s="45">
        <v>0</v>
      </c>
      <c r="AY20" s="45">
        <v>0</v>
      </c>
      <c r="AZ20" s="54">
        <v>59.920822277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3.57643267</v>
      </c>
      <c r="BG20" s="53">
        <v>0.24894471</v>
      </c>
      <c r="BH20" s="45">
        <v>0</v>
      </c>
      <c r="BI20" s="45">
        <v>0</v>
      </c>
      <c r="BJ20" s="56">
        <v>7.7224720079999996</v>
      </c>
      <c r="BK20" s="61">
        <f t="shared" si="3"/>
        <v>92.459900141</v>
      </c>
    </row>
    <row r="21" spans="1:63" ht="12.75">
      <c r="A21" s="97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0.075715508</v>
      </c>
      <c r="I21" s="45">
        <v>0</v>
      </c>
      <c r="J21" s="45">
        <v>0</v>
      </c>
      <c r="K21" s="45">
        <v>0</v>
      </c>
      <c r="L21" s="54">
        <v>0.150099815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0.031677174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10.058063172999999</v>
      </c>
      <c r="AW21" s="45">
        <v>1.142702863</v>
      </c>
      <c r="AX21" s="45">
        <v>0</v>
      </c>
      <c r="AY21" s="45">
        <v>0</v>
      </c>
      <c r="AZ21" s="54">
        <v>37.006903713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2.038603317</v>
      </c>
      <c r="BG21" s="53">
        <v>1.7105819359999999</v>
      </c>
      <c r="BH21" s="45">
        <v>0</v>
      </c>
      <c r="BI21" s="45">
        <v>0</v>
      </c>
      <c r="BJ21" s="56">
        <v>3.045307562</v>
      </c>
      <c r="BK21" s="61">
        <f t="shared" si="3"/>
        <v>55.259655061</v>
      </c>
    </row>
    <row r="22" spans="1:63" ht="12.75">
      <c r="A22" s="97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0.14769054899999998</v>
      </c>
      <c r="I22" s="45">
        <v>0</v>
      </c>
      <c r="J22" s="45">
        <v>0</v>
      </c>
      <c r="K22" s="45">
        <v>0</v>
      </c>
      <c r="L22" s="54">
        <v>0.9390508519999999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0.076294073</v>
      </c>
      <c r="S22" s="45">
        <v>0</v>
      </c>
      <c r="T22" s="45">
        <v>0</v>
      </c>
      <c r="U22" s="45">
        <v>0</v>
      </c>
      <c r="V22" s="54">
        <v>0.025593857999999997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0.003010076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12.523913029000001</v>
      </c>
      <c r="AW22" s="45">
        <v>3.649088557</v>
      </c>
      <c r="AX22" s="45">
        <v>0</v>
      </c>
      <c r="AY22" s="45">
        <v>0</v>
      </c>
      <c r="AZ22" s="54">
        <v>42.161501840999996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2.836484382</v>
      </c>
      <c r="BG22" s="53">
        <v>1.5897135240000002</v>
      </c>
      <c r="BH22" s="45">
        <v>0</v>
      </c>
      <c r="BI22" s="45">
        <v>0</v>
      </c>
      <c r="BJ22" s="56">
        <v>4.621278058000001</v>
      </c>
      <c r="BK22" s="61">
        <f t="shared" si="3"/>
        <v>68.573618799</v>
      </c>
    </row>
    <row r="23" spans="1:63" ht="12.75">
      <c r="A23" s="97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0.078507318</v>
      </c>
      <c r="I23" s="45">
        <v>0.006214506</v>
      </c>
      <c r="J23" s="45">
        <v>0</v>
      </c>
      <c r="K23" s="45">
        <v>0</v>
      </c>
      <c r="L23" s="54">
        <v>0.075195529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0.041992797</v>
      </c>
      <c r="S23" s="45">
        <v>0</v>
      </c>
      <c r="T23" s="45">
        <v>0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15.376102019000001</v>
      </c>
      <c r="AW23" s="45">
        <v>1.540556913</v>
      </c>
      <c r="AX23" s="45">
        <v>0</v>
      </c>
      <c r="AY23" s="45">
        <v>0</v>
      </c>
      <c r="AZ23" s="54">
        <v>41.099546557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5.682077349</v>
      </c>
      <c r="BG23" s="53">
        <v>0.15354625</v>
      </c>
      <c r="BH23" s="45">
        <v>0</v>
      </c>
      <c r="BI23" s="45">
        <v>0</v>
      </c>
      <c r="BJ23" s="56">
        <v>6.895489417</v>
      </c>
      <c r="BK23" s="61">
        <f t="shared" si="3"/>
        <v>70.94922865500001</v>
      </c>
    </row>
    <row r="24" spans="1:63" ht="12.75">
      <c r="A24" s="97"/>
      <c r="B24" s="3" t="s">
        <v>175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0.142593999</v>
      </c>
      <c r="I24" s="45">
        <v>0</v>
      </c>
      <c r="J24" s="45">
        <v>0</v>
      </c>
      <c r="K24" s="45">
        <v>0</v>
      </c>
      <c r="L24" s="54">
        <v>0.476274559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0.034147194</v>
      </c>
      <c r="S24" s="45">
        <v>0</v>
      </c>
      <c r="T24" s="45">
        <v>0</v>
      </c>
      <c r="U24" s="45">
        <v>0</v>
      </c>
      <c r="V24" s="54">
        <v>0.052534145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15.627527161</v>
      </c>
      <c r="AW24" s="45">
        <v>13.088549147</v>
      </c>
      <c r="AX24" s="45">
        <v>0</v>
      </c>
      <c r="AY24" s="45">
        <v>0</v>
      </c>
      <c r="AZ24" s="54">
        <v>57.741710696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5.628423539</v>
      </c>
      <c r="BG24" s="53">
        <v>1.199505645</v>
      </c>
      <c r="BH24" s="45">
        <v>0</v>
      </c>
      <c r="BI24" s="45">
        <v>0</v>
      </c>
      <c r="BJ24" s="56">
        <v>8.236658654000001</v>
      </c>
      <c r="BK24" s="61">
        <f t="shared" si="3"/>
        <v>102.227924739</v>
      </c>
    </row>
    <row r="25" spans="1:63" ht="12.75">
      <c r="A25" s="97"/>
      <c r="B25" s="3" t="s">
        <v>181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0.10841167399999999</v>
      </c>
      <c r="I25" s="45">
        <v>0</v>
      </c>
      <c r="J25" s="45">
        <v>0</v>
      </c>
      <c r="K25" s="45">
        <v>0</v>
      </c>
      <c r="L25" s="54">
        <v>0.6944103150000001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0.035972891</v>
      </c>
      <c r="S25" s="45">
        <v>0</v>
      </c>
      <c r="T25" s="45">
        <v>1.949221936</v>
      </c>
      <c r="U25" s="45">
        <v>0</v>
      </c>
      <c r="V25" s="54">
        <v>0.019492219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11.738875477</v>
      </c>
      <c r="AW25" s="45">
        <v>8.340467252</v>
      </c>
      <c r="AX25" s="45">
        <v>0</v>
      </c>
      <c r="AY25" s="45">
        <v>0</v>
      </c>
      <c r="AZ25" s="54">
        <v>40.205825613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2.814505816</v>
      </c>
      <c r="BG25" s="53">
        <v>1.571953593</v>
      </c>
      <c r="BH25" s="45">
        <v>0.678441355</v>
      </c>
      <c r="BI25" s="45">
        <v>0</v>
      </c>
      <c r="BJ25" s="56">
        <v>10.557474959999999</v>
      </c>
      <c r="BK25" s="61">
        <f t="shared" si="3"/>
        <v>78.715053101</v>
      </c>
    </row>
    <row r="26" spans="1:63" ht="12.75">
      <c r="A26" s="97"/>
      <c r="B26" s="3" t="s">
        <v>182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0.139441018</v>
      </c>
      <c r="I26" s="45">
        <v>0.14535241899999998</v>
      </c>
      <c r="J26" s="45">
        <v>0</v>
      </c>
      <c r="K26" s="45">
        <v>0</v>
      </c>
      <c r="L26" s="54">
        <v>0.291986442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0.06536013800000001</v>
      </c>
      <c r="S26" s="45">
        <v>0</v>
      </c>
      <c r="T26" s="45">
        <v>1.9380322579999998</v>
      </c>
      <c r="U26" s="45">
        <v>0</v>
      </c>
      <c r="V26" s="54">
        <v>0.009690161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15.951953481999999</v>
      </c>
      <c r="AW26" s="45">
        <v>14.254899525999999</v>
      </c>
      <c r="AX26" s="45">
        <v>0</v>
      </c>
      <c r="AY26" s="45">
        <v>0</v>
      </c>
      <c r="AZ26" s="54">
        <v>84.964078505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6.150924527999999</v>
      </c>
      <c r="BG26" s="53">
        <v>0.2988182</v>
      </c>
      <c r="BH26" s="45">
        <v>0</v>
      </c>
      <c r="BI26" s="45">
        <v>0</v>
      </c>
      <c r="BJ26" s="56">
        <v>7.983723348</v>
      </c>
      <c r="BK26" s="61">
        <f t="shared" si="3"/>
        <v>132.194260025</v>
      </c>
    </row>
    <row r="27" spans="1:63" ht="12.75">
      <c r="A27" s="97"/>
      <c r="B27" s="3" t="s">
        <v>183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0.12076936499999999</v>
      </c>
      <c r="I27" s="45">
        <v>0</v>
      </c>
      <c r="J27" s="45">
        <v>0</v>
      </c>
      <c r="K27" s="45">
        <v>0</v>
      </c>
      <c r="L27" s="54">
        <v>0.301349417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0.094736468</v>
      </c>
      <c r="S27" s="45">
        <v>2.9106619350000003</v>
      </c>
      <c r="T27" s="45">
        <v>1.9404412899999999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14.574130859000002</v>
      </c>
      <c r="AW27" s="45">
        <v>7.135092820000001</v>
      </c>
      <c r="AX27" s="45">
        <v>0</v>
      </c>
      <c r="AY27" s="45">
        <v>0</v>
      </c>
      <c r="AZ27" s="54">
        <v>48.564229739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5.224355172</v>
      </c>
      <c r="BG27" s="53">
        <v>1.7901100260000002</v>
      </c>
      <c r="BH27" s="45">
        <v>0</v>
      </c>
      <c r="BI27" s="45">
        <v>0</v>
      </c>
      <c r="BJ27" s="56">
        <v>11.173947344</v>
      </c>
      <c r="BK27" s="61">
        <f t="shared" si="3"/>
        <v>93.82982443499999</v>
      </c>
    </row>
    <row r="28" spans="1:63" ht="12.75">
      <c r="A28" s="97"/>
      <c r="B28" s="3" t="s">
        <v>186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0.113845773</v>
      </c>
      <c r="I28" s="45">
        <v>0</v>
      </c>
      <c r="J28" s="45">
        <v>0</v>
      </c>
      <c r="K28" s="45">
        <v>0</v>
      </c>
      <c r="L28" s="54">
        <v>0.271552984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0.085683547</v>
      </c>
      <c r="S28" s="45">
        <v>0</v>
      </c>
      <c r="T28" s="45">
        <v>2.0189812899999997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4.564427839</v>
      </c>
      <c r="AW28" s="45">
        <v>1.371488027</v>
      </c>
      <c r="AX28" s="45">
        <v>0</v>
      </c>
      <c r="AY28" s="45">
        <v>0</v>
      </c>
      <c r="AZ28" s="54">
        <v>13.550870678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1.626289764</v>
      </c>
      <c r="BG28" s="53">
        <v>0.020143161</v>
      </c>
      <c r="BH28" s="45">
        <v>0</v>
      </c>
      <c r="BI28" s="45">
        <v>0</v>
      </c>
      <c r="BJ28" s="56">
        <v>0.43796268499999996</v>
      </c>
      <c r="BK28" s="61">
        <f t="shared" si="3"/>
        <v>24.061245748</v>
      </c>
    </row>
    <row r="29" spans="1:63" ht="12.75">
      <c r="A29" s="97"/>
      <c r="B29" s="3" t="s">
        <v>138</v>
      </c>
      <c r="C29" s="55">
        <v>0</v>
      </c>
      <c r="D29" s="53">
        <v>11.500857062</v>
      </c>
      <c r="E29" s="45">
        <v>0</v>
      </c>
      <c r="F29" s="45">
        <v>0</v>
      </c>
      <c r="G29" s="54">
        <v>0</v>
      </c>
      <c r="H29" s="73">
        <v>0.192712998</v>
      </c>
      <c r="I29" s="45">
        <v>42.673951438</v>
      </c>
      <c r="J29" s="45">
        <v>0</v>
      </c>
      <c r="K29" s="45">
        <v>0</v>
      </c>
      <c r="L29" s="54">
        <v>2.138460161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0.005031671</v>
      </c>
      <c r="S29" s="45">
        <v>0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0.9995825779999999</v>
      </c>
      <c r="AW29" s="45">
        <v>62.112138597000005</v>
      </c>
      <c r="AX29" s="45">
        <v>0</v>
      </c>
      <c r="AY29" s="45">
        <v>0</v>
      </c>
      <c r="AZ29" s="54">
        <v>42.600058974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0.06904086</v>
      </c>
      <c r="BG29" s="53">
        <v>52.61495489</v>
      </c>
      <c r="BH29" s="45">
        <v>0</v>
      </c>
      <c r="BI29" s="45">
        <v>0</v>
      </c>
      <c r="BJ29" s="56">
        <v>10.177600787000001</v>
      </c>
      <c r="BK29" s="61">
        <f t="shared" si="3"/>
        <v>225.08439001600001</v>
      </c>
    </row>
    <row r="30" spans="1:63" ht="12.75">
      <c r="A30" s="97"/>
      <c r="B30" s="3" t="s">
        <v>139</v>
      </c>
      <c r="C30" s="55">
        <v>0</v>
      </c>
      <c r="D30" s="53">
        <v>17.239101792</v>
      </c>
      <c r="E30" s="45">
        <v>0</v>
      </c>
      <c r="F30" s="45">
        <v>0</v>
      </c>
      <c r="G30" s="54">
        <v>0</v>
      </c>
      <c r="H30" s="73">
        <v>0.164565277</v>
      </c>
      <c r="I30" s="45">
        <v>0.063158323</v>
      </c>
      <c r="J30" s="45">
        <v>0</v>
      </c>
      <c r="K30" s="45">
        <v>0</v>
      </c>
      <c r="L30" s="54">
        <v>31.948798835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0.017464392000000002</v>
      </c>
      <c r="S30" s="45">
        <v>0</v>
      </c>
      <c r="T30" s="45">
        <v>0</v>
      </c>
      <c r="U30" s="45">
        <v>0</v>
      </c>
      <c r="V30" s="54">
        <v>0.012631665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0.703720622</v>
      </c>
      <c r="AW30" s="45">
        <v>15.348557136000002</v>
      </c>
      <c r="AX30" s="45">
        <v>0</v>
      </c>
      <c r="AY30" s="45">
        <v>0</v>
      </c>
      <c r="AZ30" s="54">
        <v>28.803510013999997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0.176036389</v>
      </c>
      <c r="BG30" s="53">
        <v>25.432420365000002</v>
      </c>
      <c r="BH30" s="45">
        <v>0</v>
      </c>
      <c r="BI30" s="45">
        <v>0</v>
      </c>
      <c r="BJ30" s="56">
        <v>21.691268019</v>
      </c>
      <c r="BK30" s="61">
        <f t="shared" si="3"/>
        <v>141.601232829</v>
      </c>
    </row>
    <row r="31" spans="1:63" ht="12.75">
      <c r="A31" s="97"/>
      <c r="B31" s="3" t="s">
        <v>140</v>
      </c>
      <c r="C31" s="55">
        <v>0</v>
      </c>
      <c r="D31" s="53">
        <v>8.03263671</v>
      </c>
      <c r="E31" s="45">
        <v>0</v>
      </c>
      <c r="F31" s="45">
        <v>0</v>
      </c>
      <c r="G31" s="54">
        <v>0</v>
      </c>
      <c r="H31" s="73">
        <v>0.08822074499999999</v>
      </c>
      <c r="I31" s="45">
        <v>1.148708795</v>
      </c>
      <c r="J31" s="45">
        <v>0</v>
      </c>
      <c r="K31" s="45">
        <v>0</v>
      </c>
      <c r="L31" s="54">
        <v>0.42911378099999997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0.037862981</v>
      </c>
      <c r="S31" s="45">
        <v>0.12620993600000002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0.439754154</v>
      </c>
      <c r="AW31" s="45">
        <v>17.217462016</v>
      </c>
      <c r="AX31" s="45">
        <v>0</v>
      </c>
      <c r="AY31" s="45">
        <v>0</v>
      </c>
      <c r="AZ31" s="54">
        <v>16.624551050999997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0.22489052599999998</v>
      </c>
      <c r="BG31" s="53">
        <v>1.889260646</v>
      </c>
      <c r="BH31" s="45">
        <v>0</v>
      </c>
      <c r="BI31" s="45">
        <v>0</v>
      </c>
      <c r="BJ31" s="56">
        <v>6.221965059</v>
      </c>
      <c r="BK31" s="61">
        <f t="shared" si="3"/>
        <v>52.480636399999995</v>
      </c>
    </row>
    <row r="32" spans="1:63" ht="12.75">
      <c r="A32" s="97"/>
      <c r="B32" s="3" t="s">
        <v>141</v>
      </c>
      <c r="C32" s="55">
        <v>0</v>
      </c>
      <c r="D32" s="53">
        <v>11.454564057999999</v>
      </c>
      <c r="E32" s="45">
        <v>0</v>
      </c>
      <c r="F32" s="45">
        <v>0</v>
      </c>
      <c r="G32" s="54">
        <v>0</v>
      </c>
      <c r="H32" s="73">
        <v>0.19046454499999999</v>
      </c>
      <c r="I32" s="45">
        <v>0.278069851</v>
      </c>
      <c r="J32" s="45">
        <v>0</v>
      </c>
      <c r="K32" s="45">
        <v>0</v>
      </c>
      <c r="L32" s="54">
        <v>0.341267545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0.063197694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0.872009704</v>
      </c>
      <c r="AW32" s="45">
        <v>23.633716918</v>
      </c>
      <c r="AX32" s="45">
        <v>0</v>
      </c>
      <c r="AY32" s="45">
        <v>0</v>
      </c>
      <c r="AZ32" s="54">
        <v>8.550393883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0.040568383</v>
      </c>
      <c r="BG32" s="53">
        <v>0.18920801599999998</v>
      </c>
      <c r="BH32" s="45">
        <v>0</v>
      </c>
      <c r="BI32" s="45">
        <v>0</v>
      </c>
      <c r="BJ32" s="56">
        <v>14.25463175</v>
      </c>
      <c r="BK32" s="61">
        <f t="shared" si="3"/>
        <v>59.868092347</v>
      </c>
    </row>
    <row r="33" spans="1:63" ht="12.75">
      <c r="A33" s="97"/>
      <c r="B33" s="3" t="s">
        <v>142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0.101264177</v>
      </c>
      <c r="I33" s="45">
        <v>13.679234072</v>
      </c>
      <c r="J33" s="45">
        <v>0</v>
      </c>
      <c r="K33" s="45">
        <v>0</v>
      </c>
      <c r="L33" s="54">
        <v>1.510618791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</v>
      </c>
      <c r="S33" s="45">
        <v>0.063211097</v>
      </c>
      <c r="T33" s="45">
        <v>0</v>
      </c>
      <c r="U33" s="45">
        <v>0</v>
      </c>
      <c r="V33" s="54">
        <v>0.822782033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1.8806243580000002</v>
      </c>
      <c r="AW33" s="45">
        <v>4.662535566</v>
      </c>
      <c r="AX33" s="45">
        <v>0</v>
      </c>
      <c r="AY33" s="45">
        <v>0</v>
      </c>
      <c r="AZ33" s="54">
        <v>19.546189354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0.254645517</v>
      </c>
      <c r="BG33" s="53">
        <v>0.20140031</v>
      </c>
      <c r="BH33" s="45">
        <v>0</v>
      </c>
      <c r="BI33" s="45">
        <v>0</v>
      </c>
      <c r="BJ33" s="56">
        <v>14.771002866999998</v>
      </c>
      <c r="BK33" s="61">
        <f t="shared" si="3"/>
        <v>57.49350814199999</v>
      </c>
    </row>
    <row r="34" spans="1:63" ht="12.75">
      <c r="A34" s="97"/>
      <c r="B34" s="3" t="s">
        <v>143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0.19658825700000002</v>
      </c>
      <c r="I34" s="45">
        <v>1.171791738</v>
      </c>
      <c r="J34" s="45">
        <v>0</v>
      </c>
      <c r="K34" s="45">
        <v>0</v>
      </c>
      <c r="L34" s="54">
        <v>5.798384383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0.083805724</v>
      </c>
      <c r="S34" s="45">
        <v>0.126023645</v>
      </c>
      <c r="T34" s="45">
        <v>0</v>
      </c>
      <c r="U34" s="45">
        <v>0</v>
      </c>
      <c r="V34" s="54">
        <v>0.33396266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1.8320128900000001</v>
      </c>
      <c r="AW34" s="45">
        <v>7.067556875</v>
      </c>
      <c r="AX34" s="45">
        <v>0</v>
      </c>
      <c r="AY34" s="45">
        <v>0</v>
      </c>
      <c r="AZ34" s="54">
        <v>17.334481776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0.15776500200000002</v>
      </c>
      <c r="BG34" s="53">
        <v>2.722883229</v>
      </c>
      <c r="BH34" s="45">
        <v>0</v>
      </c>
      <c r="BI34" s="45">
        <v>0</v>
      </c>
      <c r="BJ34" s="56">
        <v>6.649945497999999</v>
      </c>
      <c r="BK34" s="61">
        <f t="shared" si="3"/>
        <v>43.475201676999994</v>
      </c>
    </row>
    <row r="35" spans="1:63" ht="12.75">
      <c r="A35" s="97"/>
      <c r="B35" s="3" t="s">
        <v>144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0.386708547</v>
      </c>
      <c r="I35" s="45">
        <v>12.959010923000001</v>
      </c>
      <c r="J35" s="45">
        <v>0</v>
      </c>
      <c r="K35" s="45">
        <v>0</v>
      </c>
      <c r="L35" s="54">
        <v>1.386590807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0.13311615</v>
      </c>
      <c r="S35" s="45">
        <v>0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0.8794067170000001</v>
      </c>
      <c r="AW35" s="45">
        <v>29.231204275</v>
      </c>
      <c r="AX35" s="45">
        <v>0</v>
      </c>
      <c r="AY35" s="45">
        <v>0</v>
      </c>
      <c r="AZ35" s="54">
        <v>27.582735912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0.100721021</v>
      </c>
      <c r="BG35" s="53">
        <v>0.193633509</v>
      </c>
      <c r="BH35" s="45">
        <v>0</v>
      </c>
      <c r="BI35" s="45">
        <v>0</v>
      </c>
      <c r="BJ35" s="56">
        <v>6.7229979900000005</v>
      </c>
      <c r="BK35" s="61">
        <f t="shared" si="3"/>
        <v>79.57612585099999</v>
      </c>
    </row>
    <row r="36" spans="1:63" ht="12.75">
      <c r="A36" s="97"/>
      <c r="B36" s="3" t="s">
        <v>145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0.06555999</v>
      </c>
      <c r="I36" s="45">
        <v>6.30384516</v>
      </c>
      <c r="J36" s="45">
        <v>0</v>
      </c>
      <c r="K36" s="45">
        <v>0</v>
      </c>
      <c r="L36" s="54">
        <v>1.664215121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0.046648454</v>
      </c>
      <c r="S36" s="45">
        <v>0</v>
      </c>
      <c r="T36" s="45">
        <v>0</v>
      </c>
      <c r="U36" s="45">
        <v>0</v>
      </c>
      <c r="V36" s="54">
        <v>0.189115356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2.078271338</v>
      </c>
      <c r="AW36" s="45">
        <v>3.241435841</v>
      </c>
      <c r="AX36" s="45">
        <v>0</v>
      </c>
      <c r="AY36" s="45">
        <v>0</v>
      </c>
      <c r="AZ36" s="54">
        <v>18.601840345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0.141472091</v>
      </c>
      <c r="BG36" s="53">
        <v>0</v>
      </c>
      <c r="BH36" s="45">
        <v>0</v>
      </c>
      <c r="BI36" s="45">
        <v>0</v>
      </c>
      <c r="BJ36" s="56">
        <v>2.152979466</v>
      </c>
      <c r="BK36" s="61">
        <f t="shared" si="3"/>
        <v>34.485383162</v>
      </c>
    </row>
    <row r="37" spans="1:63" ht="12.75">
      <c r="A37" s="97"/>
      <c r="B37" s="3" t="s">
        <v>146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0.149874149</v>
      </c>
      <c r="I37" s="45">
        <v>0</v>
      </c>
      <c r="J37" s="45">
        <v>0</v>
      </c>
      <c r="K37" s="45">
        <v>0</v>
      </c>
      <c r="L37" s="54">
        <v>8.648943895999999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0.023765617000000003</v>
      </c>
      <c r="S37" s="45">
        <v>0</v>
      </c>
      <c r="T37" s="45">
        <v>0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1.233471778</v>
      </c>
      <c r="AW37" s="45">
        <v>0.349544774</v>
      </c>
      <c r="AX37" s="45">
        <v>0</v>
      </c>
      <c r="AY37" s="45">
        <v>0</v>
      </c>
      <c r="AZ37" s="54">
        <v>15.067591933000001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0.192749778</v>
      </c>
      <c r="BG37" s="53">
        <v>0</v>
      </c>
      <c r="BH37" s="45">
        <v>0</v>
      </c>
      <c r="BI37" s="45">
        <v>0</v>
      </c>
      <c r="BJ37" s="56">
        <v>0.8014502099999999</v>
      </c>
      <c r="BK37" s="61">
        <f t="shared" si="3"/>
        <v>26.467392134999997</v>
      </c>
    </row>
    <row r="38" spans="1:63" ht="12.75">
      <c r="A38" s="97"/>
      <c r="B38" s="3" t="s">
        <v>147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0.158773029</v>
      </c>
      <c r="I38" s="45">
        <v>0.31288951600000003</v>
      </c>
      <c r="J38" s="45">
        <v>0</v>
      </c>
      <c r="K38" s="45">
        <v>0</v>
      </c>
      <c r="L38" s="54">
        <v>0.884029607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0.058823229000000005</v>
      </c>
      <c r="S38" s="45">
        <v>0</v>
      </c>
      <c r="T38" s="45">
        <v>0</v>
      </c>
      <c r="U38" s="45">
        <v>0</v>
      </c>
      <c r="V38" s="54">
        <v>1.284268014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0.6869408750000001</v>
      </c>
      <c r="AW38" s="45">
        <v>5.433730934000001</v>
      </c>
      <c r="AX38" s="45">
        <v>0</v>
      </c>
      <c r="AY38" s="45">
        <v>0</v>
      </c>
      <c r="AZ38" s="54">
        <v>21.146685349000002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0.007494801</v>
      </c>
      <c r="BG38" s="53">
        <v>0</v>
      </c>
      <c r="BH38" s="45">
        <v>0</v>
      </c>
      <c r="BI38" s="45">
        <v>0</v>
      </c>
      <c r="BJ38" s="56">
        <v>3.972232191</v>
      </c>
      <c r="BK38" s="61">
        <f t="shared" si="3"/>
        <v>33.945867545</v>
      </c>
    </row>
    <row r="39" spans="1:63" ht="12.75">
      <c r="A39" s="97"/>
      <c r="B39" s="3" t="s">
        <v>148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0.08079035999999999</v>
      </c>
      <c r="I39" s="45">
        <v>0</v>
      </c>
      <c r="J39" s="45">
        <v>0</v>
      </c>
      <c r="K39" s="45">
        <v>0</v>
      </c>
      <c r="L39" s="54">
        <v>0.310254839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0.098193994</v>
      </c>
      <c r="S39" s="45">
        <v>0</v>
      </c>
      <c r="T39" s="45">
        <v>0</v>
      </c>
      <c r="U39" s="45">
        <v>0</v>
      </c>
      <c r="V39" s="54">
        <v>0.496407742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0.774711889</v>
      </c>
      <c r="AW39" s="45">
        <v>5.563474839</v>
      </c>
      <c r="AX39" s="45">
        <v>0</v>
      </c>
      <c r="AY39" s="45">
        <v>0</v>
      </c>
      <c r="AZ39" s="54">
        <v>11.85351659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0.149595656</v>
      </c>
      <c r="BG39" s="53">
        <v>0</v>
      </c>
      <c r="BH39" s="45">
        <v>0</v>
      </c>
      <c r="BI39" s="45">
        <v>0</v>
      </c>
      <c r="BJ39" s="56">
        <v>1.3590042310000001</v>
      </c>
      <c r="BK39" s="61">
        <f t="shared" si="3"/>
        <v>20.68595014</v>
      </c>
    </row>
    <row r="40" spans="1:63" ht="12.75">
      <c r="A40" s="97"/>
      <c r="B40" s="3" t="s">
        <v>149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0.18176149800000002</v>
      </c>
      <c r="I40" s="45">
        <v>0</v>
      </c>
      <c r="J40" s="45">
        <v>0</v>
      </c>
      <c r="K40" s="45">
        <v>0</v>
      </c>
      <c r="L40" s="54">
        <v>0.083713238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0.015378432000000001</v>
      </c>
      <c r="S40" s="45">
        <v>0</v>
      </c>
      <c r="T40" s="45">
        <v>0</v>
      </c>
      <c r="U40" s="45">
        <v>0</v>
      </c>
      <c r="V40" s="54">
        <v>0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0.35817531199999997</v>
      </c>
      <c r="AW40" s="45">
        <v>2.780533969</v>
      </c>
      <c r="AX40" s="45">
        <v>0</v>
      </c>
      <c r="AY40" s="45">
        <v>0</v>
      </c>
      <c r="AZ40" s="54">
        <v>4.0237874520000005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0.124851852</v>
      </c>
      <c r="BG40" s="53">
        <v>0</v>
      </c>
      <c r="BH40" s="45">
        <v>0</v>
      </c>
      <c r="BI40" s="45">
        <v>0</v>
      </c>
      <c r="BJ40" s="56">
        <v>1.2378403230000001</v>
      </c>
      <c r="BK40" s="61">
        <f t="shared" si="3"/>
        <v>8.806042076</v>
      </c>
    </row>
    <row r="41" spans="1:63" ht="12.75">
      <c r="A41" s="97"/>
      <c r="B41" s="3" t="s">
        <v>150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0.20921783000000002</v>
      </c>
      <c r="I41" s="45">
        <v>0</v>
      </c>
      <c r="J41" s="45">
        <v>0</v>
      </c>
      <c r="K41" s="45">
        <v>0</v>
      </c>
      <c r="L41" s="54">
        <v>0.280645787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0.0016919150000000002</v>
      </c>
      <c r="S41" s="45">
        <v>0</v>
      </c>
      <c r="T41" s="45">
        <v>0</v>
      </c>
      <c r="U41" s="45">
        <v>0</v>
      </c>
      <c r="V41" s="54">
        <v>0.060425547999999996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0.521195882</v>
      </c>
      <c r="AW41" s="45">
        <v>0.18095671000000002</v>
      </c>
      <c r="AX41" s="45">
        <v>0</v>
      </c>
      <c r="AY41" s="45">
        <v>0</v>
      </c>
      <c r="AZ41" s="54">
        <v>8.461864337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0.080212077</v>
      </c>
      <c r="BG41" s="53">
        <v>0</v>
      </c>
      <c r="BH41" s="45">
        <v>0</v>
      </c>
      <c r="BI41" s="45">
        <v>0</v>
      </c>
      <c r="BJ41" s="56">
        <v>1.387334775</v>
      </c>
      <c r="BK41" s="61">
        <f t="shared" si="3"/>
        <v>11.183544861</v>
      </c>
    </row>
    <row r="42" spans="1:63" ht="12.75">
      <c r="A42" s="97"/>
      <c r="B42" s="3" t="s">
        <v>151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0.127530458</v>
      </c>
      <c r="I42" s="45">
        <v>2.7528271120000003</v>
      </c>
      <c r="J42" s="45">
        <v>0</v>
      </c>
      <c r="K42" s="45">
        <v>0</v>
      </c>
      <c r="L42" s="54">
        <v>2.758839231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0.003084007</v>
      </c>
      <c r="S42" s="45">
        <v>0</v>
      </c>
      <c r="T42" s="45">
        <v>0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0.202558554</v>
      </c>
      <c r="AW42" s="45">
        <v>2.749417925</v>
      </c>
      <c r="AX42" s="45">
        <v>0</v>
      </c>
      <c r="AY42" s="45">
        <v>0</v>
      </c>
      <c r="AZ42" s="54">
        <v>3.1231957579999996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</v>
      </c>
      <c r="BG42" s="53">
        <v>0</v>
      </c>
      <c r="BH42" s="45">
        <v>0</v>
      </c>
      <c r="BI42" s="45">
        <v>0</v>
      </c>
      <c r="BJ42" s="56">
        <v>0</v>
      </c>
      <c r="BK42" s="61">
        <f t="shared" si="3"/>
        <v>11.717453045000001</v>
      </c>
    </row>
    <row r="43" spans="1:63" ht="12.75">
      <c r="A43" s="97"/>
      <c r="B43" s="3" t="s">
        <v>152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0.025665517000000002</v>
      </c>
      <c r="I43" s="45">
        <v>9.888518787</v>
      </c>
      <c r="J43" s="45">
        <v>0</v>
      </c>
      <c r="K43" s="45">
        <v>0</v>
      </c>
      <c r="L43" s="54">
        <v>1.6843839239999998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</v>
      </c>
      <c r="S43" s="45">
        <v>2.998308065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0.160248043</v>
      </c>
      <c r="AW43" s="45">
        <v>12.099564163</v>
      </c>
      <c r="AX43" s="45">
        <v>0</v>
      </c>
      <c r="AY43" s="45">
        <v>0</v>
      </c>
      <c r="AZ43" s="54">
        <v>2.915804104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0.023937135000000002</v>
      </c>
      <c r="BG43" s="53">
        <v>0</v>
      </c>
      <c r="BH43" s="45">
        <v>0</v>
      </c>
      <c r="BI43" s="45">
        <v>0</v>
      </c>
      <c r="BJ43" s="56">
        <v>0</v>
      </c>
      <c r="BK43" s="61">
        <f t="shared" si="3"/>
        <v>29.796429738</v>
      </c>
    </row>
    <row r="44" spans="1:63" ht="12.75">
      <c r="A44" s="97"/>
      <c r="B44" s="3" t="s">
        <v>153</v>
      </c>
      <c r="C44" s="55">
        <v>0</v>
      </c>
      <c r="D44" s="53">
        <v>43.268626925999996</v>
      </c>
      <c r="E44" s="45">
        <v>0</v>
      </c>
      <c r="F44" s="45">
        <v>0</v>
      </c>
      <c r="G44" s="54">
        <v>0</v>
      </c>
      <c r="H44" s="73">
        <v>0.140477467</v>
      </c>
      <c r="I44" s="45">
        <v>106.40608846</v>
      </c>
      <c r="J44" s="45">
        <v>0</v>
      </c>
      <c r="K44" s="45">
        <v>0</v>
      </c>
      <c r="L44" s="54">
        <v>16.99973192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0.01584771</v>
      </c>
      <c r="S44" s="45">
        <v>65.92878672799999</v>
      </c>
      <c r="T44" s="45">
        <v>0</v>
      </c>
      <c r="U44" s="45">
        <v>0</v>
      </c>
      <c r="V44" s="54">
        <v>0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11.95460323</v>
      </c>
      <c r="AS44" s="45">
        <v>0</v>
      </c>
      <c r="AT44" s="45">
        <v>0</v>
      </c>
      <c r="AU44" s="54">
        <v>0</v>
      </c>
      <c r="AV44" s="73">
        <v>0.46406415300000003</v>
      </c>
      <c r="AW44" s="45">
        <v>26.423053804</v>
      </c>
      <c r="AX44" s="45">
        <v>0</v>
      </c>
      <c r="AY44" s="45">
        <v>0</v>
      </c>
      <c r="AZ44" s="54">
        <v>50.212994665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0.029264868</v>
      </c>
      <c r="BG44" s="53">
        <v>0.29886508100000003</v>
      </c>
      <c r="BH44" s="45">
        <v>0</v>
      </c>
      <c r="BI44" s="45">
        <v>0</v>
      </c>
      <c r="BJ44" s="56">
        <v>0.203228255</v>
      </c>
      <c r="BK44" s="61">
        <f t="shared" si="3"/>
        <v>322.3456332669999</v>
      </c>
    </row>
    <row r="45" spans="1:63" ht="12.75">
      <c r="A45" s="97"/>
      <c r="B45" s="3" t="s">
        <v>154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0.006705638000000001</v>
      </c>
      <c r="I45" s="45">
        <v>0</v>
      </c>
      <c r="J45" s="45">
        <v>0</v>
      </c>
      <c r="K45" s="45">
        <v>0</v>
      </c>
      <c r="L45" s="54">
        <v>1.055959162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</v>
      </c>
      <c r="S45" s="45">
        <v>0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0.072640965</v>
      </c>
      <c r="AW45" s="45">
        <v>2.740087643</v>
      </c>
      <c r="AX45" s="45">
        <v>0</v>
      </c>
      <c r="AY45" s="45">
        <v>0</v>
      </c>
      <c r="AZ45" s="54">
        <v>3.176363851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</v>
      </c>
      <c r="BG45" s="53">
        <v>0.381067355</v>
      </c>
      <c r="BH45" s="45">
        <v>0</v>
      </c>
      <c r="BI45" s="45">
        <v>0</v>
      </c>
      <c r="BJ45" s="56">
        <v>0.5358759679999999</v>
      </c>
      <c r="BK45" s="61">
        <f t="shared" si="3"/>
        <v>7.968700582</v>
      </c>
    </row>
    <row r="46" spans="1:63" ht="12.75">
      <c r="A46" s="97"/>
      <c r="B46" s="3" t="s">
        <v>155</v>
      </c>
      <c r="C46" s="55">
        <v>0</v>
      </c>
      <c r="D46" s="53">
        <v>59.80662905</v>
      </c>
      <c r="E46" s="45">
        <v>0</v>
      </c>
      <c r="F46" s="45">
        <v>0</v>
      </c>
      <c r="G46" s="54">
        <v>0</v>
      </c>
      <c r="H46" s="73">
        <v>0.122822152</v>
      </c>
      <c r="I46" s="45">
        <v>70.008759167</v>
      </c>
      <c r="J46" s="45">
        <v>0</v>
      </c>
      <c r="K46" s="45">
        <v>0</v>
      </c>
      <c r="L46" s="54">
        <v>60.884559212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0.023029848999999998</v>
      </c>
      <c r="S46" s="45">
        <v>5.980662905</v>
      </c>
      <c r="T46" s="45">
        <v>0</v>
      </c>
      <c r="U46" s="45">
        <v>0</v>
      </c>
      <c r="V46" s="54">
        <v>0.035883977000000004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0.11413125800000001</v>
      </c>
      <c r="AW46" s="45">
        <v>54.454330789</v>
      </c>
      <c r="AX46" s="45">
        <v>0</v>
      </c>
      <c r="AY46" s="45">
        <v>0</v>
      </c>
      <c r="AZ46" s="54">
        <v>22.268094871000002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0.019698387</v>
      </c>
      <c r="BG46" s="53">
        <v>0</v>
      </c>
      <c r="BH46" s="45">
        <v>0</v>
      </c>
      <c r="BI46" s="45">
        <v>0</v>
      </c>
      <c r="BJ46" s="56">
        <v>0.36288971800000003</v>
      </c>
      <c r="BK46" s="61">
        <f t="shared" si="3"/>
        <v>274.081491335</v>
      </c>
    </row>
    <row r="47" spans="1:63" ht="12.75">
      <c r="A47" s="97"/>
      <c r="B47" s="3" t="s">
        <v>156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0.345185804</v>
      </c>
      <c r="I47" s="45">
        <v>10.130721761</v>
      </c>
      <c r="J47" s="45">
        <v>0</v>
      </c>
      <c r="K47" s="45">
        <v>0</v>
      </c>
      <c r="L47" s="54">
        <v>5.9220857229999995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0.199644148</v>
      </c>
      <c r="S47" s="45">
        <v>5.94532903</v>
      </c>
      <c r="T47" s="45">
        <v>0</v>
      </c>
      <c r="U47" s="45">
        <v>0</v>
      </c>
      <c r="V47" s="54">
        <v>0.832346064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0.559866132</v>
      </c>
      <c r="AW47" s="45">
        <v>10.779233041</v>
      </c>
      <c r="AX47" s="45">
        <v>0</v>
      </c>
      <c r="AY47" s="45">
        <v>0</v>
      </c>
      <c r="AZ47" s="54">
        <v>37.414032988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0.141813607</v>
      </c>
      <c r="BG47" s="53">
        <v>2.039941084</v>
      </c>
      <c r="BH47" s="45">
        <v>0</v>
      </c>
      <c r="BI47" s="45">
        <v>0</v>
      </c>
      <c r="BJ47" s="56">
        <v>7.547035666999999</v>
      </c>
      <c r="BK47" s="61">
        <f t="shared" si="3"/>
        <v>81.85723504900001</v>
      </c>
    </row>
    <row r="48" spans="1:63" ht="12.75">
      <c r="A48" s="97"/>
      <c r="B48" s="3" t="s">
        <v>157</v>
      </c>
      <c r="C48" s="55">
        <v>0</v>
      </c>
      <c r="D48" s="53">
        <v>162.657220013</v>
      </c>
      <c r="E48" s="45">
        <v>0</v>
      </c>
      <c r="F48" s="45">
        <v>0</v>
      </c>
      <c r="G48" s="54">
        <v>0</v>
      </c>
      <c r="H48" s="73">
        <v>0.133110304</v>
      </c>
      <c r="I48" s="45">
        <v>120.622796875</v>
      </c>
      <c r="J48" s="45">
        <v>0</v>
      </c>
      <c r="K48" s="45">
        <v>0</v>
      </c>
      <c r="L48" s="54">
        <v>67.161034968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0.023253781</v>
      </c>
      <c r="S48" s="45">
        <v>0</v>
      </c>
      <c r="T48" s="45">
        <v>0</v>
      </c>
      <c r="U48" s="45">
        <v>0</v>
      </c>
      <c r="V48" s="54">
        <v>0.39173739900000004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0.189826542</v>
      </c>
      <c r="AW48" s="45">
        <v>20.445953893000002</v>
      </c>
      <c r="AX48" s="45">
        <v>0</v>
      </c>
      <c r="AY48" s="45">
        <v>0</v>
      </c>
      <c r="AZ48" s="54">
        <v>82.794422708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0.015749784</v>
      </c>
      <c r="BG48" s="53">
        <v>0</v>
      </c>
      <c r="BH48" s="45">
        <v>0</v>
      </c>
      <c r="BI48" s="45">
        <v>0</v>
      </c>
      <c r="BJ48" s="56">
        <v>0.043042632</v>
      </c>
      <c r="BK48" s="61">
        <f t="shared" si="3"/>
        <v>454.478148899</v>
      </c>
    </row>
    <row r="49" spans="1:63" ht="12.75">
      <c r="A49" s="97"/>
      <c r="B49" s="3" t="s">
        <v>158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0.242684817</v>
      </c>
      <c r="I49" s="45">
        <v>47.37624516</v>
      </c>
      <c r="J49" s="45">
        <v>0</v>
      </c>
      <c r="K49" s="45">
        <v>0</v>
      </c>
      <c r="L49" s="54">
        <v>3.0024695379999997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0.008883046</v>
      </c>
      <c r="S49" s="45">
        <v>62.405797063</v>
      </c>
      <c r="T49" s="45">
        <v>0</v>
      </c>
      <c r="U49" s="45">
        <v>0</v>
      </c>
      <c r="V49" s="54">
        <v>0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0.6524388849999999</v>
      </c>
      <c r="AW49" s="45">
        <v>0.24728007999999999</v>
      </c>
      <c r="AX49" s="45">
        <v>0</v>
      </c>
      <c r="AY49" s="45">
        <v>0</v>
      </c>
      <c r="AZ49" s="54">
        <v>9.675957824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0.112993373</v>
      </c>
      <c r="BG49" s="53">
        <v>0</v>
      </c>
      <c r="BH49" s="45">
        <v>0</v>
      </c>
      <c r="BI49" s="45">
        <v>0</v>
      </c>
      <c r="BJ49" s="56">
        <v>0.684615693</v>
      </c>
      <c r="BK49" s="61">
        <f t="shared" si="3"/>
        <v>124.40936547899997</v>
      </c>
    </row>
    <row r="50" spans="1:63" ht="12.75">
      <c r="A50" s="97"/>
      <c r="B50" s="3" t="s">
        <v>159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0.0264346</v>
      </c>
      <c r="I50" s="45">
        <v>4.8725189460000005</v>
      </c>
      <c r="J50" s="45">
        <v>0</v>
      </c>
      <c r="K50" s="45">
        <v>0</v>
      </c>
      <c r="L50" s="54">
        <v>5.200385181000001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</v>
      </c>
      <c r="S50" s="45">
        <v>0</v>
      </c>
      <c r="T50" s="45">
        <v>0</v>
      </c>
      <c r="U50" s="45">
        <v>0</v>
      </c>
      <c r="V50" s="54">
        <v>0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0.33370979</v>
      </c>
      <c r="AW50" s="45">
        <v>0.650736404</v>
      </c>
      <c r="AX50" s="45">
        <v>0</v>
      </c>
      <c r="AY50" s="45">
        <v>0</v>
      </c>
      <c r="AZ50" s="54">
        <v>5.270987343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0.020353213000000002</v>
      </c>
      <c r="BG50" s="53">
        <v>4.867757332</v>
      </c>
      <c r="BH50" s="45">
        <v>0</v>
      </c>
      <c r="BI50" s="45">
        <v>0</v>
      </c>
      <c r="BJ50" s="56">
        <v>0</v>
      </c>
      <c r="BK50" s="61">
        <f t="shared" si="3"/>
        <v>21.242882809</v>
      </c>
    </row>
    <row r="51" spans="1:63" ht="12.75">
      <c r="A51" s="97"/>
      <c r="B51" s="3" t="s">
        <v>160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3">
        <v>0.41032771</v>
      </c>
      <c r="I51" s="45">
        <v>12.967438715</v>
      </c>
      <c r="J51" s="45">
        <v>0</v>
      </c>
      <c r="K51" s="45">
        <v>0</v>
      </c>
      <c r="L51" s="54">
        <v>15.152726363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0.003536574</v>
      </c>
      <c r="S51" s="45">
        <v>0</v>
      </c>
      <c r="T51" s="45">
        <v>0</v>
      </c>
      <c r="U51" s="45">
        <v>0</v>
      </c>
      <c r="V51" s="54">
        <v>0.687135101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0.023532439000000002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0.7403829780000001</v>
      </c>
      <c r="AW51" s="45">
        <v>0</v>
      </c>
      <c r="AX51" s="45">
        <v>0</v>
      </c>
      <c r="AY51" s="45">
        <v>0</v>
      </c>
      <c r="AZ51" s="54">
        <v>18.083819462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0.049418121</v>
      </c>
      <c r="BG51" s="53">
        <v>1.176621935</v>
      </c>
      <c r="BH51" s="45">
        <v>0</v>
      </c>
      <c r="BI51" s="45">
        <v>0</v>
      </c>
      <c r="BJ51" s="56">
        <v>1.435478761</v>
      </c>
      <c r="BK51" s="61">
        <f t="shared" si="3"/>
        <v>50.730418159</v>
      </c>
    </row>
    <row r="52" spans="1:63" ht="12.75">
      <c r="A52" s="97"/>
      <c r="B52" s="3" t="s">
        <v>161</v>
      </c>
      <c r="C52" s="55">
        <v>0</v>
      </c>
      <c r="D52" s="53">
        <v>23.629251619999998</v>
      </c>
      <c r="E52" s="45">
        <v>0</v>
      </c>
      <c r="F52" s="45">
        <v>0</v>
      </c>
      <c r="G52" s="54">
        <v>0</v>
      </c>
      <c r="H52" s="73">
        <v>0.105150171</v>
      </c>
      <c r="I52" s="45">
        <v>3.652784089</v>
      </c>
      <c r="J52" s="45">
        <v>0</v>
      </c>
      <c r="K52" s="45">
        <v>0</v>
      </c>
      <c r="L52" s="54">
        <v>13.078427711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</v>
      </c>
      <c r="S52" s="45">
        <v>0</v>
      </c>
      <c r="T52" s="45">
        <v>0</v>
      </c>
      <c r="U52" s="45">
        <v>0</v>
      </c>
      <c r="V52" s="54">
        <v>0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0.213398047</v>
      </c>
      <c r="AW52" s="45">
        <v>6.839517162999999</v>
      </c>
      <c r="AX52" s="45">
        <v>0</v>
      </c>
      <c r="AY52" s="45">
        <v>0</v>
      </c>
      <c r="AZ52" s="54">
        <v>7.246350511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0.010822238</v>
      </c>
      <c r="BG52" s="53">
        <v>17.688406455000003</v>
      </c>
      <c r="BH52" s="45">
        <v>0</v>
      </c>
      <c r="BI52" s="45">
        <v>0</v>
      </c>
      <c r="BJ52" s="56">
        <v>0</v>
      </c>
      <c r="BK52" s="61">
        <f t="shared" si="3"/>
        <v>72.464108005</v>
      </c>
    </row>
    <row r="53" spans="1:63" ht="12.75">
      <c r="A53" s="97"/>
      <c r="B53" s="3" t="s">
        <v>162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3">
        <v>0.24975862</v>
      </c>
      <c r="I53" s="45">
        <v>8.006817794</v>
      </c>
      <c r="J53" s="45">
        <v>0</v>
      </c>
      <c r="K53" s="45">
        <v>0</v>
      </c>
      <c r="L53" s="54">
        <v>14.013492513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0.002935094</v>
      </c>
      <c r="S53" s="45">
        <v>19.312296476</v>
      </c>
      <c r="T53" s="45">
        <v>0</v>
      </c>
      <c r="U53" s="45">
        <v>0</v>
      </c>
      <c r="V53" s="54">
        <v>0.14669949699999998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0.626884284</v>
      </c>
      <c r="AW53" s="45">
        <v>12.414800662000001</v>
      </c>
      <c r="AX53" s="45">
        <v>0</v>
      </c>
      <c r="AY53" s="45">
        <v>0</v>
      </c>
      <c r="AZ53" s="54">
        <v>28.344800633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0.393702194</v>
      </c>
      <c r="BG53" s="53">
        <v>5.976550163000001</v>
      </c>
      <c r="BH53" s="45">
        <v>0</v>
      </c>
      <c r="BI53" s="45">
        <v>0</v>
      </c>
      <c r="BJ53" s="56">
        <v>1.570930975</v>
      </c>
      <c r="BK53" s="61">
        <f t="shared" si="3"/>
        <v>91.05966890499998</v>
      </c>
    </row>
    <row r="54" spans="1:63" ht="12.75">
      <c r="A54" s="97"/>
      <c r="B54" s="3" t="s">
        <v>163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0.052575371999999995</v>
      </c>
      <c r="I54" s="45">
        <v>0</v>
      </c>
      <c r="J54" s="45">
        <v>0</v>
      </c>
      <c r="K54" s="45">
        <v>0</v>
      </c>
      <c r="L54" s="54">
        <v>8.153061912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</v>
      </c>
      <c r="S54" s="45">
        <v>0</v>
      </c>
      <c r="T54" s="45">
        <v>0</v>
      </c>
      <c r="U54" s="45">
        <v>0</v>
      </c>
      <c r="V54" s="54">
        <v>0.17603361299999998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0.243919446</v>
      </c>
      <c r="AW54" s="45">
        <v>7.262655717</v>
      </c>
      <c r="AX54" s="45">
        <v>0</v>
      </c>
      <c r="AY54" s="45">
        <v>0</v>
      </c>
      <c r="AZ54" s="54">
        <v>10.125297815000001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0.022725047</v>
      </c>
      <c r="BG54" s="53">
        <v>0.8785456460000001</v>
      </c>
      <c r="BH54" s="45">
        <v>0</v>
      </c>
      <c r="BI54" s="45">
        <v>0</v>
      </c>
      <c r="BJ54" s="56">
        <v>0</v>
      </c>
      <c r="BK54" s="61">
        <f t="shared" si="3"/>
        <v>26.914814568000004</v>
      </c>
    </row>
    <row r="55" spans="1:63" ht="12.75">
      <c r="A55" s="97"/>
      <c r="B55" s="3" t="s">
        <v>164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3">
        <v>0.068722466</v>
      </c>
      <c r="I55" s="45">
        <v>1.760804516</v>
      </c>
      <c r="J55" s="45">
        <v>0</v>
      </c>
      <c r="K55" s="45">
        <v>0</v>
      </c>
      <c r="L55" s="54">
        <v>5.311760289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</v>
      </c>
      <c r="S55" s="45">
        <v>0</v>
      </c>
      <c r="T55" s="45">
        <v>0</v>
      </c>
      <c r="U55" s="45">
        <v>0</v>
      </c>
      <c r="V55" s="54">
        <v>0.25344893900000004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0.609857432</v>
      </c>
      <c r="AW55" s="45">
        <v>1.7669075730000001</v>
      </c>
      <c r="AX55" s="45">
        <v>0</v>
      </c>
      <c r="AY55" s="45">
        <v>0</v>
      </c>
      <c r="AZ55" s="54">
        <v>4.842405696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0.096390358</v>
      </c>
      <c r="BG55" s="53">
        <v>0</v>
      </c>
      <c r="BH55" s="45">
        <v>0</v>
      </c>
      <c r="BI55" s="45">
        <v>0</v>
      </c>
      <c r="BJ55" s="56">
        <v>0.028293007000000002</v>
      </c>
      <c r="BK55" s="61">
        <f t="shared" si="3"/>
        <v>14.738590276000002</v>
      </c>
    </row>
    <row r="56" spans="1:63" ht="12.75">
      <c r="A56" s="97"/>
      <c r="B56" s="3" t="s">
        <v>172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3">
        <v>0.19964057600000001</v>
      </c>
      <c r="I56" s="45">
        <v>1.167450323</v>
      </c>
      <c r="J56" s="45">
        <v>0</v>
      </c>
      <c r="K56" s="45">
        <v>0</v>
      </c>
      <c r="L56" s="54">
        <v>8.399221349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0.052535264</v>
      </c>
      <c r="S56" s="45">
        <v>0</v>
      </c>
      <c r="T56" s="45">
        <v>0</v>
      </c>
      <c r="U56" s="45">
        <v>0</v>
      </c>
      <c r="V56" s="54">
        <v>0.916691581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0.300481737</v>
      </c>
      <c r="AW56" s="45">
        <v>5.792028384</v>
      </c>
      <c r="AX56" s="45">
        <v>0</v>
      </c>
      <c r="AY56" s="45">
        <v>0</v>
      </c>
      <c r="AZ56" s="54">
        <v>2.919564565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0.02837565</v>
      </c>
      <c r="BG56" s="53">
        <v>13.262229979</v>
      </c>
      <c r="BH56" s="45">
        <v>0</v>
      </c>
      <c r="BI56" s="45">
        <v>0</v>
      </c>
      <c r="BJ56" s="56">
        <v>7.2254680030000005</v>
      </c>
      <c r="BK56" s="61">
        <f t="shared" si="3"/>
        <v>40.26368741100001</v>
      </c>
    </row>
    <row r="57" spans="1:63" ht="12.75">
      <c r="A57" s="97"/>
      <c r="B57" s="3" t="s">
        <v>165</v>
      </c>
      <c r="C57" s="55">
        <v>0</v>
      </c>
      <c r="D57" s="53">
        <v>6.4223370950000005</v>
      </c>
      <c r="E57" s="45">
        <v>0</v>
      </c>
      <c r="F57" s="45">
        <v>0</v>
      </c>
      <c r="G57" s="54">
        <v>0</v>
      </c>
      <c r="H57" s="73">
        <v>0.188094969</v>
      </c>
      <c r="I57" s="45">
        <v>0</v>
      </c>
      <c r="J57" s="45">
        <v>0</v>
      </c>
      <c r="K57" s="45">
        <v>0</v>
      </c>
      <c r="L57" s="54">
        <v>13.820869429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0.0935529</v>
      </c>
      <c r="S57" s="45">
        <v>0</v>
      </c>
      <c r="T57" s="45">
        <v>0</v>
      </c>
      <c r="U57" s="45">
        <v>0</v>
      </c>
      <c r="V57" s="54">
        <v>0.051378696999999994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4.399402268</v>
      </c>
      <c r="AW57" s="45">
        <v>7.436629079</v>
      </c>
      <c r="AX57" s="45">
        <v>0</v>
      </c>
      <c r="AY57" s="45">
        <v>0</v>
      </c>
      <c r="AZ57" s="54">
        <v>35.456301033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0.339678454</v>
      </c>
      <c r="BG57" s="53">
        <v>0</v>
      </c>
      <c r="BH57" s="45">
        <v>0</v>
      </c>
      <c r="BI57" s="45">
        <v>0</v>
      </c>
      <c r="BJ57" s="56">
        <v>1.3240493660000001</v>
      </c>
      <c r="BK57" s="61">
        <f t="shared" si="3"/>
        <v>69.53229328999998</v>
      </c>
    </row>
    <row r="58" spans="1:63" ht="12.75">
      <c r="A58" s="97"/>
      <c r="B58" s="3" t="s">
        <v>166</v>
      </c>
      <c r="C58" s="55">
        <v>0</v>
      </c>
      <c r="D58" s="53">
        <v>0</v>
      </c>
      <c r="E58" s="45">
        <v>0</v>
      </c>
      <c r="F58" s="45">
        <v>0</v>
      </c>
      <c r="G58" s="54">
        <v>0</v>
      </c>
      <c r="H58" s="73">
        <v>0.123853453</v>
      </c>
      <c r="I58" s="45">
        <v>0</v>
      </c>
      <c r="J58" s="45">
        <v>0</v>
      </c>
      <c r="K58" s="45">
        <v>0</v>
      </c>
      <c r="L58" s="54">
        <v>1.481708903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</v>
      </c>
      <c r="S58" s="45">
        <v>0</v>
      </c>
      <c r="T58" s="45">
        <v>0</v>
      </c>
      <c r="U58" s="45">
        <v>0</v>
      </c>
      <c r="V58" s="54">
        <v>0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0.9754033460000001</v>
      </c>
      <c r="AW58" s="45">
        <v>3.873475105</v>
      </c>
      <c r="AX58" s="45">
        <v>0</v>
      </c>
      <c r="AY58" s="45">
        <v>0</v>
      </c>
      <c r="AZ58" s="54">
        <v>14.359624177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0.100609412</v>
      </c>
      <c r="BG58" s="53">
        <v>0</v>
      </c>
      <c r="BH58" s="45">
        <v>0</v>
      </c>
      <c r="BI58" s="45">
        <v>0</v>
      </c>
      <c r="BJ58" s="56">
        <v>2.683260867</v>
      </c>
      <c r="BK58" s="61">
        <f t="shared" si="3"/>
        <v>23.597935263</v>
      </c>
    </row>
    <row r="59" spans="1:63" ht="12.75">
      <c r="A59" s="97"/>
      <c r="B59" s="3" t="s">
        <v>167</v>
      </c>
      <c r="C59" s="55">
        <v>0</v>
      </c>
      <c r="D59" s="53">
        <v>6.068858065</v>
      </c>
      <c r="E59" s="45">
        <v>0</v>
      </c>
      <c r="F59" s="45">
        <v>0</v>
      </c>
      <c r="G59" s="54">
        <v>0</v>
      </c>
      <c r="H59" s="73">
        <v>0.150708606</v>
      </c>
      <c r="I59" s="45">
        <v>3.641314839</v>
      </c>
      <c r="J59" s="45">
        <v>0</v>
      </c>
      <c r="K59" s="45">
        <v>0</v>
      </c>
      <c r="L59" s="54">
        <v>1.675105564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0.129079308</v>
      </c>
      <c r="S59" s="45">
        <v>15.777280199000002</v>
      </c>
      <c r="T59" s="45">
        <v>0</v>
      </c>
      <c r="U59" s="45">
        <v>0</v>
      </c>
      <c r="V59" s="54">
        <v>1.584752399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1.525476766</v>
      </c>
      <c r="AW59" s="45">
        <v>5.141097846</v>
      </c>
      <c r="AX59" s="45">
        <v>0</v>
      </c>
      <c r="AY59" s="45">
        <v>0</v>
      </c>
      <c r="AZ59" s="54">
        <v>34.501108427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0.511066159</v>
      </c>
      <c r="BG59" s="53">
        <v>0.276189861</v>
      </c>
      <c r="BH59" s="45">
        <v>0</v>
      </c>
      <c r="BI59" s="45">
        <v>0</v>
      </c>
      <c r="BJ59" s="56">
        <v>2.114786445</v>
      </c>
      <c r="BK59" s="61">
        <f t="shared" si="3"/>
        <v>73.096824484</v>
      </c>
    </row>
    <row r="60" spans="1:63" ht="12.75">
      <c r="A60" s="97"/>
      <c r="B60" s="3" t="s">
        <v>168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3">
        <v>0.096704178</v>
      </c>
      <c r="I60" s="45">
        <v>12.530732543000001</v>
      </c>
      <c r="J60" s="45">
        <v>0</v>
      </c>
      <c r="K60" s="45">
        <v>0</v>
      </c>
      <c r="L60" s="54">
        <v>12.864278281999999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0.005992677</v>
      </c>
      <c r="S60" s="45">
        <v>0</v>
      </c>
      <c r="T60" s="45">
        <v>0.299633871</v>
      </c>
      <c r="U60" s="45">
        <v>0</v>
      </c>
      <c r="V60" s="54">
        <v>0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0.483308899</v>
      </c>
      <c r="AW60" s="45">
        <v>4.1935374</v>
      </c>
      <c r="AX60" s="45">
        <v>0</v>
      </c>
      <c r="AY60" s="45">
        <v>0</v>
      </c>
      <c r="AZ60" s="54">
        <v>2.9808763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0.0776581</v>
      </c>
      <c r="BG60" s="53">
        <v>1.19474</v>
      </c>
      <c r="BH60" s="45">
        <v>0</v>
      </c>
      <c r="BI60" s="45">
        <v>0</v>
      </c>
      <c r="BJ60" s="56">
        <v>16.969991847</v>
      </c>
      <c r="BK60" s="61">
        <f t="shared" si="3"/>
        <v>51.697454097000005</v>
      </c>
    </row>
    <row r="61" spans="1:63" ht="12.75">
      <c r="A61" s="97"/>
      <c r="B61" s="3" t="s">
        <v>169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3">
        <v>0.398993052</v>
      </c>
      <c r="I61" s="45">
        <v>10.979741789</v>
      </c>
      <c r="J61" s="45">
        <v>0</v>
      </c>
      <c r="K61" s="45">
        <v>0</v>
      </c>
      <c r="L61" s="54">
        <v>2.984441846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0.017945715</v>
      </c>
      <c r="S61" s="45">
        <v>0</v>
      </c>
      <c r="T61" s="45">
        <v>0</v>
      </c>
      <c r="U61" s="45">
        <v>0</v>
      </c>
      <c r="V61" s="54">
        <v>0.45050205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5.963638710000001</v>
      </c>
      <c r="AS61" s="45">
        <v>0</v>
      </c>
      <c r="AT61" s="45">
        <v>0</v>
      </c>
      <c r="AU61" s="54">
        <v>0</v>
      </c>
      <c r="AV61" s="73">
        <v>0.6385795980000001</v>
      </c>
      <c r="AW61" s="45">
        <v>8.778476181</v>
      </c>
      <c r="AX61" s="45">
        <v>0</v>
      </c>
      <c r="AY61" s="45">
        <v>0</v>
      </c>
      <c r="AZ61" s="54">
        <v>7.795048303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0.21933122400000002</v>
      </c>
      <c r="BG61" s="53">
        <v>2.513495072</v>
      </c>
      <c r="BH61" s="45">
        <v>0</v>
      </c>
      <c r="BI61" s="45">
        <v>0</v>
      </c>
      <c r="BJ61" s="56">
        <v>0.20276371599999998</v>
      </c>
      <c r="BK61" s="61">
        <f t="shared" si="3"/>
        <v>40.942957256</v>
      </c>
    </row>
    <row r="62" spans="1:63" ht="12.75">
      <c r="A62" s="97"/>
      <c r="B62" s="3" t="s">
        <v>170</v>
      </c>
      <c r="C62" s="55">
        <v>0</v>
      </c>
      <c r="D62" s="53">
        <v>6.011751615</v>
      </c>
      <c r="E62" s="45">
        <v>0</v>
      </c>
      <c r="F62" s="45">
        <v>0</v>
      </c>
      <c r="G62" s="54">
        <v>0</v>
      </c>
      <c r="H62" s="73">
        <v>0.47240228</v>
      </c>
      <c r="I62" s="45">
        <v>0.060117516</v>
      </c>
      <c r="J62" s="45">
        <v>0</v>
      </c>
      <c r="K62" s="45">
        <v>0</v>
      </c>
      <c r="L62" s="54">
        <v>41.574410931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0.166902568</v>
      </c>
      <c r="S62" s="45">
        <v>7.214101938</v>
      </c>
      <c r="T62" s="45">
        <v>2.404700646</v>
      </c>
      <c r="U62" s="45">
        <v>0</v>
      </c>
      <c r="V62" s="54">
        <v>0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3.381400722</v>
      </c>
      <c r="AW62" s="45">
        <v>19.757054132999997</v>
      </c>
      <c r="AX62" s="45">
        <v>0</v>
      </c>
      <c r="AY62" s="45">
        <v>0</v>
      </c>
      <c r="AZ62" s="54">
        <v>33.24292230300001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0.5642018050000001</v>
      </c>
      <c r="BG62" s="53">
        <v>0.023810852</v>
      </c>
      <c r="BH62" s="45">
        <v>0</v>
      </c>
      <c r="BI62" s="45">
        <v>0</v>
      </c>
      <c r="BJ62" s="56">
        <v>2.916053963</v>
      </c>
      <c r="BK62" s="101">
        <f t="shared" si="3"/>
        <v>117.789831272</v>
      </c>
    </row>
    <row r="63" spans="1:63" ht="12.75">
      <c r="A63" s="97"/>
      <c r="B63" s="3" t="s">
        <v>176</v>
      </c>
      <c r="C63" s="55">
        <v>0</v>
      </c>
      <c r="D63" s="53">
        <v>0</v>
      </c>
      <c r="E63" s="45">
        <v>0</v>
      </c>
      <c r="F63" s="45">
        <v>0</v>
      </c>
      <c r="G63" s="54">
        <v>0</v>
      </c>
      <c r="H63" s="73">
        <v>0.09810394</v>
      </c>
      <c r="I63" s="45">
        <v>1.959773161</v>
      </c>
      <c r="J63" s="45">
        <v>0</v>
      </c>
      <c r="K63" s="45">
        <v>0</v>
      </c>
      <c r="L63" s="54">
        <v>3.3431424510000003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0.074932503</v>
      </c>
      <c r="S63" s="45">
        <v>11.52807742</v>
      </c>
      <c r="T63" s="45">
        <v>0</v>
      </c>
      <c r="U63" s="45">
        <v>0</v>
      </c>
      <c r="V63" s="54">
        <v>0.16139308400000002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1.875040531</v>
      </c>
      <c r="AW63" s="45">
        <v>9.143645171</v>
      </c>
      <c r="AX63" s="45">
        <v>0</v>
      </c>
      <c r="AY63" s="45">
        <v>0</v>
      </c>
      <c r="AZ63" s="54">
        <v>27.024620172000002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0.18266924399999998</v>
      </c>
      <c r="BG63" s="53">
        <v>0.022773284</v>
      </c>
      <c r="BH63" s="45">
        <v>0</v>
      </c>
      <c r="BI63" s="45">
        <v>0</v>
      </c>
      <c r="BJ63" s="56">
        <v>0.6294123690000001</v>
      </c>
      <c r="BK63" s="101">
        <f t="shared" si="3"/>
        <v>56.04358333000001</v>
      </c>
    </row>
    <row r="64" spans="1:63" ht="12.75">
      <c r="A64" s="97"/>
      <c r="B64" s="3" t="s">
        <v>187</v>
      </c>
      <c r="C64" s="55">
        <v>0</v>
      </c>
      <c r="D64" s="99">
        <v>0</v>
      </c>
      <c r="E64" s="55">
        <v>0</v>
      </c>
      <c r="F64" s="55">
        <v>0</v>
      </c>
      <c r="G64" s="43">
        <v>0</v>
      </c>
      <c r="H64" s="73">
        <v>0.30267870199999997</v>
      </c>
      <c r="I64" s="55">
        <v>4.810771913</v>
      </c>
      <c r="J64" s="55">
        <v>0</v>
      </c>
      <c r="K64" s="55">
        <v>0</v>
      </c>
      <c r="L64" s="43">
        <v>5.466541287</v>
      </c>
      <c r="M64" s="73">
        <v>0</v>
      </c>
      <c r="N64" s="99">
        <v>0</v>
      </c>
      <c r="O64" s="55">
        <v>0</v>
      </c>
      <c r="P64" s="55">
        <v>0</v>
      </c>
      <c r="Q64" s="43">
        <v>0</v>
      </c>
      <c r="R64" s="73">
        <v>0.101731484</v>
      </c>
      <c r="S64" s="55">
        <v>0.101731484</v>
      </c>
      <c r="T64" s="55">
        <v>0.203462968</v>
      </c>
      <c r="U64" s="55">
        <v>0</v>
      </c>
      <c r="V64" s="43">
        <v>0.681600943</v>
      </c>
      <c r="W64" s="73">
        <v>0</v>
      </c>
      <c r="X64" s="55">
        <v>0</v>
      </c>
      <c r="Y64" s="55">
        <v>0</v>
      </c>
      <c r="Z64" s="55">
        <v>0</v>
      </c>
      <c r="AA64" s="43">
        <v>0</v>
      </c>
      <c r="AB64" s="73">
        <v>0</v>
      </c>
      <c r="AC64" s="55">
        <v>0</v>
      </c>
      <c r="AD64" s="55">
        <v>0</v>
      </c>
      <c r="AE64" s="55">
        <v>0</v>
      </c>
      <c r="AF64" s="43">
        <v>0</v>
      </c>
      <c r="AG64" s="73">
        <v>0</v>
      </c>
      <c r="AH64" s="55">
        <v>0</v>
      </c>
      <c r="AI64" s="55">
        <v>0</v>
      </c>
      <c r="AJ64" s="55">
        <v>0</v>
      </c>
      <c r="AK64" s="43">
        <v>0</v>
      </c>
      <c r="AL64" s="73">
        <v>0</v>
      </c>
      <c r="AM64" s="55">
        <v>0</v>
      </c>
      <c r="AN64" s="55">
        <v>0</v>
      </c>
      <c r="AO64" s="55">
        <v>0</v>
      </c>
      <c r="AP64" s="43">
        <v>0</v>
      </c>
      <c r="AQ64" s="73">
        <v>0</v>
      </c>
      <c r="AR64" s="99">
        <v>0</v>
      </c>
      <c r="AS64" s="55">
        <v>0</v>
      </c>
      <c r="AT64" s="55">
        <v>0</v>
      </c>
      <c r="AU64" s="43">
        <v>0</v>
      </c>
      <c r="AV64" s="73">
        <v>3.6071627399999997</v>
      </c>
      <c r="AW64" s="55">
        <v>21.584500331999998</v>
      </c>
      <c r="AX64" s="55">
        <v>0</v>
      </c>
      <c r="AY64" s="55">
        <v>0</v>
      </c>
      <c r="AZ64" s="43">
        <v>37.718228769</v>
      </c>
      <c r="BA64" s="73">
        <v>0</v>
      </c>
      <c r="BB64" s="99">
        <v>0</v>
      </c>
      <c r="BC64" s="55">
        <v>0</v>
      </c>
      <c r="BD64" s="55">
        <v>0</v>
      </c>
      <c r="BE64" s="43">
        <v>0</v>
      </c>
      <c r="BF64" s="73">
        <v>0.78421529</v>
      </c>
      <c r="BG64" s="99">
        <v>0.620187</v>
      </c>
      <c r="BH64" s="55">
        <v>0</v>
      </c>
      <c r="BI64" s="55">
        <v>0</v>
      </c>
      <c r="BJ64" s="43">
        <v>5.036048175</v>
      </c>
      <c r="BK64" s="101">
        <f t="shared" si="3"/>
        <v>81.01886108700002</v>
      </c>
    </row>
    <row r="65" spans="1:63" ht="12.75">
      <c r="A65" s="97"/>
      <c r="B65" s="112" t="s">
        <v>188</v>
      </c>
      <c r="C65" s="55">
        <v>0</v>
      </c>
      <c r="D65" s="99">
        <v>0</v>
      </c>
      <c r="E65" s="55">
        <v>0</v>
      </c>
      <c r="F65" s="55">
        <v>0</v>
      </c>
      <c r="G65" s="43">
        <v>0</v>
      </c>
      <c r="H65" s="73">
        <v>0.07033263999999999</v>
      </c>
      <c r="I65" s="55">
        <v>1.078165136</v>
      </c>
      <c r="J65" s="55">
        <v>0</v>
      </c>
      <c r="K65" s="55">
        <v>0</v>
      </c>
      <c r="L65" s="43">
        <v>4.73826808</v>
      </c>
      <c r="M65" s="73">
        <v>0</v>
      </c>
      <c r="N65" s="99">
        <v>0</v>
      </c>
      <c r="O65" s="55">
        <v>0</v>
      </c>
      <c r="P65" s="55">
        <v>0</v>
      </c>
      <c r="Q65" s="43">
        <v>0</v>
      </c>
      <c r="R65" s="73">
        <v>0.06640288100000001</v>
      </c>
      <c r="S65" s="55">
        <v>0</v>
      </c>
      <c r="T65" s="55">
        <v>0</v>
      </c>
      <c r="U65" s="55">
        <v>0</v>
      </c>
      <c r="V65" s="43">
        <v>0.01007631</v>
      </c>
      <c r="W65" s="73">
        <v>0</v>
      </c>
      <c r="X65" s="55">
        <v>0</v>
      </c>
      <c r="Y65" s="55">
        <v>0</v>
      </c>
      <c r="Z65" s="55">
        <v>0</v>
      </c>
      <c r="AA65" s="43">
        <v>0</v>
      </c>
      <c r="AB65" s="73">
        <v>0</v>
      </c>
      <c r="AC65" s="55">
        <v>0</v>
      </c>
      <c r="AD65" s="55">
        <v>0</v>
      </c>
      <c r="AE65" s="55">
        <v>0</v>
      </c>
      <c r="AF65" s="43">
        <v>0</v>
      </c>
      <c r="AG65" s="73">
        <v>0</v>
      </c>
      <c r="AH65" s="55">
        <v>0</v>
      </c>
      <c r="AI65" s="55">
        <v>0</v>
      </c>
      <c r="AJ65" s="55">
        <v>0</v>
      </c>
      <c r="AK65" s="43">
        <v>0</v>
      </c>
      <c r="AL65" s="73">
        <v>0</v>
      </c>
      <c r="AM65" s="55">
        <v>0</v>
      </c>
      <c r="AN65" s="55">
        <v>0</v>
      </c>
      <c r="AO65" s="55">
        <v>0</v>
      </c>
      <c r="AP65" s="43">
        <v>0</v>
      </c>
      <c r="AQ65" s="73">
        <v>0</v>
      </c>
      <c r="AR65" s="99">
        <v>0</v>
      </c>
      <c r="AS65" s="55">
        <v>0</v>
      </c>
      <c r="AT65" s="55">
        <v>0</v>
      </c>
      <c r="AU65" s="43">
        <v>0</v>
      </c>
      <c r="AV65" s="73">
        <v>1.67221885</v>
      </c>
      <c r="AW65" s="55">
        <v>7.958895772</v>
      </c>
      <c r="AX65" s="55">
        <v>0</v>
      </c>
      <c r="AY65" s="55">
        <v>0</v>
      </c>
      <c r="AZ65" s="43">
        <v>27.448048572000005</v>
      </c>
      <c r="BA65" s="73">
        <v>0</v>
      </c>
      <c r="BB65" s="99">
        <v>0</v>
      </c>
      <c r="BC65" s="55">
        <v>0</v>
      </c>
      <c r="BD65" s="55">
        <v>0</v>
      </c>
      <c r="BE65" s="43">
        <v>0</v>
      </c>
      <c r="BF65" s="73">
        <v>0.351491031</v>
      </c>
      <c r="BG65" s="99">
        <v>0.544025787</v>
      </c>
      <c r="BH65" s="55">
        <v>0</v>
      </c>
      <c r="BI65" s="55">
        <v>0</v>
      </c>
      <c r="BJ65" s="43">
        <v>2.309626596</v>
      </c>
      <c r="BK65" s="101">
        <f t="shared" si="3"/>
        <v>46.24755165500001</v>
      </c>
    </row>
    <row r="66" spans="1:63" ht="13.5" thickBot="1">
      <c r="A66" s="97"/>
      <c r="B66" s="98"/>
      <c r="C66" s="55"/>
      <c r="D66" s="99"/>
      <c r="E66" s="55"/>
      <c r="F66" s="55"/>
      <c r="G66" s="43"/>
      <c r="H66" s="73"/>
      <c r="I66" s="55"/>
      <c r="J66" s="55"/>
      <c r="K66" s="55"/>
      <c r="L66" s="43"/>
      <c r="M66" s="73"/>
      <c r="N66" s="99"/>
      <c r="O66" s="55"/>
      <c r="P66" s="55"/>
      <c r="Q66" s="43"/>
      <c r="R66" s="73"/>
      <c r="S66" s="55"/>
      <c r="T66" s="55"/>
      <c r="U66" s="55"/>
      <c r="V66" s="43"/>
      <c r="W66" s="73"/>
      <c r="X66" s="55"/>
      <c r="Y66" s="55"/>
      <c r="Z66" s="55"/>
      <c r="AA66" s="43"/>
      <c r="AB66" s="73"/>
      <c r="AC66" s="55"/>
      <c r="AD66" s="55"/>
      <c r="AE66" s="55"/>
      <c r="AF66" s="43"/>
      <c r="AG66" s="73"/>
      <c r="AH66" s="55"/>
      <c r="AI66" s="55"/>
      <c r="AJ66" s="55"/>
      <c r="AK66" s="43"/>
      <c r="AL66" s="73"/>
      <c r="AM66" s="55"/>
      <c r="AN66" s="55"/>
      <c r="AO66" s="55"/>
      <c r="AP66" s="43"/>
      <c r="AQ66" s="73"/>
      <c r="AR66" s="99"/>
      <c r="AS66" s="55"/>
      <c r="AT66" s="55"/>
      <c r="AU66" s="43"/>
      <c r="AV66" s="73"/>
      <c r="AW66" s="55"/>
      <c r="AX66" s="55"/>
      <c r="AY66" s="55"/>
      <c r="AZ66" s="43"/>
      <c r="BA66" s="73"/>
      <c r="BB66" s="99"/>
      <c r="BC66" s="55"/>
      <c r="BD66" s="55"/>
      <c r="BE66" s="43"/>
      <c r="BF66" s="73"/>
      <c r="BG66" s="99"/>
      <c r="BH66" s="55"/>
      <c r="BI66" s="55"/>
      <c r="BJ66" s="43"/>
      <c r="BK66" s="111"/>
    </row>
    <row r="67" spans="1:63" ht="13.5" thickBot="1">
      <c r="A67" s="36"/>
      <c r="B67" s="37" t="s">
        <v>185</v>
      </c>
      <c r="C67" s="94">
        <f>SUM(C16:C65)</f>
        <v>0</v>
      </c>
      <c r="D67" s="94">
        <f aca="true" t="shared" si="4" ref="D67:AH67">SUM(D16:D65)</f>
        <v>356.0918340059999</v>
      </c>
      <c r="E67" s="94">
        <f t="shared" si="4"/>
        <v>0</v>
      </c>
      <c r="F67" s="94">
        <f t="shared" si="4"/>
        <v>0</v>
      </c>
      <c r="G67" s="94">
        <f t="shared" si="4"/>
        <v>0</v>
      </c>
      <c r="H67" s="94">
        <f t="shared" si="4"/>
        <v>7.758901067999998</v>
      </c>
      <c r="I67" s="94">
        <f t="shared" si="4"/>
        <v>513.4166153430001</v>
      </c>
      <c r="J67" s="94">
        <f t="shared" si="4"/>
        <v>0</v>
      </c>
      <c r="K67" s="94">
        <f t="shared" si="4"/>
        <v>0</v>
      </c>
      <c r="L67" s="94">
        <f t="shared" si="4"/>
        <v>375.896756967</v>
      </c>
      <c r="M67" s="94">
        <f t="shared" si="4"/>
        <v>0</v>
      </c>
      <c r="N67" s="94">
        <f t="shared" si="4"/>
        <v>0</v>
      </c>
      <c r="O67" s="94">
        <f t="shared" si="4"/>
        <v>0</v>
      </c>
      <c r="P67" s="94">
        <f t="shared" si="4"/>
        <v>0</v>
      </c>
      <c r="Q67" s="94">
        <f t="shared" si="4"/>
        <v>0</v>
      </c>
      <c r="R67" s="94">
        <f t="shared" si="4"/>
        <v>2.0980925310000003</v>
      </c>
      <c r="S67" s="94">
        <f t="shared" si="4"/>
        <v>200.48167561499997</v>
      </c>
      <c r="T67" s="94">
        <f t="shared" si="4"/>
        <v>10.754474258999998</v>
      </c>
      <c r="U67" s="94">
        <f t="shared" si="4"/>
        <v>0</v>
      </c>
      <c r="V67" s="94">
        <f t="shared" si="4"/>
        <v>9.937125205000001</v>
      </c>
      <c r="W67" s="94">
        <f t="shared" si="4"/>
        <v>0</v>
      </c>
      <c r="X67" s="94">
        <f t="shared" si="4"/>
        <v>0</v>
      </c>
      <c r="Y67" s="94">
        <f t="shared" si="4"/>
        <v>0</v>
      </c>
      <c r="Z67" s="94">
        <f t="shared" si="4"/>
        <v>0</v>
      </c>
      <c r="AA67" s="94">
        <f t="shared" si="4"/>
        <v>0</v>
      </c>
      <c r="AB67" s="94">
        <f t="shared" si="4"/>
        <v>0.026542515000000003</v>
      </c>
      <c r="AC67" s="94">
        <f t="shared" si="4"/>
        <v>0</v>
      </c>
      <c r="AD67" s="94">
        <f t="shared" si="4"/>
        <v>0</v>
      </c>
      <c r="AE67" s="94">
        <f t="shared" si="4"/>
        <v>0</v>
      </c>
      <c r="AF67" s="94">
        <f t="shared" si="4"/>
        <v>0</v>
      </c>
      <c r="AG67" s="94">
        <f t="shared" si="4"/>
        <v>0</v>
      </c>
      <c r="AH67" s="94">
        <f t="shared" si="4"/>
        <v>0</v>
      </c>
      <c r="AI67" s="94">
        <f aca="true" t="shared" si="5" ref="AI67:BK67">SUM(AI16:AI65)</f>
        <v>0</v>
      </c>
      <c r="AJ67" s="94">
        <f t="shared" si="5"/>
        <v>0</v>
      </c>
      <c r="AK67" s="94">
        <f t="shared" si="5"/>
        <v>0</v>
      </c>
      <c r="AL67" s="94">
        <f t="shared" si="5"/>
        <v>0</v>
      </c>
      <c r="AM67" s="94">
        <f t="shared" si="5"/>
        <v>0</v>
      </c>
      <c r="AN67" s="94">
        <f t="shared" si="5"/>
        <v>0</v>
      </c>
      <c r="AO67" s="94">
        <f t="shared" si="5"/>
        <v>0</v>
      </c>
      <c r="AP67" s="94">
        <f t="shared" si="5"/>
        <v>0</v>
      </c>
      <c r="AQ67" s="94">
        <f t="shared" si="5"/>
        <v>0</v>
      </c>
      <c r="AR67" s="94">
        <f t="shared" si="5"/>
        <v>17.91824194</v>
      </c>
      <c r="AS67" s="94">
        <f t="shared" si="5"/>
        <v>0</v>
      </c>
      <c r="AT67" s="94">
        <f t="shared" si="5"/>
        <v>0</v>
      </c>
      <c r="AU67" s="94">
        <f t="shared" si="5"/>
        <v>0</v>
      </c>
      <c r="AV67" s="94">
        <f t="shared" si="5"/>
        <v>189.40092466800004</v>
      </c>
      <c r="AW67" s="94">
        <f t="shared" si="5"/>
        <v>506.017200198</v>
      </c>
      <c r="AX67" s="94">
        <f t="shared" si="5"/>
        <v>0</v>
      </c>
      <c r="AY67" s="94">
        <f t="shared" si="5"/>
        <v>0</v>
      </c>
      <c r="AZ67" s="94">
        <f t="shared" si="5"/>
        <v>1352.0476358010003</v>
      </c>
      <c r="BA67" s="94">
        <f t="shared" si="5"/>
        <v>0</v>
      </c>
      <c r="BB67" s="94">
        <f t="shared" si="5"/>
        <v>0</v>
      </c>
      <c r="BC67" s="94">
        <f t="shared" si="5"/>
        <v>0</v>
      </c>
      <c r="BD67" s="94">
        <f t="shared" si="5"/>
        <v>0</v>
      </c>
      <c r="BE67" s="94">
        <f t="shared" si="5"/>
        <v>0</v>
      </c>
      <c r="BF67" s="94">
        <f t="shared" si="5"/>
        <v>49.06297663400001</v>
      </c>
      <c r="BG67" s="94">
        <f t="shared" si="5"/>
        <v>146.66702699600003</v>
      </c>
      <c r="BH67" s="94">
        <f t="shared" si="5"/>
        <v>0.678441355</v>
      </c>
      <c r="BI67" s="94">
        <f t="shared" si="5"/>
        <v>0</v>
      </c>
      <c r="BJ67" s="100">
        <f t="shared" si="5"/>
        <v>224.45551606099997</v>
      </c>
      <c r="BK67" s="113">
        <f t="shared" si="5"/>
        <v>3962.7099811619996</v>
      </c>
    </row>
    <row r="68" spans="1:63" ht="12.75">
      <c r="A68" s="11" t="s">
        <v>75</v>
      </c>
      <c r="B68" s="18" t="s">
        <v>15</v>
      </c>
      <c r="C68" s="114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37"/>
    </row>
    <row r="69" spans="1:63" ht="12.75">
      <c r="A69" s="11"/>
      <c r="B69" s="19" t="s">
        <v>33</v>
      </c>
      <c r="C69" s="57"/>
      <c r="D69" s="58"/>
      <c r="E69" s="59"/>
      <c r="F69" s="59"/>
      <c r="G69" s="60"/>
      <c r="H69" s="57"/>
      <c r="I69" s="59"/>
      <c r="J69" s="59"/>
      <c r="K69" s="59"/>
      <c r="L69" s="60"/>
      <c r="M69" s="57"/>
      <c r="N69" s="58"/>
      <c r="O69" s="59"/>
      <c r="P69" s="59"/>
      <c r="Q69" s="60"/>
      <c r="R69" s="57"/>
      <c r="S69" s="59"/>
      <c r="T69" s="59"/>
      <c r="U69" s="59"/>
      <c r="V69" s="60"/>
      <c r="W69" s="57"/>
      <c r="X69" s="59"/>
      <c r="Y69" s="59"/>
      <c r="Z69" s="59"/>
      <c r="AA69" s="60"/>
      <c r="AB69" s="57"/>
      <c r="AC69" s="59"/>
      <c r="AD69" s="59"/>
      <c r="AE69" s="59"/>
      <c r="AF69" s="60"/>
      <c r="AG69" s="57"/>
      <c r="AH69" s="59"/>
      <c r="AI69" s="59"/>
      <c r="AJ69" s="59"/>
      <c r="AK69" s="60"/>
      <c r="AL69" s="57"/>
      <c r="AM69" s="59"/>
      <c r="AN69" s="59"/>
      <c r="AO69" s="59"/>
      <c r="AP69" s="60"/>
      <c r="AQ69" s="57"/>
      <c r="AR69" s="58"/>
      <c r="AS69" s="59"/>
      <c r="AT69" s="59"/>
      <c r="AU69" s="60"/>
      <c r="AV69" s="57"/>
      <c r="AW69" s="59"/>
      <c r="AX69" s="59"/>
      <c r="AY69" s="59"/>
      <c r="AZ69" s="60"/>
      <c r="BA69" s="57"/>
      <c r="BB69" s="58"/>
      <c r="BC69" s="59"/>
      <c r="BD69" s="59"/>
      <c r="BE69" s="60"/>
      <c r="BF69" s="57"/>
      <c r="BG69" s="58"/>
      <c r="BH69" s="59"/>
      <c r="BI69" s="59"/>
      <c r="BJ69" s="60"/>
      <c r="BK69" s="61"/>
    </row>
    <row r="70" spans="1:63" ht="12.75">
      <c r="A70" s="36"/>
      <c r="B70" s="37" t="s">
        <v>88</v>
      </c>
      <c r="C70" s="62"/>
      <c r="D70" s="63"/>
      <c r="E70" s="63"/>
      <c r="F70" s="63"/>
      <c r="G70" s="64"/>
      <c r="H70" s="62"/>
      <c r="I70" s="63"/>
      <c r="J70" s="63"/>
      <c r="K70" s="63"/>
      <c r="L70" s="64"/>
      <c r="M70" s="62"/>
      <c r="N70" s="63"/>
      <c r="O70" s="63"/>
      <c r="P70" s="63"/>
      <c r="Q70" s="64"/>
      <c r="R70" s="62"/>
      <c r="S70" s="63"/>
      <c r="T70" s="63"/>
      <c r="U70" s="63"/>
      <c r="V70" s="64"/>
      <c r="W70" s="62"/>
      <c r="X70" s="63"/>
      <c r="Y70" s="63"/>
      <c r="Z70" s="63"/>
      <c r="AA70" s="64"/>
      <c r="AB70" s="62"/>
      <c r="AC70" s="63"/>
      <c r="AD70" s="63"/>
      <c r="AE70" s="63"/>
      <c r="AF70" s="64"/>
      <c r="AG70" s="62"/>
      <c r="AH70" s="63"/>
      <c r="AI70" s="63"/>
      <c r="AJ70" s="63"/>
      <c r="AK70" s="64"/>
      <c r="AL70" s="62"/>
      <c r="AM70" s="63"/>
      <c r="AN70" s="63"/>
      <c r="AO70" s="63"/>
      <c r="AP70" s="64"/>
      <c r="AQ70" s="62"/>
      <c r="AR70" s="63"/>
      <c r="AS70" s="63"/>
      <c r="AT70" s="63"/>
      <c r="AU70" s="64"/>
      <c r="AV70" s="62"/>
      <c r="AW70" s="63"/>
      <c r="AX70" s="63"/>
      <c r="AY70" s="63"/>
      <c r="AZ70" s="64"/>
      <c r="BA70" s="62"/>
      <c r="BB70" s="63"/>
      <c r="BC70" s="63"/>
      <c r="BD70" s="63"/>
      <c r="BE70" s="64"/>
      <c r="BF70" s="62"/>
      <c r="BG70" s="63"/>
      <c r="BH70" s="63"/>
      <c r="BI70" s="63"/>
      <c r="BJ70" s="64"/>
      <c r="BK70" s="65"/>
    </row>
    <row r="71" spans="1:63" ht="12.75">
      <c r="A71" s="11" t="s">
        <v>77</v>
      </c>
      <c r="B71" s="24" t="s">
        <v>92</v>
      </c>
      <c r="C71" s="114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6"/>
    </row>
    <row r="72" spans="1:63" ht="12.75">
      <c r="A72" s="11"/>
      <c r="B72" s="19" t="s">
        <v>33</v>
      </c>
      <c r="C72" s="57"/>
      <c r="D72" s="58"/>
      <c r="E72" s="59"/>
      <c r="F72" s="59"/>
      <c r="G72" s="60"/>
      <c r="H72" s="57"/>
      <c r="I72" s="59"/>
      <c r="J72" s="59"/>
      <c r="K72" s="59"/>
      <c r="L72" s="60"/>
      <c r="M72" s="57"/>
      <c r="N72" s="58"/>
      <c r="O72" s="59"/>
      <c r="P72" s="59"/>
      <c r="Q72" s="60"/>
      <c r="R72" s="57"/>
      <c r="S72" s="59"/>
      <c r="T72" s="59"/>
      <c r="U72" s="59"/>
      <c r="V72" s="60"/>
      <c r="W72" s="57"/>
      <c r="X72" s="59"/>
      <c r="Y72" s="59"/>
      <c r="Z72" s="59"/>
      <c r="AA72" s="60"/>
      <c r="AB72" s="57"/>
      <c r="AC72" s="59"/>
      <c r="AD72" s="59"/>
      <c r="AE72" s="59"/>
      <c r="AF72" s="60"/>
      <c r="AG72" s="57"/>
      <c r="AH72" s="59"/>
      <c r="AI72" s="59"/>
      <c r="AJ72" s="59"/>
      <c r="AK72" s="60"/>
      <c r="AL72" s="57"/>
      <c r="AM72" s="59"/>
      <c r="AN72" s="59"/>
      <c r="AO72" s="59"/>
      <c r="AP72" s="60"/>
      <c r="AQ72" s="57"/>
      <c r="AR72" s="58"/>
      <c r="AS72" s="59"/>
      <c r="AT72" s="59"/>
      <c r="AU72" s="60"/>
      <c r="AV72" s="57"/>
      <c r="AW72" s="59"/>
      <c r="AX72" s="59"/>
      <c r="AY72" s="59"/>
      <c r="AZ72" s="60"/>
      <c r="BA72" s="57"/>
      <c r="BB72" s="58"/>
      <c r="BC72" s="59"/>
      <c r="BD72" s="59"/>
      <c r="BE72" s="60"/>
      <c r="BF72" s="57"/>
      <c r="BG72" s="58"/>
      <c r="BH72" s="59"/>
      <c r="BI72" s="59"/>
      <c r="BJ72" s="60"/>
      <c r="BK72" s="61"/>
    </row>
    <row r="73" spans="1:63" ht="12.75">
      <c r="A73" s="36"/>
      <c r="B73" s="37" t="s">
        <v>87</v>
      </c>
      <c r="C73" s="62"/>
      <c r="D73" s="63"/>
      <c r="E73" s="63"/>
      <c r="F73" s="63"/>
      <c r="G73" s="64"/>
      <c r="H73" s="62"/>
      <c r="I73" s="63"/>
      <c r="J73" s="63"/>
      <c r="K73" s="63"/>
      <c r="L73" s="64"/>
      <c r="M73" s="62"/>
      <c r="N73" s="63"/>
      <c r="O73" s="63"/>
      <c r="P73" s="63"/>
      <c r="Q73" s="64"/>
      <c r="R73" s="62"/>
      <c r="S73" s="63"/>
      <c r="T73" s="63"/>
      <c r="U73" s="63"/>
      <c r="V73" s="64"/>
      <c r="W73" s="62"/>
      <c r="X73" s="63"/>
      <c r="Y73" s="63"/>
      <c r="Z73" s="63"/>
      <c r="AA73" s="64"/>
      <c r="AB73" s="62"/>
      <c r="AC73" s="63"/>
      <c r="AD73" s="63"/>
      <c r="AE73" s="63"/>
      <c r="AF73" s="64"/>
      <c r="AG73" s="62"/>
      <c r="AH73" s="63"/>
      <c r="AI73" s="63"/>
      <c r="AJ73" s="63"/>
      <c r="AK73" s="64"/>
      <c r="AL73" s="62"/>
      <c r="AM73" s="63"/>
      <c r="AN73" s="63"/>
      <c r="AO73" s="63"/>
      <c r="AP73" s="64"/>
      <c r="AQ73" s="62"/>
      <c r="AR73" s="63"/>
      <c r="AS73" s="63"/>
      <c r="AT73" s="63"/>
      <c r="AU73" s="64"/>
      <c r="AV73" s="62"/>
      <c r="AW73" s="63"/>
      <c r="AX73" s="63"/>
      <c r="AY73" s="63"/>
      <c r="AZ73" s="64"/>
      <c r="BA73" s="62"/>
      <c r="BB73" s="63"/>
      <c r="BC73" s="63"/>
      <c r="BD73" s="63"/>
      <c r="BE73" s="64"/>
      <c r="BF73" s="62"/>
      <c r="BG73" s="63"/>
      <c r="BH73" s="63"/>
      <c r="BI73" s="63"/>
      <c r="BJ73" s="64"/>
      <c r="BK73" s="65"/>
    </row>
    <row r="74" spans="1:63" ht="12.75">
      <c r="A74" s="11" t="s">
        <v>78</v>
      </c>
      <c r="B74" s="18" t="s">
        <v>16</v>
      </c>
      <c r="C74" s="114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6"/>
    </row>
    <row r="75" spans="1:63" ht="12.75">
      <c r="A75" s="11"/>
      <c r="B75" s="24" t="s">
        <v>97</v>
      </c>
      <c r="C75" s="73">
        <v>0</v>
      </c>
      <c r="D75" s="53">
        <v>19.566156943</v>
      </c>
      <c r="E75" s="45">
        <v>0</v>
      </c>
      <c r="F75" s="45">
        <v>0</v>
      </c>
      <c r="G75" s="54">
        <v>0</v>
      </c>
      <c r="H75" s="73">
        <v>0.924368734</v>
      </c>
      <c r="I75" s="45">
        <v>128.935004315</v>
      </c>
      <c r="J75" s="45">
        <v>64.979935411</v>
      </c>
      <c r="K75" s="45">
        <v>0</v>
      </c>
      <c r="L75" s="54">
        <v>67.06974596900001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0.7832535909999999</v>
      </c>
      <c r="S75" s="45">
        <v>0.212719341</v>
      </c>
      <c r="T75" s="45">
        <v>0</v>
      </c>
      <c r="U75" s="45">
        <v>0</v>
      </c>
      <c r="V75" s="54">
        <v>0.483301437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3.8767000000000003E-05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4.138155458000001</v>
      </c>
      <c r="AW75" s="45">
        <v>319.033415392</v>
      </c>
      <c r="AX75" s="45">
        <v>4.890789288000001</v>
      </c>
      <c r="AY75" s="45">
        <v>0</v>
      </c>
      <c r="AZ75" s="54">
        <v>67.364080506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1.8286077810000003</v>
      </c>
      <c r="BG75" s="53">
        <v>5.0017975539999995</v>
      </c>
      <c r="BH75" s="45">
        <v>0</v>
      </c>
      <c r="BI75" s="45">
        <v>0</v>
      </c>
      <c r="BJ75" s="54">
        <v>11.203101373</v>
      </c>
      <c r="BK75" s="49">
        <f aca="true" t="shared" si="6" ref="BK75:BK82">SUM(C75:BJ75)</f>
        <v>696.4144718599999</v>
      </c>
    </row>
    <row r="76" spans="1:63" ht="12.75">
      <c r="A76" s="11"/>
      <c r="B76" s="24" t="s">
        <v>98</v>
      </c>
      <c r="C76" s="73">
        <v>0</v>
      </c>
      <c r="D76" s="53">
        <v>0.561987282</v>
      </c>
      <c r="E76" s="45">
        <v>0</v>
      </c>
      <c r="F76" s="45">
        <v>0</v>
      </c>
      <c r="G76" s="54">
        <v>0</v>
      </c>
      <c r="H76" s="73">
        <v>0.42025709299999997</v>
      </c>
      <c r="I76" s="45">
        <v>0.484445642</v>
      </c>
      <c r="J76" s="45">
        <v>0</v>
      </c>
      <c r="K76" s="45">
        <v>0</v>
      </c>
      <c r="L76" s="54">
        <v>1.169304261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0.287415379</v>
      </c>
      <c r="S76" s="45">
        <v>0</v>
      </c>
      <c r="T76" s="45">
        <v>0</v>
      </c>
      <c r="U76" s="45">
        <v>0</v>
      </c>
      <c r="V76" s="54">
        <v>0.135211925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16.094959719000002</v>
      </c>
      <c r="AW76" s="45">
        <v>133.29212899499998</v>
      </c>
      <c r="AX76" s="45">
        <v>1.850964714</v>
      </c>
      <c r="AY76" s="45">
        <v>0</v>
      </c>
      <c r="AZ76" s="54">
        <v>95.430697005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4.809723044</v>
      </c>
      <c r="BG76" s="53">
        <v>13.575987016000001</v>
      </c>
      <c r="BH76" s="45">
        <v>1.290330591</v>
      </c>
      <c r="BI76" s="45">
        <v>0</v>
      </c>
      <c r="BJ76" s="54">
        <v>29.752305699000004</v>
      </c>
      <c r="BK76" s="49">
        <f t="shared" si="6"/>
        <v>299.155718365</v>
      </c>
    </row>
    <row r="77" spans="1:63" ht="12.75">
      <c r="A77" s="11"/>
      <c r="B77" s="24" t="s">
        <v>103</v>
      </c>
      <c r="C77" s="73">
        <v>0</v>
      </c>
      <c r="D77" s="53">
        <v>0.570382009</v>
      </c>
      <c r="E77" s="45">
        <v>0</v>
      </c>
      <c r="F77" s="45">
        <v>0</v>
      </c>
      <c r="G77" s="54">
        <v>0</v>
      </c>
      <c r="H77" s="73">
        <v>3.8870136690000003</v>
      </c>
      <c r="I77" s="45">
        <v>52.512311498</v>
      </c>
      <c r="J77" s="45">
        <v>0</v>
      </c>
      <c r="K77" s="45">
        <v>0</v>
      </c>
      <c r="L77" s="54">
        <v>116.766718334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1.314596451</v>
      </c>
      <c r="S77" s="45">
        <v>5.017784861</v>
      </c>
      <c r="T77" s="45">
        <v>0.799411091</v>
      </c>
      <c r="U77" s="45">
        <v>0</v>
      </c>
      <c r="V77" s="54">
        <v>2.248251904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0.001433784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86.784727238</v>
      </c>
      <c r="AW77" s="45">
        <v>688.8146704530001</v>
      </c>
      <c r="AX77" s="45">
        <v>5.5978614140000005</v>
      </c>
      <c r="AY77" s="45">
        <v>0</v>
      </c>
      <c r="AZ77" s="54">
        <v>1058.4553168940001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43.59305568</v>
      </c>
      <c r="BG77" s="53">
        <v>109.92029890699999</v>
      </c>
      <c r="BH77" s="45">
        <v>13.473578588999999</v>
      </c>
      <c r="BI77" s="45">
        <v>0</v>
      </c>
      <c r="BJ77" s="54">
        <v>207.55889265899998</v>
      </c>
      <c r="BK77" s="49">
        <f t="shared" si="6"/>
        <v>2397.316305435</v>
      </c>
    </row>
    <row r="78" spans="1:63" ht="12.75">
      <c r="A78" s="11"/>
      <c r="B78" s="24" t="s">
        <v>102</v>
      </c>
      <c r="C78" s="73">
        <v>0</v>
      </c>
      <c r="D78" s="53">
        <v>0.533014499</v>
      </c>
      <c r="E78" s="45">
        <v>0</v>
      </c>
      <c r="F78" s="45">
        <v>0</v>
      </c>
      <c r="G78" s="54">
        <v>0</v>
      </c>
      <c r="H78" s="73">
        <v>1.558101987</v>
      </c>
      <c r="I78" s="45">
        <v>0</v>
      </c>
      <c r="J78" s="45">
        <v>0</v>
      </c>
      <c r="K78" s="45">
        <v>0</v>
      </c>
      <c r="L78" s="54">
        <v>1.2230339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0.7520832319999999</v>
      </c>
      <c r="S78" s="45">
        <v>0</v>
      </c>
      <c r="T78" s="45">
        <v>0</v>
      </c>
      <c r="U78" s="45">
        <v>0</v>
      </c>
      <c r="V78" s="54">
        <v>0.22397761000000002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69.095296515</v>
      </c>
      <c r="AW78" s="45">
        <v>50.810767045999995</v>
      </c>
      <c r="AX78" s="45">
        <v>0</v>
      </c>
      <c r="AY78" s="45">
        <v>0</v>
      </c>
      <c r="AZ78" s="54">
        <v>181.509630276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24.254432439</v>
      </c>
      <c r="BG78" s="53">
        <v>9.095934434</v>
      </c>
      <c r="BH78" s="45">
        <v>0</v>
      </c>
      <c r="BI78" s="45">
        <v>0</v>
      </c>
      <c r="BJ78" s="54">
        <v>46.576860776000004</v>
      </c>
      <c r="BK78" s="49">
        <f t="shared" si="6"/>
        <v>385.633132714</v>
      </c>
    </row>
    <row r="79" spans="1:63" ht="12.75">
      <c r="A79" s="11"/>
      <c r="B79" s="24" t="s">
        <v>101</v>
      </c>
      <c r="C79" s="73">
        <v>0</v>
      </c>
      <c r="D79" s="53">
        <v>9.661339601</v>
      </c>
      <c r="E79" s="45">
        <v>0</v>
      </c>
      <c r="F79" s="45">
        <v>0</v>
      </c>
      <c r="G79" s="54">
        <v>0</v>
      </c>
      <c r="H79" s="73">
        <v>6.502612356000001</v>
      </c>
      <c r="I79" s="45">
        <v>356.791251284</v>
      </c>
      <c r="J79" s="45">
        <v>0</v>
      </c>
      <c r="K79" s="45">
        <v>0</v>
      </c>
      <c r="L79" s="54">
        <v>59.903261081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4.036113979999999</v>
      </c>
      <c r="S79" s="45">
        <v>3.333647834</v>
      </c>
      <c r="T79" s="45">
        <v>0.6537042769999999</v>
      </c>
      <c r="U79" s="45">
        <v>0</v>
      </c>
      <c r="V79" s="54">
        <v>5.1156759019999996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0.034814442</v>
      </c>
      <c r="AC79" s="45">
        <v>1.3960274199999998</v>
      </c>
      <c r="AD79" s="45">
        <v>0</v>
      </c>
      <c r="AE79" s="45">
        <v>0</v>
      </c>
      <c r="AF79" s="54">
        <v>0.343849167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0.012700235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151.00311747700002</v>
      </c>
      <c r="AW79" s="45">
        <v>558.0684982619999</v>
      </c>
      <c r="AX79" s="45">
        <v>2.782577327</v>
      </c>
      <c r="AY79" s="45">
        <v>0</v>
      </c>
      <c r="AZ79" s="54">
        <v>684.893671846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73.687289373</v>
      </c>
      <c r="BG79" s="53">
        <v>33.104006911</v>
      </c>
      <c r="BH79" s="45">
        <v>10.507128931999999</v>
      </c>
      <c r="BI79" s="45">
        <v>0</v>
      </c>
      <c r="BJ79" s="54">
        <v>61.015236777999995</v>
      </c>
      <c r="BK79" s="49">
        <f t="shared" si="6"/>
        <v>2022.8465244849992</v>
      </c>
    </row>
    <row r="80" spans="1:63" ht="12.75">
      <c r="A80" s="11"/>
      <c r="B80" s="24" t="s">
        <v>99</v>
      </c>
      <c r="C80" s="73">
        <v>0</v>
      </c>
      <c r="D80" s="53">
        <v>132.95882106500002</v>
      </c>
      <c r="E80" s="45">
        <v>0</v>
      </c>
      <c r="F80" s="45">
        <v>0</v>
      </c>
      <c r="G80" s="54">
        <v>0</v>
      </c>
      <c r="H80" s="73">
        <v>1.698884786</v>
      </c>
      <c r="I80" s="45">
        <v>305.908001672</v>
      </c>
      <c r="J80" s="45">
        <v>0</v>
      </c>
      <c r="K80" s="45">
        <v>0</v>
      </c>
      <c r="L80" s="54">
        <v>67.153520757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0.8107670920000001</v>
      </c>
      <c r="S80" s="45">
        <v>0.975546611</v>
      </c>
      <c r="T80" s="45">
        <v>0</v>
      </c>
      <c r="U80" s="45">
        <v>0</v>
      </c>
      <c r="V80" s="54">
        <v>0.856532654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0.000115267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0</v>
      </c>
      <c r="AS80" s="45">
        <v>0</v>
      </c>
      <c r="AT80" s="45">
        <v>0</v>
      </c>
      <c r="AU80" s="54">
        <v>0</v>
      </c>
      <c r="AV80" s="73">
        <v>24.336906471</v>
      </c>
      <c r="AW80" s="45">
        <v>219.271382634</v>
      </c>
      <c r="AX80" s="45">
        <v>0.193706555</v>
      </c>
      <c r="AY80" s="45">
        <v>0</v>
      </c>
      <c r="AZ80" s="54">
        <v>424.366000784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7.514791413</v>
      </c>
      <c r="BG80" s="53">
        <v>15.631290980000001</v>
      </c>
      <c r="BH80" s="45">
        <v>1.176704383</v>
      </c>
      <c r="BI80" s="45">
        <v>0</v>
      </c>
      <c r="BJ80" s="54">
        <v>34.177419730000004</v>
      </c>
      <c r="BK80" s="49">
        <f t="shared" si="6"/>
        <v>1237.030392854</v>
      </c>
    </row>
    <row r="81" spans="1:63" ht="12.75">
      <c r="A81" s="11"/>
      <c r="B81" s="24" t="s">
        <v>100</v>
      </c>
      <c r="C81" s="73">
        <v>0</v>
      </c>
      <c r="D81" s="53">
        <v>349.952046984</v>
      </c>
      <c r="E81" s="45">
        <v>0</v>
      </c>
      <c r="F81" s="45">
        <v>0</v>
      </c>
      <c r="G81" s="54">
        <v>0</v>
      </c>
      <c r="H81" s="73">
        <v>2.990851139</v>
      </c>
      <c r="I81" s="45">
        <v>850.7936924730001</v>
      </c>
      <c r="J81" s="45">
        <v>0</v>
      </c>
      <c r="K81" s="45">
        <v>0</v>
      </c>
      <c r="L81" s="54">
        <v>111.975634633</v>
      </c>
      <c r="M81" s="73">
        <v>0</v>
      </c>
      <c r="N81" s="53">
        <v>0</v>
      </c>
      <c r="O81" s="45">
        <v>0</v>
      </c>
      <c r="P81" s="45">
        <v>0</v>
      </c>
      <c r="Q81" s="54">
        <v>0</v>
      </c>
      <c r="R81" s="73">
        <v>0.9106170650000001</v>
      </c>
      <c r="S81" s="45">
        <v>1.083793243</v>
      </c>
      <c r="T81" s="45">
        <v>0</v>
      </c>
      <c r="U81" s="45">
        <v>0</v>
      </c>
      <c r="V81" s="54">
        <v>433.099034724</v>
      </c>
      <c r="W81" s="73">
        <v>0</v>
      </c>
      <c r="X81" s="45">
        <v>0</v>
      </c>
      <c r="Y81" s="45">
        <v>0</v>
      </c>
      <c r="Z81" s="45">
        <v>0</v>
      </c>
      <c r="AA81" s="54">
        <v>0</v>
      </c>
      <c r="AB81" s="73">
        <v>0.085973739</v>
      </c>
      <c r="AC81" s="45">
        <v>0</v>
      </c>
      <c r="AD81" s="45">
        <v>0</v>
      </c>
      <c r="AE81" s="45">
        <v>0</v>
      </c>
      <c r="AF81" s="54">
        <v>0</v>
      </c>
      <c r="AG81" s="73">
        <v>0</v>
      </c>
      <c r="AH81" s="45">
        <v>0</v>
      </c>
      <c r="AI81" s="45">
        <v>0</v>
      </c>
      <c r="AJ81" s="45">
        <v>0</v>
      </c>
      <c r="AK81" s="54">
        <v>0</v>
      </c>
      <c r="AL81" s="73">
        <v>9.679E-06</v>
      </c>
      <c r="AM81" s="45">
        <v>0</v>
      </c>
      <c r="AN81" s="45">
        <v>0</v>
      </c>
      <c r="AO81" s="45">
        <v>0</v>
      </c>
      <c r="AP81" s="54">
        <v>0</v>
      </c>
      <c r="AQ81" s="73">
        <v>0</v>
      </c>
      <c r="AR81" s="53">
        <v>5.193059197</v>
      </c>
      <c r="AS81" s="45">
        <v>0</v>
      </c>
      <c r="AT81" s="45">
        <v>0</v>
      </c>
      <c r="AU81" s="54">
        <v>0</v>
      </c>
      <c r="AV81" s="73">
        <v>10.028650365</v>
      </c>
      <c r="AW81" s="45">
        <v>594.256947773</v>
      </c>
      <c r="AX81" s="45">
        <v>0</v>
      </c>
      <c r="AY81" s="45">
        <v>0</v>
      </c>
      <c r="AZ81" s="54">
        <v>408.987380895</v>
      </c>
      <c r="BA81" s="73">
        <v>0</v>
      </c>
      <c r="BB81" s="53">
        <v>0</v>
      </c>
      <c r="BC81" s="45">
        <v>0</v>
      </c>
      <c r="BD81" s="45">
        <v>0</v>
      </c>
      <c r="BE81" s="54">
        <v>0</v>
      </c>
      <c r="BF81" s="73">
        <v>3.1305212759999996</v>
      </c>
      <c r="BG81" s="53">
        <v>24.039950033</v>
      </c>
      <c r="BH81" s="45">
        <v>1.0490173859999998</v>
      </c>
      <c r="BI81" s="45">
        <v>0</v>
      </c>
      <c r="BJ81" s="54">
        <v>57.130946588</v>
      </c>
      <c r="BK81" s="49">
        <f t="shared" si="6"/>
        <v>2854.7081271919997</v>
      </c>
    </row>
    <row r="82" spans="1:63" ht="12.75">
      <c r="A82" s="11"/>
      <c r="B82" s="24" t="s">
        <v>184</v>
      </c>
      <c r="C82" s="73">
        <v>0</v>
      </c>
      <c r="D82" s="53">
        <v>155.931871698</v>
      </c>
      <c r="E82" s="45">
        <v>0</v>
      </c>
      <c r="F82" s="45">
        <v>0</v>
      </c>
      <c r="G82" s="54">
        <v>0</v>
      </c>
      <c r="H82" s="73">
        <v>1.679730535</v>
      </c>
      <c r="I82" s="45">
        <v>473.308945765</v>
      </c>
      <c r="J82" s="45">
        <v>1.387145451</v>
      </c>
      <c r="K82" s="45">
        <v>0</v>
      </c>
      <c r="L82" s="54">
        <v>53.892819908</v>
      </c>
      <c r="M82" s="73">
        <v>0</v>
      </c>
      <c r="N82" s="53">
        <v>0</v>
      </c>
      <c r="O82" s="45">
        <v>0</v>
      </c>
      <c r="P82" s="45">
        <v>0</v>
      </c>
      <c r="Q82" s="54">
        <v>0</v>
      </c>
      <c r="R82" s="73">
        <v>1.126390325</v>
      </c>
      <c r="S82" s="45">
        <v>11.929224544000002</v>
      </c>
      <c r="T82" s="45">
        <v>5.2049339969999995</v>
      </c>
      <c r="U82" s="45">
        <v>0</v>
      </c>
      <c r="V82" s="54">
        <v>2.3173691499999998</v>
      </c>
      <c r="W82" s="73">
        <v>0</v>
      </c>
      <c r="X82" s="45">
        <v>0</v>
      </c>
      <c r="Y82" s="45">
        <v>0</v>
      </c>
      <c r="Z82" s="45">
        <v>0</v>
      </c>
      <c r="AA82" s="54">
        <v>0</v>
      </c>
      <c r="AB82" s="73">
        <v>0</v>
      </c>
      <c r="AC82" s="45">
        <v>0</v>
      </c>
      <c r="AD82" s="45">
        <v>0</v>
      </c>
      <c r="AE82" s="45">
        <v>0</v>
      </c>
      <c r="AF82" s="54">
        <v>0</v>
      </c>
      <c r="AG82" s="73">
        <v>0</v>
      </c>
      <c r="AH82" s="45">
        <v>0</v>
      </c>
      <c r="AI82" s="45">
        <v>0</v>
      </c>
      <c r="AJ82" s="45">
        <v>0</v>
      </c>
      <c r="AK82" s="54">
        <v>0</v>
      </c>
      <c r="AL82" s="73">
        <v>0.042028171999999996</v>
      </c>
      <c r="AM82" s="45">
        <v>0</v>
      </c>
      <c r="AN82" s="45">
        <v>0</v>
      </c>
      <c r="AO82" s="45">
        <v>0</v>
      </c>
      <c r="AP82" s="54">
        <v>0.106137252</v>
      </c>
      <c r="AQ82" s="73">
        <v>0</v>
      </c>
      <c r="AR82" s="53">
        <v>0</v>
      </c>
      <c r="AS82" s="45">
        <v>0</v>
      </c>
      <c r="AT82" s="45">
        <v>0</v>
      </c>
      <c r="AU82" s="54">
        <v>0</v>
      </c>
      <c r="AV82" s="73">
        <v>3.434824646</v>
      </c>
      <c r="AW82" s="45">
        <v>505.916903664</v>
      </c>
      <c r="AX82" s="45">
        <v>5.708576872999999</v>
      </c>
      <c r="AY82" s="45">
        <v>0</v>
      </c>
      <c r="AZ82" s="54">
        <v>138.840745201</v>
      </c>
      <c r="BA82" s="73">
        <v>0</v>
      </c>
      <c r="BB82" s="53">
        <v>0</v>
      </c>
      <c r="BC82" s="45">
        <v>0</v>
      </c>
      <c r="BD82" s="45">
        <v>0</v>
      </c>
      <c r="BE82" s="54">
        <v>0</v>
      </c>
      <c r="BF82" s="73">
        <v>2.00713409</v>
      </c>
      <c r="BG82" s="53">
        <v>11.461656259</v>
      </c>
      <c r="BH82" s="45">
        <v>1.04800723</v>
      </c>
      <c r="BI82" s="45">
        <v>0</v>
      </c>
      <c r="BJ82" s="54">
        <v>5.963841086</v>
      </c>
      <c r="BK82" s="49">
        <f t="shared" si="6"/>
        <v>1381.3082858459998</v>
      </c>
    </row>
    <row r="83" spans="1:63" ht="12.75">
      <c r="A83" s="36"/>
      <c r="B83" s="37" t="s">
        <v>86</v>
      </c>
      <c r="C83" s="82">
        <f>SUM(C75:C82)</f>
        <v>0</v>
      </c>
      <c r="D83" s="82">
        <f>SUM(D75:D82)</f>
        <v>669.7356200810001</v>
      </c>
      <c r="E83" s="82">
        <f aca="true" t="shared" si="7" ref="E83:BK83">SUM(E75:E82)</f>
        <v>0</v>
      </c>
      <c r="F83" s="82">
        <f t="shared" si="7"/>
        <v>0</v>
      </c>
      <c r="G83" s="82">
        <f t="shared" si="7"/>
        <v>0</v>
      </c>
      <c r="H83" s="82">
        <f t="shared" si="7"/>
        <v>19.661820299000002</v>
      </c>
      <c r="I83" s="82">
        <f t="shared" si="7"/>
        <v>2168.733652649</v>
      </c>
      <c r="J83" s="82">
        <f t="shared" si="7"/>
        <v>66.367080862</v>
      </c>
      <c r="K83" s="82">
        <f t="shared" si="7"/>
        <v>0</v>
      </c>
      <c r="L83" s="82">
        <f t="shared" si="7"/>
        <v>479.15403884299997</v>
      </c>
      <c r="M83" s="82">
        <f t="shared" si="7"/>
        <v>0</v>
      </c>
      <c r="N83" s="82">
        <f t="shared" si="7"/>
        <v>0</v>
      </c>
      <c r="O83" s="82">
        <f t="shared" si="7"/>
        <v>0</v>
      </c>
      <c r="P83" s="82">
        <f t="shared" si="7"/>
        <v>0</v>
      </c>
      <c r="Q83" s="82">
        <f t="shared" si="7"/>
        <v>0</v>
      </c>
      <c r="R83" s="82">
        <f t="shared" si="7"/>
        <v>10.021237114999998</v>
      </c>
      <c r="S83" s="82">
        <f t="shared" si="7"/>
        <v>22.552716434000004</v>
      </c>
      <c r="T83" s="82">
        <f t="shared" si="7"/>
        <v>6.658049364999999</v>
      </c>
      <c r="U83" s="82">
        <f t="shared" si="7"/>
        <v>0</v>
      </c>
      <c r="V83" s="82">
        <f t="shared" si="7"/>
        <v>444.47935530599995</v>
      </c>
      <c r="W83" s="82">
        <f t="shared" si="7"/>
        <v>0</v>
      </c>
      <c r="X83" s="82">
        <f t="shared" si="7"/>
        <v>0</v>
      </c>
      <c r="Y83" s="82">
        <f t="shared" si="7"/>
        <v>0</v>
      </c>
      <c r="Z83" s="82">
        <f t="shared" si="7"/>
        <v>0</v>
      </c>
      <c r="AA83" s="82">
        <f t="shared" si="7"/>
        <v>0</v>
      </c>
      <c r="AB83" s="82">
        <f t="shared" si="7"/>
        <v>0.12233723199999999</v>
      </c>
      <c r="AC83" s="82">
        <f t="shared" si="7"/>
        <v>1.3960274199999998</v>
      </c>
      <c r="AD83" s="82">
        <f t="shared" si="7"/>
        <v>0</v>
      </c>
      <c r="AE83" s="82">
        <f t="shared" si="7"/>
        <v>0</v>
      </c>
      <c r="AF83" s="82">
        <f t="shared" si="7"/>
        <v>0.343849167</v>
      </c>
      <c r="AG83" s="82">
        <f t="shared" si="7"/>
        <v>0</v>
      </c>
      <c r="AH83" s="82">
        <f t="shared" si="7"/>
        <v>0</v>
      </c>
      <c r="AI83" s="82">
        <f t="shared" si="7"/>
        <v>0</v>
      </c>
      <c r="AJ83" s="82">
        <f t="shared" si="7"/>
        <v>0</v>
      </c>
      <c r="AK83" s="82">
        <f t="shared" si="7"/>
        <v>0</v>
      </c>
      <c r="AL83" s="82">
        <f t="shared" si="7"/>
        <v>0.054776853</v>
      </c>
      <c r="AM83" s="82">
        <f t="shared" si="7"/>
        <v>0</v>
      </c>
      <c r="AN83" s="82">
        <f t="shared" si="7"/>
        <v>0</v>
      </c>
      <c r="AO83" s="82">
        <f t="shared" si="7"/>
        <v>0</v>
      </c>
      <c r="AP83" s="82">
        <f t="shared" si="7"/>
        <v>0.106137252</v>
      </c>
      <c r="AQ83" s="82">
        <f t="shared" si="7"/>
        <v>0</v>
      </c>
      <c r="AR83" s="82">
        <f t="shared" si="7"/>
        <v>5.193059197</v>
      </c>
      <c r="AS83" s="82">
        <f t="shared" si="7"/>
        <v>0</v>
      </c>
      <c r="AT83" s="82">
        <f t="shared" si="7"/>
        <v>0</v>
      </c>
      <c r="AU83" s="82">
        <f t="shared" si="7"/>
        <v>0</v>
      </c>
      <c r="AV83" s="82">
        <f t="shared" si="7"/>
        <v>364.916637889</v>
      </c>
      <c r="AW83" s="82">
        <f t="shared" si="7"/>
        <v>3069.4647142189997</v>
      </c>
      <c r="AX83" s="82">
        <f t="shared" si="7"/>
        <v>21.024476171</v>
      </c>
      <c r="AY83" s="82">
        <f t="shared" si="7"/>
        <v>0</v>
      </c>
      <c r="AZ83" s="82">
        <f t="shared" si="7"/>
        <v>3059.847523407</v>
      </c>
      <c r="BA83" s="82">
        <f t="shared" si="7"/>
        <v>0</v>
      </c>
      <c r="BB83" s="82">
        <f t="shared" si="7"/>
        <v>0</v>
      </c>
      <c r="BC83" s="82">
        <f t="shared" si="7"/>
        <v>0</v>
      </c>
      <c r="BD83" s="82">
        <f t="shared" si="7"/>
        <v>0</v>
      </c>
      <c r="BE83" s="82">
        <f t="shared" si="7"/>
        <v>0</v>
      </c>
      <c r="BF83" s="82">
        <f t="shared" si="7"/>
        <v>160.82555509600002</v>
      </c>
      <c r="BG83" s="82">
        <f t="shared" si="7"/>
        <v>221.83092209399996</v>
      </c>
      <c r="BH83" s="82">
        <f t="shared" si="7"/>
        <v>28.544767111</v>
      </c>
      <c r="BI83" s="82">
        <f t="shared" si="7"/>
        <v>0</v>
      </c>
      <c r="BJ83" s="82">
        <f t="shared" si="7"/>
        <v>453.378604689</v>
      </c>
      <c r="BK83" s="66">
        <f t="shared" si="7"/>
        <v>11274.412958751</v>
      </c>
    </row>
    <row r="84" spans="1:63" ht="12.75">
      <c r="A84" s="36"/>
      <c r="B84" s="38" t="s">
        <v>76</v>
      </c>
      <c r="C84" s="66">
        <f aca="true" t="shared" si="8" ref="C84:AH84">+C83+C67+C14+C10</f>
        <v>0</v>
      </c>
      <c r="D84" s="74">
        <f t="shared" si="8"/>
        <v>1924.774891286</v>
      </c>
      <c r="E84" s="74">
        <f t="shared" si="8"/>
        <v>0</v>
      </c>
      <c r="F84" s="74">
        <f t="shared" si="8"/>
        <v>0</v>
      </c>
      <c r="G84" s="75">
        <f t="shared" si="8"/>
        <v>0</v>
      </c>
      <c r="H84" s="66">
        <f t="shared" si="8"/>
        <v>37.117781638</v>
      </c>
      <c r="I84" s="74">
        <f t="shared" si="8"/>
        <v>5005.43015677</v>
      </c>
      <c r="J84" s="74">
        <f t="shared" si="8"/>
        <v>443.144614123</v>
      </c>
      <c r="K84" s="74">
        <f t="shared" si="8"/>
        <v>56.18446346</v>
      </c>
      <c r="L84" s="75">
        <f t="shared" si="8"/>
        <v>1128.543244105</v>
      </c>
      <c r="M84" s="66">
        <f t="shared" si="8"/>
        <v>0</v>
      </c>
      <c r="N84" s="74">
        <f t="shared" si="8"/>
        <v>0</v>
      </c>
      <c r="O84" s="74">
        <f t="shared" si="8"/>
        <v>0</v>
      </c>
      <c r="P84" s="74">
        <f t="shared" si="8"/>
        <v>0</v>
      </c>
      <c r="Q84" s="75">
        <f t="shared" si="8"/>
        <v>0</v>
      </c>
      <c r="R84" s="66">
        <f t="shared" si="8"/>
        <v>16.357465266</v>
      </c>
      <c r="S84" s="74">
        <f t="shared" si="8"/>
        <v>264.58026459499996</v>
      </c>
      <c r="T84" s="74">
        <f t="shared" si="8"/>
        <v>25.803987855</v>
      </c>
      <c r="U84" s="74">
        <f t="shared" si="8"/>
        <v>0</v>
      </c>
      <c r="V84" s="75">
        <f t="shared" si="8"/>
        <v>461.49344300099995</v>
      </c>
      <c r="W84" s="66">
        <f t="shared" si="8"/>
        <v>0</v>
      </c>
      <c r="X84" s="66">
        <f t="shared" si="8"/>
        <v>0</v>
      </c>
      <c r="Y84" s="66">
        <f t="shared" si="8"/>
        <v>0</v>
      </c>
      <c r="Z84" s="66">
        <f t="shared" si="8"/>
        <v>0</v>
      </c>
      <c r="AA84" s="66">
        <f t="shared" si="8"/>
        <v>0</v>
      </c>
      <c r="AB84" s="66">
        <f t="shared" si="8"/>
        <v>0.150177541</v>
      </c>
      <c r="AC84" s="74">
        <f t="shared" si="8"/>
        <v>1.3960274199999998</v>
      </c>
      <c r="AD84" s="74">
        <f t="shared" si="8"/>
        <v>0</v>
      </c>
      <c r="AE84" s="74">
        <f t="shared" si="8"/>
        <v>0</v>
      </c>
      <c r="AF84" s="75">
        <f t="shared" si="8"/>
        <v>0.360110463</v>
      </c>
      <c r="AG84" s="66">
        <f t="shared" si="8"/>
        <v>0</v>
      </c>
      <c r="AH84" s="74">
        <f t="shared" si="8"/>
        <v>0</v>
      </c>
      <c r="AI84" s="74">
        <f aca="true" t="shared" si="9" ref="AI84:BK84">+AI83+AI67+AI14+AI10</f>
        <v>0</v>
      </c>
      <c r="AJ84" s="74">
        <f t="shared" si="9"/>
        <v>0</v>
      </c>
      <c r="AK84" s="75">
        <f t="shared" si="9"/>
        <v>0</v>
      </c>
      <c r="AL84" s="66">
        <f t="shared" si="9"/>
        <v>0.054776853</v>
      </c>
      <c r="AM84" s="74">
        <f t="shared" si="9"/>
        <v>0</v>
      </c>
      <c r="AN84" s="74">
        <f t="shared" si="9"/>
        <v>0</v>
      </c>
      <c r="AO84" s="74">
        <f t="shared" si="9"/>
        <v>0</v>
      </c>
      <c r="AP84" s="75">
        <f t="shared" si="9"/>
        <v>0.130366092</v>
      </c>
      <c r="AQ84" s="66">
        <f t="shared" si="9"/>
        <v>0</v>
      </c>
      <c r="AR84" s="74">
        <f t="shared" si="9"/>
        <v>49.942093989</v>
      </c>
      <c r="AS84" s="74">
        <f t="shared" si="9"/>
        <v>0</v>
      </c>
      <c r="AT84" s="74">
        <f t="shared" si="9"/>
        <v>0</v>
      </c>
      <c r="AU84" s="75">
        <f t="shared" si="9"/>
        <v>0</v>
      </c>
      <c r="AV84" s="66">
        <f t="shared" si="9"/>
        <v>585.666570221</v>
      </c>
      <c r="AW84" s="74">
        <f t="shared" si="9"/>
        <v>5476.152272495</v>
      </c>
      <c r="AX84" s="74">
        <f t="shared" si="9"/>
        <v>438.715869721</v>
      </c>
      <c r="AY84" s="74">
        <f t="shared" si="9"/>
        <v>0</v>
      </c>
      <c r="AZ84" s="75">
        <f t="shared" si="9"/>
        <v>4760.758953575</v>
      </c>
      <c r="BA84" s="66">
        <f t="shared" si="9"/>
        <v>0</v>
      </c>
      <c r="BB84" s="74">
        <f t="shared" si="9"/>
        <v>0</v>
      </c>
      <c r="BC84" s="74">
        <f t="shared" si="9"/>
        <v>0</v>
      </c>
      <c r="BD84" s="74">
        <f t="shared" si="9"/>
        <v>0</v>
      </c>
      <c r="BE84" s="75">
        <f t="shared" si="9"/>
        <v>0</v>
      </c>
      <c r="BF84" s="66">
        <f t="shared" si="9"/>
        <v>221.281720916</v>
      </c>
      <c r="BG84" s="74">
        <f t="shared" si="9"/>
        <v>560.845739703</v>
      </c>
      <c r="BH84" s="74">
        <f t="shared" si="9"/>
        <v>33.278337750999995</v>
      </c>
      <c r="BI84" s="74">
        <f t="shared" si="9"/>
        <v>0</v>
      </c>
      <c r="BJ84" s="75">
        <f t="shared" si="9"/>
        <v>700.637656087</v>
      </c>
      <c r="BK84" s="66">
        <f t="shared" si="9"/>
        <v>22192.800984925998</v>
      </c>
    </row>
    <row r="85" spans="1:63" ht="3.75" customHeight="1">
      <c r="A85" s="11"/>
      <c r="B85" s="20"/>
      <c r="C85" s="124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6"/>
    </row>
    <row r="86" spans="1:63" ht="3.75" customHeight="1">
      <c r="A86" s="11"/>
      <c r="B86" s="20"/>
      <c r="C86" s="25"/>
      <c r="D86" s="33"/>
      <c r="E86" s="26"/>
      <c r="F86" s="26"/>
      <c r="G86" s="26"/>
      <c r="H86" s="26"/>
      <c r="I86" s="26"/>
      <c r="J86" s="26"/>
      <c r="K86" s="26"/>
      <c r="L86" s="26"/>
      <c r="M86" s="26"/>
      <c r="N86" s="33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33"/>
      <c r="AS86" s="26"/>
      <c r="AT86" s="26"/>
      <c r="AU86" s="26"/>
      <c r="AV86" s="26"/>
      <c r="AW86" s="26"/>
      <c r="AX86" s="26"/>
      <c r="AY86" s="26"/>
      <c r="AZ86" s="26"/>
      <c r="BA86" s="26"/>
      <c r="BB86" s="33"/>
      <c r="BC86" s="26"/>
      <c r="BD86" s="26"/>
      <c r="BE86" s="26"/>
      <c r="BF86" s="26"/>
      <c r="BG86" s="33"/>
      <c r="BH86" s="26"/>
      <c r="BI86" s="26"/>
      <c r="BJ86" s="26"/>
      <c r="BK86" s="29"/>
    </row>
    <row r="87" spans="1:63" ht="12.75">
      <c r="A87" s="11" t="s">
        <v>1</v>
      </c>
      <c r="B87" s="17" t="s">
        <v>7</v>
      </c>
      <c r="C87" s="124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6"/>
    </row>
    <row r="88" spans="1:256" s="4" customFormat="1" ht="12.75">
      <c r="A88" s="11" t="s">
        <v>72</v>
      </c>
      <c r="B88" s="24" t="s">
        <v>2</v>
      </c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3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4" customFormat="1" ht="12.75">
      <c r="A89" s="11"/>
      <c r="B89" s="24" t="s">
        <v>104</v>
      </c>
      <c r="C89" s="77">
        <v>0</v>
      </c>
      <c r="D89" s="53">
        <v>0.5133133240000001</v>
      </c>
      <c r="E89" s="78">
        <v>0</v>
      </c>
      <c r="F89" s="78">
        <v>0</v>
      </c>
      <c r="G89" s="79">
        <v>0</v>
      </c>
      <c r="H89" s="77">
        <v>12.176276197999998</v>
      </c>
      <c r="I89" s="78">
        <v>5.424199999999999E-05</v>
      </c>
      <c r="J89" s="78">
        <v>0</v>
      </c>
      <c r="K89" s="78">
        <v>0</v>
      </c>
      <c r="L89" s="79">
        <v>0.617665346</v>
      </c>
      <c r="M89" s="67">
        <v>0</v>
      </c>
      <c r="N89" s="68">
        <v>0</v>
      </c>
      <c r="O89" s="67">
        <v>0</v>
      </c>
      <c r="P89" s="67">
        <v>0</v>
      </c>
      <c r="Q89" s="67">
        <v>0</v>
      </c>
      <c r="R89" s="77">
        <v>6.238841449000001</v>
      </c>
      <c r="S89" s="78">
        <v>0</v>
      </c>
      <c r="T89" s="78">
        <v>0</v>
      </c>
      <c r="U89" s="78">
        <v>0</v>
      </c>
      <c r="V89" s="79">
        <v>0.24812443699999998</v>
      </c>
      <c r="W89" s="77">
        <v>0</v>
      </c>
      <c r="X89" s="78">
        <v>0</v>
      </c>
      <c r="Y89" s="78">
        <v>0</v>
      </c>
      <c r="Z89" s="78">
        <v>0</v>
      </c>
      <c r="AA89" s="79">
        <v>0</v>
      </c>
      <c r="AB89" s="77">
        <v>0.656423626</v>
      </c>
      <c r="AC89" s="78">
        <v>0</v>
      </c>
      <c r="AD89" s="78">
        <v>0</v>
      </c>
      <c r="AE89" s="78">
        <v>0</v>
      </c>
      <c r="AF89" s="79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77">
        <v>0.38995768799999997</v>
      </c>
      <c r="AM89" s="78">
        <v>0</v>
      </c>
      <c r="AN89" s="78">
        <v>0</v>
      </c>
      <c r="AO89" s="78">
        <v>0</v>
      </c>
      <c r="AP89" s="79">
        <v>0</v>
      </c>
      <c r="AQ89" s="77">
        <v>0</v>
      </c>
      <c r="AR89" s="80">
        <v>0</v>
      </c>
      <c r="AS89" s="78">
        <v>0</v>
      </c>
      <c r="AT89" s="78">
        <v>0</v>
      </c>
      <c r="AU89" s="79">
        <v>0</v>
      </c>
      <c r="AV89" s="77">
        <v>598.5074365500001</v>
      </c>
      <c r="AW89" s="78">
        <v>6.553346075</v>
      </c>
      <c r="AX89" s="78">
        <v>0</v>
      </c>
      <c r="AY89" s="78">
        <v>0</v>
      </c>
      <c r="AZ89" s="79">
        <v>76.924099113</v>
      </c>
      <c r="BA89" s="77">
        <v>0</v>
      </c>
      <c r="BB89" s="80">
        <v>0</v>
      </c>
      <c r="BC89" s="78">
        <v>0</v>
      </c>
      <c r="BD89" s="78">
        <v>0</v>
      </c>
      <c r="BE89" s="79">
        <v>0</v>
      </c>
      <c r="BF89" s="77">
        <v>336.831721539</v>
      </c>
      <c r="BG89" s="80">
        <v>11.522125094</v>
      </c>
      <c r="BH89" s="78">
        <v>0.915889642</v>
      </c>
      <c r="BI89" s="78">
        <v>0</v>
      </c>
      <c r="BJ89" s="79">
        <v>30.074050976</v>
      </c>
      <c r="BK89" s="105">
        <f>SUM(C89:BJ89)</f>
        <v>1082.1693252990003</v>
      </c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4" customFormat="1" ht="12.75">
      <c r="A90" s="36"/>
      <c r="B90" s="37" t="s">
        <v>81</v>
      </c>
      <c r="C90" s="50">
        <f>SUM(C89)</f>
        <v>0</v>
      </c>
      <c r="D90" s="71">
        <f>SUM(D89)</f>
        <v>0.5133133240000001</v>
      </c>
      <c r="E90" s="71">
        <f aca="true" t="shared" si="10" ref="E90:BJ90">SUM(E89)</f>
        <v>0</v>
      </c>
      <c r="F90" s="71">
        <f t="shared" si="10"/>
        <v>0</v>
      </c>
      <c r="G90" s="69">
        <f t="shared" si="10"/>
        <v>0</v>
      </c>
      <c r="H90" s="50">
        <f t="shared" si="10"/>
        <v>12.176276197999998</v>
      </c>
      <c r="I90" s="71">
        <f t="shared" si="10"/>
        <v>5.424199999999999E-05</v>
      </c>
      <c r="J90" s="71">
        <f t="shared" si="10"/>
        <v>0</v>
      </c>
      <c r="K90" s="71">
        <f t="shared" si="10"/>
        <v>0</v>
      </c>
      <c r="L90" s="69">
        <f t="shared" si="10"/>
        <v>0.617665346</v>
      </c>
      <c r="M90" s="51">
        <f t="shared" si="10"/>
        <v>0</v>
      </c>
      <c r="N90" s="51">
        <f t="shared" si="10"/>
        <v>0</v>
      </c>
      <c r="O90" s="51">
        <f t="shared" si="10"/>
        <v>0</v>
      </c>
      <c r="P90" s="51">
        <f t="shared" si="10"/>
        <v>0</v>
      </c>
      <c r="Q90" s="76">
        <f t="shared" si="10"/>
        <v>0</v>
      </c>
      <c r="R90" s="50">
        <f t="shared" si="10"/>
        <v>6.238841449000001</v>
      </c>
      <c r="S90" s="71">
        <f t="shared" si="10"/>
        <v>0</v>
      </c>
      <c r="T90" s="71">
        <f t="shared" si="10"/>
        <v>0</v>
      </c>
      <c r="U90" s="71">
        <f t="shared" si="10"/>
        <v>0</v>
      </c>
      <c r="V90" s="69">
        <f t="shared" si="10"/>
        <v>0.24812443699999998</v>
      </c>
      <c r="W90" s="50">
        <f t="shared" si="10"/>
        <v>0</v>
      </c>
      <c r="X90" s="71">
        <f t="shared" si="10"/>
        <v>0</v>
      </c>
      <c r="Y90" s="71">
        <f t="shared" si="10"/>
        <v>0</v>
      </c>
      <c r="Z90" s="71">
        <f t="shared" si="10"/>
        <v>0</v>
      </c>
      <c r="AA90" s="69">
        <f t="shared" si="10"/>
        <v>0</v>
      </c>
      <c r="AB90" s="50">
        <f t="shared" si="10"/>
        <v>0.656423626</v>
      </c>
      <c r="AC90" s="71">
        <f t="shared" si="10"/>
        <v>0</v>
      </c>
      <c r="AD90" s="71">
        <f t="shared" si="10"/>
        <v>0</v>
      </c>
      <c r="AE90" s="71">
        <f t="shared" si="10"/>
        <v>0</v>
      </c>
      <c r="AF90" s="69">
        <f t="shared" si="10"/>
        <v>0</v>
      </c>
      <c r="AG90" s="51">
        <f t="shared" si="10"/>
        <v>0</v>
      </c>
      <c r="AH90" s="51">
        <f t="shared" si="10"/>
        <v>0</v>
      </c>
      <c r="AI90" s="51">
        <f t="shared" si="10"/>
        <v>0</v>
      </c>
      <c r="AJ90" s="51">
        <f t="shared" si="10"/>
        <v>0</v>
      </c>
      <c r="AK90" s="76">
        <f t="shared" si="10"/>
        <v>0</v>
      </c>
      <c r="AL90" s="50">
        <f t="shared" si="10"/>
        <v>0.38995768799999997</v>
      </c>
      <c r="AM90" s="71">
        <f t="shared" si="10"/>
        <v>0</v>
      </c>
      <c r="AN90" s="71">
        <f t="shared" si="10"/>
        <v>0</v>
      </c>
      <c r="AO90" s="71">
        <f t="shared" si="10"/>
        <v>0</v>
      </c>
      <c r="AP90" s="69">
        <f t="shared" si="10"/>
        <v>0</v>
      </c>
      <c r="AQ90" s="50">
        <f t="shared" si="10"/>
        <v>0</v>
      </c>
      <c r="AR90" s="71">
        <f t="shared" si="10"/>
        <v>0</v>
      </c>
      <c r="AS90" s="71">
        <f t="shared" si="10"/>
        <v>0</v>
      </c>
      <c r="AT90" s="71">
        <f t="shared" si="10"/>
        <v>0</v>
      </c>
      <c r="AU90" s="69">
        <f t="shared" si="10"/>
        <v>0</v>
      </c>
      <c r="AV90" s="50">
        <f t="shared" si="10"/>
        <v>598.5074365500001</v>
      </c>
      <c r="AW90" s="71">
        <f t="shared" si="10"/>
        <v>6.553346075</v>
      </c>
      <c r="AX90" s="71">
        <f t="shared" si="10"/>
        <v>0</v>
      </c>
      <c r="AY90" s="71">
        <f t="shared" si="10"/>
        <v>0</v>
      </c>
      <c r="AZ90" s="69">
        <f t="shared" si="10"/>
        <v>76.924099113</v>
      </c>
      <c r="BA90" s="50">
        <f t="shared" si="10"/>
        <v>0</v>
      </c>
      <c r="BB90" s="71">
        <f t="shared" si="10"/>
        <v>0</v>
      </c>
      <c r="BC90" s="71">
        <f t="shared" si="10"/>
        <v>0</v>
      </c>
      <c r="BD90" s="71">
        <f t="shared" si="10"/>
        <v>0</v>
      </c>
      <c r="BE90" s="69">
        <f t="shared" si="10"/>
        <v>0</v>
      </c>
      <c r="BF90" s="50">
        <f t="shared" si="10"/>
        <v>336.831721539</v>
      </c>
      <c r="BG90" s="71">
        <f t="shared" si="10"/>
        <v>11.522125094</v>
      </c>
      <c r="BH90" s="71">
        <f t="shared" si="10"/>
        <v>0.915889642</v>
      </c>
      <c r="BI90" s="71">
        <f t="shared" si="10"/>
        <v>0</v>
      </c>
      <c r="BJ90" s="69">
        <f t="shared" si="10"/>
        <v>30.074050976</v>
      </c>
      <c r="BK90" s="52">
        <f>SUM(BK89:BK89)</f>
        <v>1082.1693252990003</v>
      </c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63" ht="12.75">
      <c r="A91" s="11" t="s">
        <v>73</v>
      </c>
      <c r="B91" s="18" t="s">
        <v>17</v>
      </c>
      <c r="C91" s="114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6"/>
    </row>
    <row r="92" spans="1:63" ht="12.75">
      <c r="A92" s="11"/>
      <c r="B92" s="24" t="s">
        <v>105</v>
      </c>
      <c r="C92" s="73">
        <v>0</v>
      </c>
      <c r="D92" s="53">
        <v>107.80169686800001</v>
      </c>
      <c r="E92" s="45">
        <v>0</v>
      </c>
      <c r="F92" s="45">
        <v>0</v>
      </c>
      <c r="G92" s="54">
        <v>0</v>
      </c>
      <c r="H92" s="73">
        <v>31.499571955</v>
      </c>
      <c r="I92" s="45">
        <v>255.98523703800004</v>
      </c>
      <c r="J92" s="45">
        <v>0</v>
      </c>
      <c r="K92" s="45">
        <v>0</v>
      </c>
      <c r="L92" s="54">
        <v>112.001817265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9.350333798</v>
      </c>
      <c r="S92" s="45">
        <v>10.619540305</v>
      </c>
      <c r="T92" s="45">
        <v>0</v>
      </c>
      <c r="U92" s="45">
        <v>0</v>
      </c>
      <c r="V92" s="54">
        <v>3.406165528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0.164553098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0.09448520199999999</v>
      </c>
      <c r="AM92" s="45">
        <v>0</v>
      </c>
      <c r="AN92" s="45">
        <v>0</v>
      </c>
      <c r="AO92" s="45">
        <v>0</v>
      </c>
      <c r="AP92" s="54">
        <v>0.060052921999999995</v>
      </c>
      <c r="AQ92" s="73">
        <v>0</v>
      </c>
      <c r="AR92" s="53">
        <v>0.243509839</v>
      </c>
      <c r="AS92" s="45">
        <v>0</v>
      </c>
      <c r="AT92" s="45">
        <v>0</v>
      </c>
      <c r="AU92" s="54">
        <v>0</v>
      </c>
      <c r="AV92" s="73">
        <v>837.8322100299998</v>
      </c>
      <c r="AW92" s="45">
        <v>145.092970595</v>
      </c>
      <c r="AX92" s="45">
        <v>0</v>
      </c>
      <c r="AY92" s="45">
        <v>0</v>
      </c>
      <c r="AZ92" s="54">
        <v>477.323597958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246.63738956</v>
      </c>
      <c r="BG92" s="53">
        <v>17.824021412</v>
      </c>
      <c r="BH92" s="45">
        <v>0</v>
      </c>
      <c r="BI92" s="45">
        <v>0</v>
      </c>
      <c r="BJ92" s="54">
        <v>55.996015915</v>
      </c>
      <c r="BK92" s="49">
        <f aca="true" t="shared" si="11" ref="BK92:BK103">SUM(C92:BJ92)</f>
        <v>2311.933169288</v>
      </c>
    </row>
    <row r="93" spans="1:63" ht="12.75">
      <c r="A93" s="11"/>
      <c r="B93" s="112" t="s">
        <v>189</v>
      </c>
      <c r="C93" s="73">
        <v>0</v>
      </c>
      <c r="D93" s="53">
        <v>0.064706452</v>
      </c>
      <c r="E93" s="45">
        <v>0</v>
      </c>
      <c r="F93" s="45">
        <v>0</v>
      </c>
      <c r="G93" s="54">
        <v>0</v>
      </c>
      <c r="H93" s="73">
        <v>0.048323974</v>
      </c>
      <c r="I93" s="45">
        <v>0.01294129</v>
      </c>
      <c r="J93" s="45">
        <v>0</v>
      </c>
      <c r="K93" s="45">
        <v>0</v>
      </c>
      <c r="L93" s="54">
        <v>0.08433474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0.031363566999999995</v>
      </c>
      <c r="S93" s="45">
        <v>0</v>
      </c>
      <c r="T93" s="45">
        <v>0</v>
      </c>
      <c r="U93" s="45">
        <v>0</v>
      </c>
      <c r="V93" s="54">
        <v>0.11225981599999998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3.0929846170000004</v>
      </c>
      <c r="AW93" s="45">
        <v>2.4727420319999998</v>
      </c>
      <c r="AX93" s="45">
        <v>0</v>
      </c>
      <c r="AY93" s="45">
        <v>0</v>
      </c>
      <c r="AZ93" s="54">
        <v>9.649122999000001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2.153480946</v>
      </c>
      <c r="BG93" s="53">
        <v>0.306390179</v>
      </c>
      <c r="BH93" s="45">
        <v>0.032352419</v>
      </c>
      <c r="BI93" s="45">
        <v>0</v>
      </c>
      <c r="BJ93" s="54">
        <v>2.1466315250000005</v>
      </c>
      <c r="BK93" s="49">
        <f t="shared" si="11"/>
        <v>20.207634556000002</v>
      </c>
    </row>
    <row r="94" spans="1:63" ht="12.75">
      <c r="A94" s="11"/>
      <c r="B94" s="24" t="s">
        <v>106</v>
      </c>
      <c r="C94" s="73">
        <v>0</v>
      </c>
      <c r="D94" s="53">
        <v>108.033998401</v>
      </c>
      <c r="E94" s="45">
        <v>0</v>
      </c>
      <c r="F94" s="45">
        <v>0</v>
      </c>
      <c r="G94" s="54">
        <v>0</v>
      </c>
      <c r="H94" s="73">
        <v>4.842757132</v>
      </c>
      <c r="I94" s="45">
        <v>67.823678381</v>
      </c>
      <c r="J94" s="45">
        <v>0.6752599730000001</v>
      </c>
      <c r="K94" s="45">
        <v>0</v>
      </c>
      <c r="L94" s="54">
        <v>41.403967562000005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1.679859156</v>
      </c>
      <c r="S94" s="45">
        <v>0.212101621</v>
      </c>
      <c r="T94" s="45">
        <v>0</v>
      </c>
      <c r="U94" s="45">
        <v>0</v>
      </c>
      <c r="V94" s="54">
        <v>0.9713352909999998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0.013358599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0.042982399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23.841360174000002</v>
      </c>
      <c r="AS94" s="45">
        <v>0</v>
      </c>
      <c r="AT94" s="45">
        <v>0</v>
      </c>
      <c r="AU94" s="54">
        <v>0</v>
      </c>
      <c r="AV94" s="73">
        <v>190.368764667</v>
      </c>
      <c r="AW94" s="45">
        <v>169.975806506</v>
      </c>
      <c r="AX94" s="45">
        <v>0</v>
      </c>
      <c r="AY94" s="45">
        <v>4.781390665</v>
      </c>
      <c r="AZ94" s="54">
        <v>494.805221424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65.019789299</v>
      </c>
      <c r="BG94" s="53">
        <v>17.433521954</v>
      </c>
      <c r="BH94" s="45">
        <v>0</v>
      </c>
      <c r="BI94" s="45">
        <v>0</v>
      </c>
      <c r="BJ94" s="54">
        <v>49.476530603</v>
      </c>
      <c r="BK94" s="49">
        <f t="shared" si="11"/>
        <v>1241.401683807</v>
      </c>
    </row>
    <row r="95" spans="1:63" ht="12.75">
      <c r="A95" s="11"/>
      <c r="B95" s="24" t="s">
        <v>107</v>
      </c>
      <c r="C95" s="73">
        <v>0</v>
      </c>
      <c r="D95" s="53">
        <v>0.526388061</v>
      </c>
      <c r="E95" s="45">
        <v>0</v>
      </c>
      <c r="F95" s="45">
        <v>0</v>
      </c>
      <c r="G95" s="54">
        <v>0</v>
      </c>
      <c r="H95" s="73">
        <v>89.365860285</v>
      </c>
      <c r="I95" s="45">
        <v>13.965693928999999</v>
      </c>
      <c r="J95" s="45">
        <v>0</v>
      </c>
      <c r="K95" s="45">
        <v>0</v>
      </c>
      <c r="L95" s="54">
        <v>49.077332549999994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39.383805613</v>
      </c>
      <c r="S95" s="45">
        <v>0.22791957999999998</v>
      </c>
      <c r="T95" s="45">
        <v>0</v>
      </c>
      <c r="U95" s="45">
        <v>0</v>
      </c>
      <c r="V95" s="54">
        <v>4.270261469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0.20101061399999998</v>
      </c>
      <c r="AC95" s="45">
        <v>0</v>
      </c>
      <c r="AD95" s="45">
        <v>0</v>
      </c>
      <c r="AE95" s="45">
        <v>0</v>
      </c>
      <c r="AF95" s="54">
        <v>0.000516272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0.311537405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3.9480935479999997</v>
      </c>
      <c r="AS95" s="45">
        <v>0</v>
      </c>
      <c r="AT95" s="45">
        <v>0</v>
      </c>
      <c r="AU95" s="54">
        <v>0</v>
      </c>
      <c r="AV95" s="73">
        <v>839.008570613</v>
      </c>
      <c r="AW95" s="45">
        <v>127.85499317</v>
      </c>
      <c r="AX95" s="45">
        <v>0</v>
      </c>
      <c r="AY95" s="45">
        <v>0</v>
      </c>
      <c r="AZ95" s="54">
        <v>647.548043754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345.85520165</v>
      </c>
      <c r="BG95" s="53">
        <v>20.220001586</v>
      </c>
      <c r="BH95" s="45">
        <v>0</v>
      </c>
      <c r="BI95" s="45">
        <v>0</v>
      </c>
      <c r="BJ95" s="54">
        <v>61.372080997000005</v>
      </c>
      <c r="BK95" s="49">
        <f t="shared" si="11"/>
        <v>2243.137311096</v>
      </c>
    </row>
    <row r="96" spans="1:63" ht="25.5">
      <c r="A96" s="11"/>
      <c r="B96" s="24" t="s">
        <v>108</v>
      </c>
      <c r="C96" s="73">
        <v>0</v>
      </c>
      <c r="D96" s="53">
        <v>0.47634850700000003</v>
      </c>
      <c r="E96" s="45">
        <v>0</v>
      </c>
      <c r="F96" s="45">
        <v>0</v>
      </c>
      <c r="G96" s="54">
        <v>0</v>
      </c>
      <c r="H96" s="73">
        <v>0.36918294100000004</v>
      </c>
      <c r="I96" s="45">
        <v>0.001004207</v>
      </c>
      <c r="J96" s="45">
        <v>0</v>
      </c>
      <c r="K96" s="45">
        <v>0</v>
      </c>
      <c r="L96" s="54">
        <v>0.094934146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0.219604669</v>
      </c>
      <c r="S96" s="45">
        <v>0</v>
      </c>
      <c r="T96" s="45">
        <v>0</v>
      </c>
      <c r="U96" s="45">
        <v>0</v>
      </c>
      <c r="V96" s="54">
        <v>0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0.058465096999999994</v>
      </c>
      <c r="AC96" s="45">
        <v>0</v>
      </c>
      <c r="AD96" s="45">
        <v>0</v>
      </c>
      <c r="AE96" s="45">
        <v>0</v>
      </c>
      <c r="AF96" s="54">
        <v>0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0.039666689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26.849887801</v>
      </c>
      <c r="AW96" s="45">
        <v>0.6986092960000001</v>
      </c>
      <c r="AX96" s="45">
        <v>0</v>
      </c>
      <c r="AY96" s="45">
        <v>0</v>
      </c>
      <c r="AZ96" s="54">
        <v>4.124952536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15.295888281</v>
      </c>
      <c r="BG96" s="53">
        <v>0.020277101999999998</v>
      </c>
      <c r="BH96" s="45">
        <v>0</v>
      </c>
      <c r="BI96" s="45">
        <v>0</v>
      </c>
      <c r="BJ96" s="54">
        <v>0.625656203</v>
      </c>
      <c r="BK96" s="49">
        <f t="shared" si="11"/>
        <v>48.874477475000006</v>
      </c>
    </row>
    <row r="97" spans="1:63" ht="12.75">
      <c r="A97" s="11"/>
      <c r="B97" s="24" t="s">
        <v>109</v>
      </c>
      <c r="C97" s="73">
        <v>0</v>
      </c>
      <c r="D97" s="53">
        <v>68.858117464</v>
      </c>
      <c r="E97" s="45">
        <v>0</v>
      </c>
      <c r="F97" s="45">
        <v>0</v>
      </c>
      <c r="G97" s="54">
        <v>0</v>
      </c>
      <c r="H97" s="73">
        <v>7.200934921</v>
      </c>
      <c r="I97" s="45">
        <v>1.557654428</v>
      </c>
      <c r="J97" s="45">
        <v>0</v>
      </c>
      <c r="K97" s="45">
        <v>0</v>
      </c>
      <c r="L97" s="54">
        <v>6.677572662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1.9473732510000001</v>
      </c>
      <c r="S97" s="45">
        <v>0.19834958500000002</v>
      </c>
      <c r="T97" s="45">
        <v>0</v>
      </c>
      <c r="U97" s="45">
        <v>0</v>
      </c>
      <c r="V97" s="54">
        <v>0.8429711590000001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0.015138637</v>
      </c>
      <c r="AC97" s="45">
        <v>0</v>
      </c>
      <c r="AD97" s="45">
        <v>0</v>
      </c>
      <c r="AE97" s="45">
        <v>0</v>
      </c>
      <c r="AF97" s="54">
        <v>0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0.03849492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288.587787809</v>
      </c>
      <c r="AW97" s="45">
        <v>112.55801898600001</v>
      </c>
      <c r="AX97" s="45">
        <v>0</v>
      </c>
      <c r="AY97" s="45">
        <v>0</v>
      </c>
      <c r="AZ97" s="54">
        <v>182.598843553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75.25862541800001</v>
      </c>
      <c r="BG97" s="53">
        <v>8.883309107999999</v>
      </c>
      <c r="BH97" s="45">
        <v>0</v>
      </c>
      <c r="BI97" s="45">
        <v>0</v>
      </c>
      <c r="BJ97" s="54">
        <v>25.270785642999996</v>
      </c>
      <c r="BK97" s="49">
        <f t="shared" si="11"/>
        <v>780.493977544</v>
      </c>
    </row>
    <row r="98" spans="1:63" ht="12.75">
      <c r="A98" s="11"/>
      <c r="B98" s="24" t="s">
        <v>110</v>
      </c>
      <c r="C98" s="73">
        <v>0</v>
      </c>
      <c r="D98" s="53">
        <v>0</v>
      </c>
      <c r="E98" s="45">
        <v>0</v>
      </c>
      <c r="F98" s="45">
        <v>0</v>
      </c>
      <c r="G98" s="54">
        <v>0</v>
      </c>
      <c r="H98" s="73">
        <v>0.061692197</v>
      </c>
      <c r="I98" s="45">
        <v>0</v>
      </c>
      <c r="J98" s="45">
        <v>0</v>
      </c>
      <c r="K98" s="45">
        <v>0</v>
      </c>
      <c r="L98" s="54">
        <v>0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0.043560891000000004</v>
      </c>
      <c r="S98" s="45">
        <v>0</v>
      </c>
      <c r="T98" s="45">
        <v>0</v>
      </c>
      <c r="U98" s="45">
        <v>0</v>
      </c>
      <c r="V98" s="54">
        <v>0.001867832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</v>
      </c>
      <c r="AC98" s="45">
        <v>0</v>
      </c>
      <c r="AD98" s="45">
        <v>0</v>
      </c>
      <c r="AE98" s="45">
        <v>0</v>
      </c>
      <c r="AF98" s="54">
        <v>0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15.988842078</v>
      </c>
      <c r="AW98" s="45">
        <v>0.672129144</v>
      </c>
      <c r="AX98" s="45">
        <v>0</v>
      </c>
      <c r="AY98" s="45">
        <v>0</v>
      </c>
      <c r="AZ98" s="54">
        <v>11.917377476999999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8.283878181</v>
      </c>
      <c r="BG98" s="53">
        <v>0.115004307</v>
      </c>
      <c r="BH98" s="45">
        <v>0</v>
      </c>
      <c r="BI98" s="45">
        <v>0</v>
      </c>
      <c r="BJ98" s="54">
        <v>1.583799142</v>
      </c>
      <c r="BK98" s="49">
        <f t="shared" si="11"/>
        <v>38.668151249</v>
      </c>
    </row>
    <row r="99" spans="1:63" ht="12.75">
      <c r="A99" s="11"/>
      <c r="B99" s="24" t="s">
        <v>111</v>
      </c>
      <c r="C99" s="73">
        <v>0</v>
      </c>
      <c r="D99" s="53">
        <v>8.754803139</v>
      </c>
      <c r="E99" s="45">
        <v>0</v>
      </c>
      <c r="F99" s="45">
        <v>0</v>
      </c>
      <c r="G99" s="54">
        <v>0</v>
      </c>
      <c r="H99" s="73">
        <v>23.149191343</v>
      </c>
      <c r="I99" s="45">
        <v>3.783793007</v>
      </c>
      <c r="J99" s="45">
        <v>0</v>
      </c>
      <c r="K99" s="45">
        <v>0</v>
      </c>
      <c r="L99" s="54">
        <v>21.531998247999997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8.898476553</v>
      </c>
      <c r="S99" s="45">
        <v>5.613333323</v>
      </c>
      <c r="T99" s="45">
        <v>0</v>
      </c>
      <c r="U99" s="45">
        <v>0</v>
      </c>
      <c r="V99" s="54">
        <v>2.922504409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0.261479957</v>
      </c>
      <c r="AC99" s="45">
        <v>0</v>
      </c>
      <c r="AD99" s="45">
        <v>0</v>
      </c>
      <c r="AE99" s="45">
        <v>0</v>
      </c>
      <c r="AF99" s="54">
        <v>0.037675436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0.11815778499999999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722.407651764</v>
      </c>
      <c r="AW99" s="45">
        <v>116.253192351</v>
      </c>
      <c r="AX99" s="45">
        <v>0</v>
      </c>
      <c r="AY99" s="45">
        <v>0</v>
      </c>
      <c r="AZ99" s="54">
        <v>440.472901974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300.447743487</v>
      </c>
      <c r="BG99" s="53">
        <v>34.267504132999996</v>
      </c>
      <c r="BH99" s="45">
        <v>0</v>
      </c>
      <c r="BI99" s="45">
        <v>0</v>
      </c>
      <c r="BJ99" s="54">
        <v>51.896092473</v>
      </c>
      <c r="BK99" s="49">
        <f t="shared" si="11"/>
        <v>1740.816499382</v>
      </c>
    </row>
    <row r="100" spans="1:63" ht="12.75">
      <c r="A100" s="11"/>
      <c r="B100" s="24" t="s">
        <v>112</v>
      </c>
      <c r="C100" s="73">
        <v>0</v>
      </c>
      <c r="D100" s="53">
        <v>45.264765455</v>
      </c>
      <c r="E100" s="45">
        <v>0</v>
      </c>
      <c r="F100" s="45">
        <v>0</v>
      </c>
      <c r="G100" s="54">
        <v>0</v>
      </c>
      <c r="H100" s="73">
        <v>11.71615161</v>
      </c>
      <c r="I100" s="45">
        <v>2.342117281</v>
      </c>
      <c r="J100" s="45">
        <v>2.906909536</v>
      </c>
      <c r="K100" s="45">
        <v>0</v>
      </c>
      <c r="L100" s="54">
        <v>49.565740344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3.360949402</v>
      </c>
      <c r="S100" s="45">
        <v>0.026619282</v>
      </c>
      <c r="T100" s="45">
        <v>0</v>
      </c>
      <c r="U100" s="45">
        <v>0</v>
      </c>
      <c r="V100" s="54">
        <v>1.52595955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0.627334019</v>
      </c>
      <c r="AC100" s="45">
        <v>0</v>
      </c>
      <c r="AD100" s="45">
        <v>0</v>
      </c>
      <c r="AE100" s="45">
        <v>0</v>
      </c>
      <c r="AF100" s="54">
        <v>0.018056945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0.353040586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572.5025661850001</v>
      </c>
      <c r="AW100" s="45">
        <v>115.425131648</v>
      </c>
      <c r="AX100" s="45">
        <v>2.657024551</v>
      </c>
      <c r="AY100" s="45">
        <v>0</v>
      </c>
      <c r="AZ100" s="54">
        <v>264.175553258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168.953419295</v>
      </c>
      <c r="BG100" s="53">
        <v>8.130454259</v>
      </c>
      <c r="BH100" s="45">
        <v>0</v>
      </c>
      <c r="BI100" s="45">
        <v>0</v>
      </c>
      <c r="BJ100" s="54">
        <v>22.564223702</v>
      </c>
      <c r="BK100" s="49">
        <f t="shared" si="11"/>
        <v>1272.1160169080001</v>
      </c>
    </row>
    <row r="101" spans="1:63" ht="12.75">
      <c r="A101" s="11"/>
      <c r="B101" s="24" t="s">
        <v>113</v>
      </c>
      <c r="C101" s="73">
        <v>0</v>
      </c>
      <c r="D101" s="53">
        <v>20.659772206</v>
      </c>
      <c r="E101" s="45">
        <v>0</v>
      </c>
      <c r="F101" s="45">
        <v>0</v>
      </c>
      <c r="G101" s="54">
        <v>0</v>
      </c>
      <c r="H101" s="73">
        <v>1.528023842</v>
      </c>
      <c r="I101" s="45">
        <v>0</v>
      </c>
      <c r="J101" s="45">
        <v>0</v>
      </c>
      <c r="K101" s="45">
        <v>0.049580787</v>
      </c>
      <c r="L101" s="54">
        <v>7.126792101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0.24809526099999998</v>
      </c>
      <c r="S101" s="45">
        <v>0</v>
      </c>
      <c r="T101" s="45">
        <v>0</v>
      </c>
      <c r="U101" s="45">
        <v>0</v>
      </c>
      <c r="V101" s="54">
        <v>0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0.0034528899999999997</v>
      </c>
      <c r="AC101" s="45">
        <v>0</v>
      </c>
      <c r="AD101" s="45">
        <v>0</v>
      </c>
      <c r="AE101" s="45">
        <v>0</v>
      </c>
      <c r="AF101" s="54">
        <v>0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0.003381159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0</v>
      </c>
      <c r="AS101" s="45">
        <v>0</v>
      </c>
      <c r="AT101" s="45">
        <v>0</v>
      </c>
      <c r="AU101" s="54">
        <v>0</v>
      </c>
      <c r="AV101" s="73">
        <v>25.925942573</v>
      </c>
      <c r="AW101" s="45">
        <v>7.124951166000001</v>
      </c>
      <c r="AX101" s="45">
        <v>0</v>
      </c>
      <c r="AY101" s="45">
        <v>0</v>
      </c>
      <c r="AZ101" s="54">
        <v>14.725503647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7.186606867</v>
      </c>
      <c r="BG101" s="53">
        <v>0.21753809300000002</v>
      </c>
      <c r="BH101" s="45">
        <v>0</v>
      </c>
      <c r="BI101" s="45">
        <v>0</v>
      </c>
      <c r="BJ101" s="54">
        <v>1.3663474770000001</v>
      </c>
      <c r="BK101" s="49">
        <f t="shared" si="11"/>
        <v>86.165988069</v>
      </c>
    </row>
    <row r="102" spans="1:63" ht="12.75">
      <c r="A102" s="11"/>
      <c r="B102" s="24" t="s">
        <v>114</v>
      </c>
      <c r="C102" s="73">
        <v>0</v>
      </c>
      <c r="D102" s="53">
        <v>144.198049346</v>
      </c>
      <c r="E102" s="45">
        <v>0</v>
      </c>
      <c r="F102" s="45">
        <v>0</v>
      </c>
      <c r="G102" s="54">
        <v>0</v>
      </c>
      <c r="H102" s="73">
        <v>49.640602892000004</v>
      </c>
      <c r="I102" s="45">
        <v>446.354963754</v>
      </c>
      <c r="J102" s="45">
        <v>1.208149604</v>
      </c>
      <c r="K102" s="45">
        <v>0</v>
      </c>
      <c r="L102" s="54">
        <v>169.296262026</v>
      </c>
      <c r="M102" s="73">
        <v>0</v>
      </c>
      <c r="N102" s="53">
        <v>0</v>
      </c>
      <c r="O102" s="45">
        <v>0</v>
      </c>
      <c r="P102" s="45">
        <v>0</v>
      </c>
      <c r="Q102" s="54">
        <v>0</v>
      </c>
      <c r="R102" s="73">
        <v>20.204379287</v>
      </c>
      <c r="S102" s="45">
        <v>0.02181118</v>
      </c>
      <c r="T102" s="45">
        <v>0</v>
      </c>
      <c r="U102" s="45">
        <v>0</v>
      </c>
      <c r="V102" s="54">
        <v>3.659631317</v>
      </c>
      <c r="W102" s="73">
        <v>0</v>
      </c>
      <c r="X102" s="45">
        <v>0</v>
      </c>
      <c r="Y102" s="45">
        <v>0</v>
      </c>
      <c r="Z102" s="45">
        <v>0</v>
      </c>
      <c r="AA102" s="54">
        <v>0</v>
      </c>
      <c r="AB102" s="73">
        <v>0.47538540100000004</v>
      </c>
      <c r="AC102" s="45">
        <v>0</v>
      </c>
      <c r="AD102" s="45">
        <v>0</v>
      </c>
      <c r="AE102" s="45">
        <v>0</v>
      </c>
      <c r="AF102" s="54">
        <v>0.0035178699999999998</v>
      </c>
      <c r="AG102" s="73">
        <v>0</v>
      </c>
      <c r="AH102" s="45">
        <v>0</v>
      </c>
      <c r="AI102" s="45">
        <v>0</v>
      </c>
      <c r="AJ102" s="45">
        <v>0</v>
      </c>
      <c r="AK102" s="54">
        <v>0</v>
      </c>
      <c r="AL102" s="73">
        <v>0.203007854</v>
      </c>
      <c r="AM102" s="45">
        <v>0</v>
      </c>
      <c r="AN102" s="45">
        <v>0</v>
      </c>
      <c r="AO102" s="45">
        <v>0</v>
      </c>
      <c r="AP102" s="54">
        <v>0</v>
      </c>
      <c r="AQ102" s="73">
        <v>0</v>
      </c>
      <c r="AR102" s="53">
        <v>62.789861044999995</v>
      </c>
      <c r="AS102" s="45">
        <v>0</v>
      </c>
      <c r="AT102" s="45">
        <v>0</v>
      </c>
      <c r="AU102" s="54">
        <v>0</v>
      </c>
      <c r="AV102" s="73">
        <v>1230.0415787969998</v>
      </c>
      <c r="AW102" s="45">
        <v>144.43535899800003</v>
      </c>
      <c r="AX102" s="45">
        <v>0.093950307</v>
      </c>
      <c r="AY102" s="45">
        <v>0</v>
      </c>
      <c r="AZ102" s="54">
        <v>491.359111632</v>
      </c>
      <c r="BA102" s="73">
        <v>0</v>
      </c>
      <c r="BB102" s="53">
        <v>0</v>
      </c>
      <c r="BC102" s="45">
        <v>0</v>
      </c>
      <c r="BD102" s="45">
        <v>0</v>
      </c>
      <c r="BE102" s="54">
        <v>0</v>
      </c>
      <c r="BF102" s="73">
        <v>379.87083977599997</v>
      </c>
      <c r="BG102" s="53">
        <v>22.371115900000003</v>
      </c>
      <c r="BH102" s="45">
        <v>0</v>
      </c>
      <c r="BI102" s="45">
        <v>0</v>
      </c>
      <c r="BJ102" s="54">
        <v>42.760620939000006</v>
      </c>
      <c r="BK102" s="49">
        <f t="shared" si="11"/>
        <v>3208.988197925</v>
      </c>
    </row>
    <row r="103" spans="1:63" ht="12.75">
      <c r="A103" s="11"/>
      <c r="B103" s="24" t="s">
        <v>177</v>
      </c>
      <c r="C103" s="73">
        <v>0</v>
      </c>
      <c r="D103" s="53">
        <v>0</v>
      </c>
      <c r="E103" s="45">
        <v>0</v>
      </c>
      <c r="F103" s="45">
        <v>0</v>
      </c>
      <c r="G103" s="54">
        <v>0</v>
      </c>
      <c r="H103" s="73">
        <v>2.125888093</v>
      </c>
      <c r="I103" s="45">
        <v>0.15740781800000003</v>
      </c>
      <c r="J103" s="45">
        <v>0</v>
      </c>
      <c r="K103" s="45">
        <v>0</v>
      </c>
      <c r="L103" s="54">
        <v>4.412740776</v>
      </c>
      <c r="M103" s="73">
        <v>0</v>
      </c>
      <c r="N103" s="53">
        <v>0</v>
      </c>
      <c r="O103" s="45">
        <v>0</v>
      </c>
      <c r="P103" s="45">
        <v>0</v>
      </c>
      <c r="Q103" s="54">
        <v>0</v>
      </c>
      <c r="R103" s="73">
        <v>0.490256401</v>
      </c>
      <c r="S103" s="45">
        <v>0</v>
      </c>
      <c r="T103" s="45">
        <v>0</v>
      </c>
      <c r="U103" s="45">
        <v>0</v>
      </c>
      <c r="V103" s="54">
        <v>0.519378141</v>
      </c>
      <c r="W103" s="73">
        <v>0</v>
      </c>
      <c r="X103" s="45">
        <v>0</v>
      </c>
      <c r="Y103" s="45">
        <v>0</v>
      </c>
      <c r="Z103" s="45">
        <v>0</v>
      </c>
      <c r="AA103" s="54">
        <v>0</v>
      </c>
      <c r="AB103" s="73">
        <v>0</v>
      </c>
      <c r="AC103" s="45">
        <v>0</v>
      </c>
      <c r="AD103" s="45">
        <v>0</v>
      </c>
      <c r="AE103" s="45">
        <v>0</v>
      </c>
      <c r="AF103" s="54">
        <v>0</v>
      </c>
      <c r="AG103" s="73">
        <v>0</v>
      </c>
      <c r="AH103" s="45">
        <v>0</v>
      </c>
      <c r="AI103" s="45">
        <v>0</v>
      </c>
      <c r="AJ103" s="45">
        <v>0</v>
      </c>
      <c r="AK103" s="54">
        <v>0</v>
      </c>
      <c r="AL103" s="73">
        <v>0</v>
      </c>
      <c r="AM103" s="45">
        <v>0</v>
      </c>
      <c r="AN103" s="45">
        <v>0</v>
      </c>
      <c r="AO103" s="45">
        <v>0</v>
      </c>
      <c r="AP103" s="54">
        <v>0</v>
      </c>
      <c r="AQ103" s="73">
        <v>0</v>
      </c>
      <c r="AR103" s="53">
        <v>0</v>
      </c>
      <c r="AS103" s="45">
        <v>0</v>
      </c>
      <c r="AT103" s="45">
        <v>0</v>
      </c>
      <c r="AU103" s="54">
        <v>0</v>
      </c>
      <c r="AV103" s="73">
        <v>130.877535557</v>
      </c>
      <c r="AW103" s="45">
        <v>61.632826699</v>
      </c>
      <c r="AX103" s="45">
        <v>0</v>
      </c>
      <c r="AY103" s="45">
        <v>0</v>
      </c>
      <c r="AZ103" s="54">
        <v>331.905351816</v>
      </c>
      <c r="BA103" s="73">
        <v>0</v>
      </c>
      <c r="BB103" s="53">
        <v>0</v>
      </c>
      <c r="BC103" s="45">
        <v>0</v>
      </c>
      <c r="BD103" s="45">
        <v>0</v>
      </c>
      <c r="BE103" s="54">
        <v>0</v>
      </c>
      <c r="BF103" s="73">
        <v>49.906401728</v>
      </c>
      <c r="BG103" s="53">
        <v>12.374253515</v>
      </c>
      <c r="BH103" s="45">
        <v>0</v>
      </c>
      <c r="BI103" s="45">
        <v>0</v>
      </c>
      <c r="BJ103" s="54">
        <v>35.74176587</v>
      </c>
      <c r="BK103" s="49">
        <f t="shared" si="11"/>
        <v>630.1438064139999</v>
      </c>
    </row>
    <row r="104" spans="1:63" ht="12.75">
      <c r="A104" s="36"/>
      <c r="B104" s="37" t="s">
        <v>82</v>
      </c>
      <c r="C104" s="81">
        <f>SUM(C92:C103)</f>
        <v>0</v>
      </c>
      <c r="D104" s="81">
        <f>SUM(D92:D103)</f>
        <v>504.63864589900004</v>
      </c>
      <c r="E104" s="81">
        <f aca="true" t="shared" si="12" ref="E104:BK104">SUM(E92:E103)</f>
        <v>0</v>
      </c>
      <c r="F104" s="81">
        <f t="shared" si="12"/>
        <v>0</v>
      </c>
      <c r="G104" s="81">
        <f t="shared" si="12"/>
        <v>0</v>
      </c>
      <c r="H104" s="81">
        <f>SUM(H92:H103)</f>
        <v>221.54818118500003</v>
      </c>
      <c r="I104" s="81">
        <f t="shared" si="12"/>
        <v>791.984491133</v>
      </c>
      <c r="J104" s="81">
        <f t="shared" si="12"/>
        <v>4.790319113000001</v>
      </c>
      <c r="K104" s="81">
        <f t="shared" si="12"/>
        <v>0.049580787</v>
      </c>
      <c r="L104" s="81">
        <f t="shared" si="12"/>
        <v>461.27349241999997</v>
      </c>
      <c r="M104" s="81">
        <f t="shared" si="12"/>
        <v>0</v>
      </c>
      <c r="N104" s="81">
        <f t="shared" si="12"/>
        <v>0</v>
      </c>
      <c r="O104" s="81">
        <f t="shared" si="12"/>
        <v>0</v>
      </c>
      <c r="P104" s="81">
        <f t="shared" si="12"/>
        <v>0</v>
      </c>
      <c r="Q104" s="81">
        <f t="shared" si="12"/>
        <v>0</v>
      </c>
      <c r="R104" s="81">
        <f t="shared" si="12"/>
        <v>85.85805784899999</v>
      </c>
      <c r="S104" s="81">
        <f t="shared" si="12"/>
        <v>16.919674876</v>
      </c>
      <c r="T104" s="81">
        <f t="shared" si="12"/>
        <v>0</v>
      </c>
      <c r="U104" s="81">
        <f t="shared" si="12"/>
        <v>0</v>
      </c>
      <c r="V104" s="81">
        <f>SUM(V92:V103)</f>
        <v>18.232334512</v>
      </c>
      <c r="W104" s="81">
        <f t="shared" si="12"/>
        <v>0</v>
      </c>
      <c r="X104" s="81">
        <f t="shared" si="12"/>
        <v>0</v>
      </c>
      <c r="Y104" s="81">
        <f t="shared" si="12"/>
        <v>0</v>
      </c>
      <c r="Z104" s="81">
        <f t="shared" si="12"/>
        <v>0</v>
      </c>
      <c r="AA104" s="81">
        <f t="shared" si="12"/>
        <v>0</v>
      </c>
      <c r="AB104" s="81">
        <f t="shared" si="12"/>
        <v>1.820178312</v>
      </c>
      <c r="AC104" s="81">
        <f t="shared" si="12"/>
        <v>0</v>
      </c>
      <c r="AD104" s="81">
        <f t="shared" si="12"/>
        <v>0</v>
      </c>
      <c r="AE104" s="81">
        <f t="shared" si="12"/>
        <v>0</v>
      </c>
      <c r="AF104" s="81">
        <f t="shared" si="12"/>
        <v>0.059766522999999995</v>
      </c>
      <c r="AG104" s="81">
        <f t="shared" si="12"/>
        <v>0</v>
      </c>
      <c r="AH104" s="81">
        <f t="shared" si="12"/>
        <v>0</v>
      </c>
      <c r="AI104" s="81">
        <f t="shared" si="12"/>
        <v>0</v>
      </c>
      <c r="AJ104" s="81">
        <f t="shared" si="12"/>
        <v>0</v>
      </c>
      <c r="AK104" s="81">
        <f t="shared" si="12"/>
        <v>0</v>
      </c>
      <c r="AL104" s="81">
        <f t="shared" si="12"/>
        <v>1.2047539989999998</v>
      </c>
      <c r="AM104" s="81">
        <f t="shared" si="12"/>
        <v>0</v>
      </c>
      <c r="AN104" s="81">
        <f t="shared" si="12"/>
        <v>0</v>
      </c>
      <c r="AO104" s="81">
        <f t="shared" si="12"/>
        <v>0</v>
      </c>
      <c r="AP104" s="81">
        <f t="shared" si="12"/>
        <v>0.060052921999999995</v>
      </c>
      <c r="AQ104" s="81">
        <f t="shared" si="12"/>
        <v>0</v>
      </c>
      <c r="AR104" s="81">
        <f t="shared" si="12"/>
        <v>90.822824606</v>
      </c>
      <c r="AS104" s="81">
        <f t="shared" si="12"/>
        <v>0</v>
      </c>
      <c r="AT104" s="81">
        <f t="shared" si="12"/>
        <v>0</v>
      </c>
      <c r="AU104" s="81">
        <f t="shared" si="12"/>
        <v>0</v>
      </c>
      <c r="AV104" s="81">
        <f t="shared" si="12"/>
        <v>4883.484322490999</v>
      </c>
      <c r="AW104" s="81">
        <f t="shared" si="12"/>
        <v>1004.1967305910001</v>
      </c>
      <c r="AX104" s="81">
        <f t="shared" si="12"/>
        <v>2.750974858</v>
      </c>
      <c r="AY104" s="81">
        <f t="shared" si="12"/>
        <v>4.781390665</v>
      </c>
      <c r="AZ104" s="81">
        <f t="shared" si="12"/>
        <v>3370.605582028</v>
      </c>
      <c r="BA104" s="81">
        <f t="shared" si="12"/>
        <v>0</v>
      </c>
      <c r="BB104" s="81">
        <f t="shared" si="12"/>
        <v>0</v>
      </c>
      <c r="BC104" s="81">
        <f t="shared" si="12"/>
        <v>0</v>
      </c>
      <c r="BD104" s="81">
        <f t="shared" si="12"/>
        <v>0</v>
      </c>
      <c r="BE104" s="81">
        <f t="shared" si="12"/>
        <v>0</v>
      </c>
      <c r="BF104" s="81">
        <f t="shared" si="12"/>
        <v>1664.869264488</v>
      </c>
      <c r="BG104" s="81">
        <f t="shared" si="12"/>
        <v>142.163391548</v>
      </c>
      <c r="BH104" s="81">
        <f t="shared" si="12"/>
        <v>0.032352419</v>
      </c>
      <c r="BI104" s="81">
        <f t="shared" si="12"/>
        <v>0</v>
      </c>
      <c r="BJ104" s="81">
        <f t="shared" si="12"/>
        <v>350.800550489</v>
      </c>
      <c r="BK104" s="106">
        <f t="shared" si="12"/>
        <v>13622.946913713002</v>
      </c>
    </row>
    <row r="105" spans="1:63" ht="12.75">
      <c r="A105" s="36"/>
      <c r="B105" s="38" t="s">
        <v>80</v>
      </c>
      <c r="C105" s="50">
        <f>+C104+C90</f>
        <v>0</v>
      </c>
      <c r="D105" s="71">
        <f aca="true" t="shared" si="13" ref="D105:AH105">+D104+D90</f>
        <v>505.15195922300006</v>
      </c>
      <c r="E105" s="71">
        <f t="shared" si="13"/>
        <v>0</v>
      </c>
      <c r="F105" s="71">
        <f t="shared" si="13"/>
        <v>0</v>
      </c>
      <c r="G105" s="69">
        <f t="shared" si="13"/>
        <v>0</v>
      </c>
      <c r="H105" s="50">
        <f t="shared" si="13"/>
        <v>233.72445738300004</v>
      </c>
      <c r="I105" s="71">
        <f t="shared" si="13"/>
        <v>791.984545375</v>
      </c>
      <c r="J105" s="71">
        <f t="shared" si="13"/>
        <v>4.790319113000001</v>
      </c>
      <c r="K105" s="71">
        <f t="shared" si="13"/>
        <v>0.049580787</v>
      </c>
      <c r="L105" s="69">
        <f t="shared" si="13"/>
        <v>461.891157766</v>
      </c>
      <c r="M105" s="50">
        <f t="shared" si="13"/>
        <v>0</v>
      </c>
      <c r="N105" s="71">
        <f t="shared" si="13"/>
        <v>0</v>
      </c>
      <c r="O105" s="71">
        <f t="shared" si="13"/>
        <v>0</v>
      </c>
      <c r="P105" s="71">
        <f t="shared" si="13"/>
        <v>0</v>
      </c>
      <c r="Q105" s="69">
        <f t="shared" si="13"/>
        <v>0</v>
      </c>
      <c r="R105" s="50">
        <f t="shared" si="13"/>
        <v>92.096899298</v>
      </c>
      <c r="S105" s="71">
        <f t="shared" si="13"/>
        <v>16.919674876</v>
      </c>
      <c r="T105" s="71">
        <f t="shared" si="13"/>
        <v>0</v>
      </c>
      <c r="U105" s="71">
        <f t="shared" si="13"/>
        <v>0</v>
      </c>
      <c r="V105" s="69">
        <f t="shared" si="13"/>
        <v>18.480458949000003</v>
      </c>
      <c r="W105" s="50">
        <f t="shared" si="13"/>
        <v>0</v>
      </c>
      <c r="X105" s="71">
        <f t="shared" si="13"/>
        <v>0</v>
      </c>
      <c r="Y105" s="71">
        <f t="shared" si="13"/>
        <v>0</v>
      </c>
      <c r="Z105" s="71">
        <f t="shared" si="13"/>
        <v>0</v>
      </c>
      <c r="AA105" s="69">
        <f t="shared" si="13"/>
        <v>0</v>
      </c>
      <c r="AB105" s="50">
        <f t="shared" si="13"/>
        <v>2.476601938</v>
      </c>
      <c r="AC105" s="71">
        <f t="shared" si="13"/>
        <v>0</v>
      </c>
      <c r="AD105" s="71">
        <f t="shared" si="13"/>
        <v>0</v>
      </c>
      <c r="AE105" s="71">
        <f t="shared" si="13"/>
        <v>0</v>
      </c>
      <c r="AF105" s="69">
        <f t="shared" si="13"/>
        <v>0.059766522999999995</v>
      </c>
      <c r="AG105" s="50">
        <f t="shared" si="13"/>
        <v>0</v>
      </c>
      <c r="AH105" s="71">
        <f t="shared" si="13"/>
        <v>0</v>
      </c>
      <c r="AI105" s="71">
        <f aca="true" t="shared" si="14" ref="AI105:BJ105">+AI104+AI90</f>
        <v>0</v>
      </c>
      <c r="AJ105" s="71">
        <f t="shared" si="14"/>
        <v>0</v>
      </c>
      <c r="AK105" s="69">
        <f t="shared" si="14"/>
        <v>0</v>
      </c>
      <c r="AL105" s="50">
        <f t="shared" si="14"/>
        <v>1.5947116869999998</v>
      </c>
      <c r="AM105" s="71">
        <f t="shared" si="14"/>
        <v>0</v>
      </c>
      <c r="AN105" s="71">
        <f t="shared" si="14"/>
        <v>0</v>
      </c>
      <c r="AO105" s="71">
        <f t="shared" si="14"/>
        <v>0</v>
      </c>
      <c r="AP105" s="69">
        <f t="shared" si="14"/>
        <v>0.060052921999999995</v>
      </c>
      <c r="AQ105" s="50">
        <f t="shared" si="14"/>
        <v>0</v>
      </c>
      <c r="AR105" s="71">
        <f t="shared" si="14"/>
        <v>90.822824606</v>
      </c>
      <c r="AS105" s="71">
        <f t="shared" si="14"/>
        <v>0</v>
      </c>
      <c r="AT105" s="71">
        <f t="shared" si="14"/>
        <v>0</v>
      </c>
      <c r="AU105" s="69">
        <f t="shared" si="14"/>
        <v>0</v>
      </c>
      <c r="AV105" s="50">
        <f t="shared" si="14"/>
        <v>5481.991759041</v>
      </c>
      <c r="AW105" s="71">
        <f t="shared" si="14"/>
        <v>1010.7500766660002</v>
      </c>
      <c r="AX105" s="71">
        <f t="shared" si="14"/>
        <v>2.750974858</v>
      </c>
      <c r="AY105" s="71">
        <f t="shared" si="14"/>
        <v>4.781390665</v>
      </c>
      <c r="AZ105" s="69">
        <f t="shared" si="14"/>
        <v>3447.529681141</v>
      </c>
      <c r="BA105" s="50">
        <f t="shared" si="14"/>
        <v>0</v>
      </c>
      <c r="BB105" s="71">
        <f t="shared" si="14"/>
        <v>0</v>
      </c>
      <c r="BC105" s="71">
        <f t="shared" si="14"/>
        <v>0</v>
      </c>
      <c r="BD105" s="71">
        <f t="shared" si="14"/>
        <v>0</v>
      </c>
      <c r="BE105" s="69">
        <f t="shared" si="14"/>
        <v>0</v>
      </c>
      <c r="BF105" s="50">
        <f t="shared" si="14"/>
        <v>2001.700986027</v>
      </c>
      <c r="BG105" s="71">
        <f>+BG104+BG90</f>
        <v>153.68551664199998</v>
      </c>
      <c r="BH105" s="71">
        <f t="shared" si="14"/>
        <v>0.948242061</v>
      </c>
      <c r="BI105" s="71">
        <f t="shared" si="14"/>
        <v>0</v>
      </c>
      <c r="BJ105" s="69">
        <f t="shared" si="14"/>
        <v>380.874601465</v>
      </c>
      <c r="BK105" s="52">
        <f>+BK104+BK90</f>
        <v>14705.116239012003</v>
      </c>
    </row>
    <row r="106" spans="1:63" ht="3" customHeight="1">
      <c r="A106" s="11"/>
      <c r="B106" s="18"/>
      <c r="C106" s="114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6"/>
    </row>
    <row r="107" spans="1:63" ht="12.75">
      <c r="A107" s="11" t="s">
        <v>18</v>
      </c>
      <c r="B107" s="17" t="s">
        <v>8</v>
      </c>
      <c r="C107" s="114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6"/>
    </row>
    <row r="108" spans="1:63" ht="12.75">
      <c r="A108" s="11" t="s">
        <v>72</v>
      </c>
      <c r="B108" s="18" t="s">
        <v>19</v>
      </c>
      <c r="C108" s="114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6"/>
    </row>
    <row r="109" spans="1:63" ht="12.75">
      <c r="A109" s="11"/>
      <c r="B109" s="24" t="s">
        <v>115</v>
      </c>
      <c r="C109" s="73">
        <v>0</v>
      </c>
      <c r="D109" s="53">
        <v>0.5281251849999999</v>
      </c>
      <c r="E109" s="45">
        <v>0</v>
      </c>
      <c r="F109" s="45">
        <v>0</v>
      </c>
      <c r="G109" s="54">
        <v>0</v>
      </c>
      <c r="H109" s="73">
        <v>5.466042756</v>
      </c>
      <c r="I109" s="45">
        <v>9.701243381</v>
      </c>
      <c r="J109" s="45">
        <v>0.48482251200000004</v>
      </c>
      <c r="K109" s="45">
        <v>0</v>
      </c>
      <c r="L109" s="54">
        <v>8.478808552</v>
      </c>
      <c r="M109" s="73">
        <v>0</v>
      </c>
      <c r="N109" s="53">
        <v>0</v>
      </c>
      <c r="O109" s="45">
        <v>0</v>
      </c>
      <c r="P109" s="45">
        <v>0</v>
      </c>
      <c r="Q109" s="54">
        <v>0</v>
      </c>
      <c r="R109" s="73">
        <v>1.7743463650000002</v>
      </c>
      <c r="S109" s="45">
        <v>0.671715847</v>
      </c>
      <c r="T109" s="45">
        <v>0</v>
      </c>
      <c r="U109" s="45">
        <v>0</v>
      </c>
      <c r="V109" s="54">
        <v>1.2747418809999997</v>
      </c>
      <c r="W109" s="73">
        <v>0</v>
      </c>
      <c r="X109" s="45">
        <v>0</v>
      </c>
      <c r="Y109" s="45">
        <v>0</v>
      </c>
      <c r="Z109" s="45">
        <v>0</v>
      </c>
      <c r="AA109" s="54">
        <v>0</v>
      </c>
      <c r="AB109" s="73">
        <v>0.030004931</v>
      </c>
      <c r="AC109" s="45">
        <v>0</v>
      </c>
      <c r="AD109" s="45">
        <v>0</v>
      </c>
      <c r="AE109" s="45">
        <v>0</v>
      </c>
      <c r="AF109" s="54">
        <v>0.21364673199999998</v>
      </c>
      <c r="AG109" s="73">
        <v>0</v>
      </c>
      <c r="AH109" s="45">
        <v>0</v>
      </c>
      <c r="AI109" s="45">
        <v>0</v>
      </c>
      <c r="AJ109" s="45">
        <v>0</v>
      </c>
      <c r="AK109" s="54">
        <v>0</v>
      </c>
      <c r="AL109" s="73">
        <v>0.014231236999999999</v>
      </c>
      <c r="AM109" s="45">
        <v>0</v>
      </c>
      <c r="AN109" s="45">
        <v>0</v>
      </c>
      <c r="AO109" s="45">
        <v>0</v>
      </c>
      <c r="AP109" s="54">
        <v>0</v>
      </c>
      <c r="AQ109" s="73">
        <v>0</v>
      </c>
      <c r="AR109" s="53">
        <v>0</v>
      </c>
      <c r="AS109" s="45">
        <v>0</v>
      </c>
      <c r="AT109" s="45">
        <v>0</v>
      </c>
      <c r="AU109" s="54">
        <v>0</v>
      </c>
      <c r="AV109" s="73">
        <v>192.817925696</v>
      </c>
      <c r="AW109" s="45">
        <v>144.49325616</v>
      </c>
      <c r="AX109" s="45">
        <v>0</v>
      </c>
      <c r="AY109" s="45">
        <v>0</v>
      </c>
      <c r="AZ109" s="54">
        <v>425.94880871600003</v>
      </c>
      <c r="BA109" s="73">
        <v>0</v>
      </c>
      <c r="BB109" s="53">
        <v>0</v>
      </c>
      <c r="BC109" s="45">
        <v>0</v>
      </c>
      <c r="BD109" s="45">
        <v>0</v>
      </c>
      <c r="BE109" s="54">
        <v>0</v>
      </c>
      <c r="BF109" s="73">
        <v>73.17045523500002</v>
      </c>
      <c r="BG109" s="53">
        <v>18.826704192</v>
      </c>
      <c r="BH109" s="45">
        <v>0</v>
      </c>
      <c r="BI109" s="45">
        <v>0</v>
      </c>
      <c r="BJ109" s="54">
        <v>99.79434322399999</v>
      </c>
      <c r="BK109" s="61">
        <f>SUM(C109:BJ109)</f>
        <v>983.689222602</v>
      </c>
    </row>
    <row r="110" spans="1:63" ht="12.75">
      <c r="A110" s="36"/>
      <c r="B110" s="38" t="s">
        <v>79</v>
      </c>
      <c r="C110" s="50">
        <f aca="true" t="shared" si="15" ref="C110:AH110">SUM(C109:C109)</f>
        <v>0</v>
      </c>
      <c r="D110" s="71">
        <f t="shared" si="15"/>
        <v>0.5281251849999999</v>
      </c>
      <c r="E110" s="71">
        <f t="shared" si="15"/>
        <v>0</v>
      </c>
      <c r="F110" s="71">
        <f t="shared" si="15"/>
        <v>0</v>
      </c>
      <c r="G110" s="69">
        <f t="shared" si="15"/>
        <v>0</v>
      </c>
      <c r="H110" s="50">
        <f t="shared" si="15"/>
        <v>5.466042756</v>
      </c>
      <c r="I110" s="71">
        <f t="shared" si="15"/>
        <v>9.701243381</v>
      </c>
      <c r="J110" s="71">
        <f t="shared" si="15"/>
        <v>0.48482251200000004</v>
      </c>
      <c r="K110" s="71">
        <f t="shared" si="15"/>
        <v>0</v>
      </c>
      <c r="L110" s="69">
        <f t="shared" si="15"/>
        <v>8.478808552</v>
      </c>
      <c r="M110" s="50">
        <f t="shared" si="15"/>
        <v>0</v>
      </c>
      <c r="N110" s="71">
        <f t="shared" si="15"/>
        <v>0</v>
      </c>
      <c r="O110" s="71">
        <f t="shared" si="15"/>
        <v>0</v>
      </c>
      <c r="P110" s="71">
        <f t="shared" si="15"/>
        <v>0</v>
      </c>
      <c r="Q110" s="69">
        <f t="shared" si="15"/>
        <v>0</v>
      </c>
      <c r="R110" s="50">
        <f t="shared" si="15"/>
        <v>1.7743463650000002</v>
      </c>
      <c r="S110" s="71">
        <f t="shared" si="15"/>
        <v>0.671715847</v>
      </c>
      <c r="T110" s="71">
        <f t="shared" si="15"/>
        <v>0</v>
      </c>
      <c r="U110" s="71">
        <f t="shared" si="15"/>
        <v>0</v>
      </c>
      <c r="V110" s="69">
        <f t="shared" si="15"/>
        <v>1.2747418809999997</v>
      </c>
      <c r="W110" s="50">
        <f t="shared" si="15"/>
        <v>0</v>
      </c>
      <c r="X110" s="71">
        <f t="shared" si="15"/>
        <v>0</v>
      </c>
      <c r="Y110" s="71">
        <f t="shared" si="15"/>
        <v>0</v>
      </c>
      <c r="Z110" s="71">
        <f t="shared" si="15"/>
        <v>0</v>
      </c>
      <c r="AA110" s="69">
        <f t="shared" si="15"/>
        <v>0</v>
      </c>
      <c r="AB110" s="50">
        <f t="shared" si="15"/>
        <v>0.030004931</v>
      </c>
      <c r="AC110" s="71">
        <f t="shared" si="15"/>
        <v>0</v>
      </c>
      <c r="AD110" s="71">
        <f t="shared" si="15"/>
        <v>0</v>
      </c>
      <c r="AE110" s="71">
        <f t="shared" si="15"/>
        <v>0</v>
      </c>
      <c r="AF110" s="69">
        <f t="shared" si="15"/>
        <v>0.21364673199999998</v>
      </c>
      <c r="AG110" s="50">
        <f t="shared" si="15"/>
        <v>0</v>
      </c>
      <c r="AH110" s="71">
        <f t="shared" si="15"/>
        <v>0</v>
      </c>
      <c r="AI110" s="71">
        <f aca="true" t="shared" si="16" ref="AI110:BK110">SUM(AI109:AI109)</f>
        <v>0</v>
      </c>
      <c r="AJ110" s="71">
        <f t="shared" si="16"/>
        <v>0</v>
      </c>
      <c r="AK110" s="69">
        <f t="shared" si="16"/>
        <v>0</v>
      </c>
      <c r="AL110" s="50">
        <f t="shared" si="16"/>
        <v>0.014231236999999999</v>
      </c>
      <c r="AM110" s="71">
        <f t="shared" si="16"/>
        <v>0</v>
      </c>
      <c r="AN110" s="71">
        <f t="shared" si="16"/>
        <v>0</v>
      </c>
      <c r="AO110" s="71">
        <f t="shared" si="16"/>
        <v>0</v>
      </c>
      <c r="AP110" s="69">
        <f t="shared" si="16"/>
        <v>0</v>
      </c>
      <c r="AQ110" s="50">
        <f t="shared" si="16"/>
        <v>0</v>
      </c>
      <c r="AR110" s="71">
        <f>SUM(AR109:AR109)</f>
        <v>0</v>
      </c>
      <c r="AS110" s="71">
        <f t="shared" si="16"/>
        <v>0</v>
      </c>
      <c r="AT110" s="71">
        <f t="shared" si="16"/>
        <v>0</v>
      </c>
      <c r="AU110" s="69">
        <f t="shared" si="16"/>
        <v>0</v>
      </c>
      <c r="AV110" s="50">
        <f t="shared" si="16"/>
        <v>192.817925696</v>
      </c>
      <c r="AW110" s="71">
        <f t="shared" si="16"/>
        <v>144.49325616</v>
      </c>
      <c r="AX110" s="71">
        <f t="shared" si="16"/>
        <v>0</v>
      </c>
      <c r="AY110" s="71">
        <f t="shared" si="16"/>
        <v>0</v>
      </c>
      <c r="AZ110" s="69">
        <f t="shared" si="16"/>
        <v>425.94880871600003</v>
      </c>
      <c r="BA110" s="50">
        <f t="shared" si="16"/>
        <v>0</v>
      </c>
      <c r="BB110" s="71">
        <f t="shared" si="16"/>
        <v>0</v>
      </c>
      <c r="BC110" s="71">
        <f t="shared" si="16"/>
        <v>0</v>
      </c>
      <c r="BD110" s="71">
        <f t="shared" si="16"/>
        <v>0</v>
      </c>
      <c r="BE110" s="69">
        <f t="shared" si="16"/>
        <v>0</v>
      </c>
      <c r="BF110" s="50">
        <f t="shared" si="16"/>
        <v>73.17045523500002</v>
      </c>
      <c r="BG110" s="71">
        <f t="shared" si="16"/>
        <v>18.826704192</v>
      </c>
      <c r="BH110" s="71">
        <f t="shared" si="16"/>
        <v>0</v>
      </c>
      <c r="BI110" s="71">
        <f t="shared" si="16"/>
        <v>0</v>
      </c>
      <c r="BJ110" s="69">
        <f t="shared" si="16"/>
        <v>99.79434322399999</v>
      </c>
      <c r="BK110" s="109">
        <f t="shared" si="16"/>
        <v>983.689222602</v>
      </c>
    </row>
    <row r="111" spans="1:63" ht="2.25" customHeight="1">
      <c r="A111" s="11"/>
      <c r="B111" s="18"/>
      <c r="C111" s="114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6"/>
    </row>
    <row r="112" spans="1:63" ht="12.75">
      <c r="A112" s="11" t="s">
        <v>4</v>
      </c>
      <c r="B112" s="17" t="s">
        <v>9</v>
      </c>
      <c r="C112" s="114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6"/>
    </row>
    <row r="113" spans="1:63" ht="12.75">
      <c r="A113" s="11" t="s">
        <v>72</v>
      </c>
      <c r="B113" s="18" t="s">
        <v>20</v>
      </c>
      <c r="C113" s="114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6"/>
    </row>
    <row r="114" spans="1:63" ht="12.75">
      <c r="A114" s="11"/>
      <c r="B114" s="19" t="s">
        <v>33</v>
      </c>
      <c r="C114" s="57"/>
      <c r="D114" s="58"/>
      <c r="E114" s="59"/>
      <c r="F114" s="59"/>
      <c r="G114" s="60"/>
      <c r="H114" s="57"/>
      <c r="I114" s="59"/>
      <c r="J114" s="59"/>
      <c r="K114" s="59"/>
      <c r="L114" s="60"/>
      <c r="M114" s="57"/>
      <c r="N114" s="58"/>
      <c r="O114" s="59"/>
      <c r="P114" s="59"/>
      <c r="Q114" s="60"/>
      <c r="R114" s="57"/>
      <c r="S114" s="59"/>
      <c r="T114" s="59"/>
      <c r="U114" s="59"/>
      <c r="V114" s="60"/>
      <c r="W114" s="57"/>
      <c r="X114" s="59"/>
      <c r="Y114" s="59"/>
      <c r="Z114" s="59"/>
      <c r="AA114" s="60"/>
      <c r="AB114" s="57"/>
      <c r="AC114" s="59"/>
      <c r="AD114" s="59"/>
      <c r="AE114" s="59"/>
      <c r="AF114" s="60"/>
      <c r="AG114" s="57"/>
      <c r="AH114" s="59"/>
      <c r="AI114" s="59"/>
      <c r="AJ114" s="59"/>
      <c r="AK114" s="60"/>
      <c r="AL114" s="57"/>
      <c r="AM114" s="59"/>
      <c r="AN114" s="59"/>
      <c r="AO114" s="59"/>
      <c r="AP114" s="60"/>
      <c r="AQ114" s="57"/>
      <c r="AR114" s="58"/>
      <c r="AS114" s="59"/>
      <c r="AT114" s="59"/>
      <c r="AU114" s="60"/>
      <c r="AV114" s="57"/>
      <c r="AW114" s="59"/>
      <c r="AX114" s="59"/>
      <c r="AY114" s="59"/>
      <c r="AZ114" s="60"/>
      <c r="BA114" s="57"/>
      <c r="BB114" s="58"/>
      <c r="BC114" s="59"/>
      <c r="BD114" s="59"/>
      <c r="BE114" s="60"/>
      <c r="BF114" s="57"/>
      <c r="BG114" s="58"/>
      <c r="BH114" s="59"/>
      <c r="BI114" s="59"/>
      <c r="BJ114" s="60"/>
      <c r="BK114" s="61"/>
    </row>
    <row r="115" spans="1:256" s="39" customFormat="1" ht="12.75">
      <c r="A115" s="36"/>
      <c r="B115" s="37" t="s">
        <v>81</v>
      </c>
      <c r="C115" s="62"/>
      <c r="D115" s="63"/>
      <c r="E115" s="63"/>
      <c r="F115" s="63"/>
      <c r="G115" s="64"/>
      <c r="H115" s="62"/>
      <c r="I115" s="63"/>
      <c r="J115" s="63"/>
      <c r="K115" s="63"/>
      <c r="L115" s="64"/>
      <c r="M115" s="62"/>
      <c r="N115" s="63"/>
      <c r="O115" s="63"/>
      <c r="P115" s="63"/>
      <c r="Q115" s="64"/>
      <c r="R115" s="62"/>
      <c r="S115" s="63"/>
      <c r="T115" s="63"/>
      <c r="U115" s="63"/>
      <c r="V115" s="64"/>
      <c r="W115" s="62"/>
      <c r="X115" s="63"/>
      <c r="Y115" s="63"/>
      <c r="Z115" s="63"/>
      <c r="AA115" s="64"/>
      <c r="AB115" s="62"/>
      <c r="AC115" s="63"/>
      <c r="AD115" s="63"/>
      <c r="AE115" s="63"/>
      <c r="AF115" s="64"/>
      <c r="AG115" s="62"/>
      <c r="AH115" s="63"/>
      <c r="AI115" s="63"/>
      <c r="AJ115" s="63"/>
      <c r="AK115" s="64"/>
      <c r="AL115" s="62"/>
      <c r="AM115" s="63"/>
      <c r="AN115" s="63"/>
      <c r="AO115" s="63"/>
      <c r="AP115" s="64"/>
      <c r="AQ115" s="62"/>
      <c r="AR115" s="63"/>
      <c r="AS115" s="63"/>
      <c r="AT115" s="63"/>
      <c r="AU115" s="64"/>
      <c r="AV115" s="62"/>
      <c r="AW115" s="63"/>
      <c r="AX115" s="63"/>
      <c r="AY115" s="63"/>
      <c r="AZ115" s="64"/>
      <c r="BA115" s="62"/>
      <c r="BB115" s="63"/>
      <c r="BC115" s="63"/>
      <c r="BD115" s="63"/>
      <c r="BE115" s="64"/>
      <c r="BF115" s="62"/>
      <c r="BG115" s="63"/>
      <c r="BH115" s="63"/>
      <c r="BI115" s="63"/>
      <c r="BJ115" s="64"/>
      <c r="BK115" s="65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63" ht="12.75">
      <c r="A116" s="11" t="s">
        <v>73</v>
      </c>
      <c r="B116" s="18" t="s">
        <v>21</v>
      </c>
      <c r="C116" s="114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6"/>
    </row>
    <row r="117" spans="1:63" ht="12.75">
      <c r="A117" s="11"/>
      <c r="B117" s="19" t="s">
        <v>33</v>
      </c>
      <c r="C117" s="57"/>
      <c r="D117" s="58"/>
      <c r="E117" s="59"/>
      <c r="F117" s="59"/>
      <c r="G117" s="60"/>
      <c r="H117" s="57"/>
      <c r="I117" s="59"/>
      <c r="J117" s="59"/>
      <c r="K117" s="59"/>
      <c r="L117" s="60"/>
      <c r="M117" s="57"/>
      <c r="N117" s="58"/>
      <c r="O117" s="59"/>
      <c r="P117" s="59"/>
      <c r="Q117" s="60"/>
      <c r="R117" s="57"/>
      <c r="S117" s="59"/>
      <c r="T117" s="59"/>
      <c r="U117" s="59"/>
      <c r="V117" s="60"/>
      <c r="W117" s="57"/>
      <c r="X117" s="59"/>
      <c r="Y117" s="59"/>
      <c r="Z117" s="59"/>
      <c r="AA117" s="60"/>
      <c r="AB117" s="57"/>
      <c r="AC117" s="59"/>
      <c r="AD117" s="59"/>
      <c r="AE117" s="59"/>
      <c r="AF117" s="60"/>
      <c r="AG117" s="57"/>
      <c r="AH117" s="59"/>
      <c r="AI117" s="59"/>
      <c r="AJ117" s="59"/>
      <c r="AK117" s="60"/>
      <c r="AL117" s="57"/>
      <c r="AM117" s="59"/>
      <c r="AN117" s="59"/>
      <c r="AO117" s="59"/>
      <c r="AP117" s="60"/>
      <c r="AQ117" s="57"/>
      <c r="AR117" s="58"/>
      <c r="AS117" s="59"/>
      <c r="AT117" s="59"/>
      <c r="AU117" s="60"/>
      <c r="AV117" s="57"/>
      <c r="AW117" s="59"/>
      <c r="AX117" s="59"/>
      <c r="AY117" s="59"/>
      <c r="AZ117" s="60"/>
      <c r="BA117" s="57"/>
      <c r="BB117" s="58"/>
      <c r="BC117" s="59"/>
      <c r="BD117" s="59"/>
      <c r="BE117" s="60"/>
      <c r="BF117" s="57"/>
      <c r="BG117" s="58"/>
      <c r="BH117" s="59"/>
      <c r="BI117" s="59"/>
      <c r="BJ117" s="60"/>
      <c r="BK117" s="61"/>
    </row>
    <row r="118" spans="1:256" s="39" customFormat="1" ht="12.75">
      <c r="A118" s="36"/>
      <c r="B118" s="38" t="s">
        <v>82</v>
      </c>
      <c r="C118" s="62"/>
      <c r="D118" s="63"/>
      <c r="E118" s="63"/>
      <c r="F118" s="63"/>
      <c r="G118" s="64"/>
      <c r="H118" s="62"/>
      <c r="I118" s="63"/>
      <c r="J118" s="63"/>
      <c r="K118" s="63"/>
      <c r="L118" s="64"/>
      <c r="M118" s="62"/>
      <c r="N118" s="63"/>
      <c r="O118" s="63"/>
      <c r="P118" s="63"/>
      <c r="Q118" s="64"/>
      <c r="R118" s="62"/>
      <c r="S118" s="63"/>
      <c r="T118" s="63"/>
      <c r="U118" s="63"/>
      <c r="V118" s="64"/>
      <c r="W118" s="62"/>
      <c r="X118" s="63"/>
      <c r="Y118" s="63"/>
      <c r="Z118" s="63"/>
      <c r="AA118" s="64"/>
      <c r="AB118" s="62"/>
      <c r="AC118" s="63"/>
      <c r="AD118" s="63"/>
      <c r="AE118" s="63"/>
      <c r="AF118" s="64"/>
      <c r="AG118" s="62"/>
      <c r="AH118" s="63"/>
      <c r="AI118" s="63"/>
      <c r="AJ118" s="63"/>
      <c r="AK118" s="64"/>
      <c r="AL118" s="62"/>
      <c r="AM118" s="63"/>
      <c r="AN118" s="63"/>
      <c r="AO118" s="63"/>
      <c r="AP118" s="64"/>
      <c r="AQ118" s="62"/>
      <c r="AR118" s="63"/>
      <c r="AS118" s="63"/>
      <c r="AT118" s="63"/>
      <c r="AU118" s="64"/>
      <c r="AV118" s="62"/>
      <c r="AW118" s="63"/>
      <c r="AX118" s="63"/>
      <c r="AY118" s="63"/>
      <c r="AZ118" s="64"/>
      <c r="BA118" s="62"/>
      <c r="BB118" s="63"/>
      <c r="BC118" s="63"/>
      <c r="BD118" s="63"/>
      <c r="BE118" s="64"/>
      <c r="BF118" s="62"/>
      <c r="BG118" s="63"/>
      <c r="BH118" s="63"/>
      <c r="BI118" s="63"/>
      <c r="BJ118" s="64"/>
      <c r="BK118" s="65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39" customFormat="1" ht="12.75">
      <c r="A119" s="36"/>
      <c r="B119" s="38" t="s">
        <v>80</v>
      </c>
      <c r="C119" s="62"/>
      <c r="D119" s="63"/>
      <c r="E119" s="63"/>
      <c r="F119" s="63"/>
      <c r="G119" s="64"/>
      <c r="H119" s="62"/>
      <c r="I119" s="63"/>
      <c r="J119" s="63"/>
      <c r="K119" s="63"/>
      <c r="L119" s="64"/>
      <c r="M119" s="62"/>
      <c r="N119" s="63"/>
      <c r="O119" s="63"/>
      <c r="P119" s="63"/>
      <c r="Q119" s="64"/>
      <c r="R119" s="62"/>
      <c r="S119" s="63"/>
      <c r="T119" s="63"/>
      <c r="U119" s="63"/>
      <c r="V119" s="64"/>
      <c r="W119" s="62"/>
      <c r="X119" s="63"/>
      <c r="Y119" s="63"/>
      <c r="Z119" s="63"/>
      <c r="AA119" s="64"/>
      <c r="AB119" s="62"/>
      <c r="AC119" s="63"/>
      <c r="AD119" s="63"/>
      <c r="AE119" s="63"/>
      <c r="AF119" s="64"/>
      <c r="AG119" s="62"/>
      <c r="AH119" s="63"/>
      <c r="AI119" s="63"/>
      <c r="AJ119" s="63"/>
      <c r="AK119" s="64"/>
      <c r="AL119" s="62"/>
      <c r="AM119" s="63"/>
      <c r="AN119" s="63"/>
      <c r="AO119" s="63"/>
      <c r="AP119" s="64"/>
      <c r="AQ119" s="62"/>
      <c r="AR119" s="63"/>
      <c r="AS119" s="63"/>
      <c r="AT119" s="63"/>
      <c r="AU119" s="64"/>
      <c r="AV119" s="62"/>
      <c r="AW119" s="63"/>
      <c r="AX119" s="63"/>
      <c r="AY119" s="63"/>
      <c r="AZ119" s="64"/>
      <c r="BA119" s="62"/>
      <c r="BB119" s="63"/>
      <c r="BC119" s="63"/>
      <c r="BD119" s="63"/>
      <c r="BE119" s="64"/>
      <c r="BF119" s="62"/>
      <c r="BG119" s="63"/>
      <c r="BH119" s="63"/>
      <c r="BI119" s="63"/>
      <c r="BJ119" s="64"/>
      <c r="BK119" s="65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63" ht="4.5" customHeight="1">
      <c r="A120" s="11"/>
      <c r="B120" s="18"/>
      <c r="C120" s="114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6"/>
    </row>
    <row r="121" spans="1:63" ht="12.75">
      <c r="A121" s="11" t="s">
        <v>22</v>
      </c>
      <c r="B121" s="17" t="s">
        <v>23</v>
      </c>
      <c r="C121" s="114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6"/>
    </row>
    <row r="122" spans="1:63" ht="12.75">
      <c r="A122" s="11" t="s">
        <v>72</v>
      </c>
      <c r="B122" s="18" t="s">
        <v>24</v>
      </c>
      <c r="C122" s="114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6"/>
    </row>
    <row r="123" spans="1:63" ht="12.75">
      <c r="A123" s="11"/>
      <c r="B123" s="24" t="s">
        <v>116</v>
      </c>
      <c r="C123" s="73">
        <v>0</v>
      </c>
      <c r="D123" s="53">
        <v>41.906804255000004</v>
      </c>
      <c r="E123" s="45">
        <v>0</v>
      </c>
      <c r="F123" s="45">
        <v>0</v>
      </c>
      <c r="G123" s="54">
        <v>0</v>
      </c>
      <c r="H123" s="73">
        <v>1.219326106</v>
      </c>
      <c r="I123" s="45">
        <v>0.853507467</v>
      </c>
      <c r="J123" s="45">
        <v>0</v>
      </c>
      <c r="K123" s="45">
        <v>0</v>
      </c>
      <c r="L123" s="54">
        <v>10.580839847</v>
      </c>
      <c r="M123" s="73">
        <v>0</v>
      </c>
      <c r="N123" s="53">
        <v>0</v>
      </c>
      <c r="O123" s="45">
        <v>0</v>
      </c>
      <c r="P123" s="45">
        <v>0</v>
      </c>
      <c r="Q123" s="54">
        <v>0</v>
      </c>
      <c r="R123" s="73">
        <v>0.328777545</v>
      </c>
      <c r="S123" s="45">
        <v>0</v>
      </c>
      <c r="T123" s="45">
        <v>0</v>
      </c>
      <c r="U123" s="45">
        <v>0</v>
      </c>
      <c r="V123" s="54">
        <v>6.824074906</v>
      </c>
      <c r="W123" s="73">
        <v>0</v>
      </c>
      <c r="X123" s="45">
        <v>0</v>
      </c>
      <c r="Y123" s="45">
        <v>0</v>
      </c>
      <c r="Z123" s="45">
        <v>0</v>
      </c>
      <c r="AA123" s="54">
        <v>0</v>
      </c>
      <c r="AB123" s="73">
        <v>0</v>
      </c>
      <c r="AC123" s="45">
        <v>0</v>
      </c>
      <c r="AD123" s="45">
        <v>0</v>
      </c>
      <c r="AE123" s="45">
        <v>0</v>
      </c>
      <c r="AF123" s="54">
        <v>0</v>
      </c>
      <c r="AG123" s="73">
        <v>0</v>
      </c>
      <c r="AH123" s="45">
        <v>0</v>
      </c>
      <c r="AI123" s="45">
        <v>0</v>
      </c>
      <c r="AJ123" s="45">
        <v>0</v>
      </c>
      <c r="AK123" s="54">
        <v>0</v>
      </c>
      <c r="AL123" s="73">
        <v>0</v>
      </c>
      <c r="AM123" s="45">
        <v>0</v>
      </c>
      <c r="AN123" s="45">
        <v>0</v>
      </c>
      <c r="AO123" s="45">
        <v>0</v>
      </c>
      <c r="AP123" s="54">
        <v>0</v>
      </c>
      <c r="AQ123" s="73">
        <v>0</v>
      </c>
      <c r="AR123" s="53">
        <v>0</v>
      </c>
      <c r="AS123" s="45">
        <v>0</v>
      </c>
      <c r="AT123" s="45">
        <v>0</v>
      </c>
      <c r="AU123" s="54">
        <v>0</v>
      </c>
      <c r="AV123" s="73">
        <v>6.678125661</v>
      </c>
      <c r="AW123" s="45">
        <v>27.218122141</v>
      </c>
      <c r="AX123" s="45">
        <v>0</v>
      </c>
      <c r="AY123" s="45">
        <v>0</v>
      </c>
      <c r="AZ123" s="54">
        <v>22.741221016</v>
      </c>
      <c r="BA123" s="73">
        <v>0</v>
      </c>
      <c r="BB123" s="53">
        <v>0</v>
      </c>
      <c r="BC123" s="45">
        <v>0</v>
      </c>
      <c r="BD123" s="45">
        <v>0</v>
      </c>
      <c r="BE123" s="54">
        <v>0</v>
      </c>
      <c r="BF123" s="73">
        <v>1.6896048270000001</v>
      </c>
      <c r="BG123" s="53">
        <v>0.245201946</v>
      </c>
      <c r="BH123" s="45">
        <v>0</v>
      </c>
      <c r="BI123" s="45">
        <v>0</v>
      </c>
      <c r="BJ123" s="54">
        <v>1.514747379</v>
      </c>
      <c r="BK123" s="61">
        <f aca="true" t="shared" si="17" ref="BK123:BK128">SUM(C123:BJ123)</f>
        <v>121.80035309599998</v>
      </c>
    </row>
    <row r="124" spans="1:63" ht="12.75">
      <c r="A124" s="11"/>
      <c r="B124" s="24" t="s">
        <v>117</v>
      </c>
      <c r="C124" s="73">
        <v>0</v>
      </c>
      <c r="D124" s="53">
        <v>0.362030264</v>
      </c>
      <c r="E124" s="45">
        <v>0</v>
      </c>
      <c r="F124" s="45">
        <v>0</v>
      </c>
      <c r="G124" s="54">
        <v>0</v>
      </c>
      <c r="H124" s="73">
        <v>0.187796977</v>
      </c>
      <c r="I124" s="45">
        <v>0</v>
      </c>
      <c r="J124" s="45">
        <v>0</v>
      </c>
      <c r="K124" s="45">
        <v>0</v>
      </c>
      <c r="L124" s="54">
        <v>0.085940905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0.083726245</v>
      </c>
      <c r="S124" s="45">
        <v>0</v>
      </c>
      <c r="T124" s="45">
        <v>0</v>
      </c>
      <c r="U124" s="45">
        <v>0</v>
      </c>
      <c r="V124" s="54">
        <v>0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10.522163707999999</v>
      </c>
      <c r="AS124" s="45">
        <v>0</v>
      </c>
      <c r="AT124" s="45">
        <v>0</v>
      </c>
      <c r="AU124" s="54">
        <v>0</v>
      </c>
      <c r="AV124" s="73">
        <v>3.711982057</v>
      </c>
      <c r="AW124" s="45">
        <v>0.008565371</v>
      </c>
      <c r="AX124" s="45">
        <v>0</v>
      </c>
      <c r="AY124" s="45">
        <v>0</v>
      </c>
      <c r="AZ124" s="54">
        <v>8.507544870999999</v>
      </c>
      <c r="BA124" s="73">
        <v>0</v>
      </c>
      <c r="BB124" s="53">
        <v>0</v>
      </c>
      <c r="BC124" s="45">
        <v>0</v>
      </c>
      <c r="BD124" s="45">
        <v>0</v>
      </c>
      <c r="BE124" s="54">
        <v>0</v>
      </c>
      <c r="BF124" s="73">
        <v>1.339707893</v>
      </c>
      <c r="BG124" s="53">
        <v>0.152971988</v>
      </c>
      <c r="BH124" s="45">
        <v>0</v>
      </c>
      <c r="BI124" s="45">
        <v>0</v>
      </c>
      <c r="BJ124" s="54">
        <v>0.34596467200000003</v>
      </c>
      <c r="BK124" s="61">
        <f t="shared" si="17"/>
        <v>25.308394950999997</v>
      </c>
    </row>
    <row r="125" spans="1:63" ht="12.75">
      <c r="A125" s="11"/>
      <c r="B125" s="24" t="s">
        <v>118</v>
      </c>
      <c r="C125" s="73">
        <v>0</v>
      </c>
      <c r="D125" s="53">
        <v>0.41668363799999997</v>
      </c>
      <c r="E125" s="45">
        <v>0</v>
      </c>
      <c r="F125" s="45">
        <v>0</v>
      </c>
      <c r="G125" s="54">
        <v>0</v>
      </c>
      <c r="H125" s="73">
        <v>0.43813372700000003</v>
      </c>
      <c r="I125" s="45">
        <v>0</v>
      </c>
      <c r="J125" s="45">
        <v>0</v>
      </c>
      <c r="K125" s="45">
        <v>0</v>
      </c>
      <c r="L125" s="54">
        <v>0.50771115</v>
      </c>
      <c r="M125" s="73">
        <v>0</v>
      </c>
      <c r="N125" s="53">
        <v>0</v>
      </c>
      <c r="O125" s="45">
        <v>0</v>
      </c>
      <c r="P125" s="45">
        <v>0</v>
      </c>
      <c r="Q125" s="54">
        <v>0</v>
      </c>
      <c r="R125" s="73">
        <v>0.139355192</v>
      </c>
      <c r="S125" s="45">
        <v>0</v>
      </c>
      <c r="T125" s="45">
        <v>0</v>
      </c>
      <c r="U125" s="45">
        <v>0</v>
      </c>
      <c r="V125" s="54">
        <v>0.006420896</v>
      </c>
      <c r="W125" s="73">
        <v>0</v>
      </c>
      <c r="X125" s="45">
        <v>0</v>
      </c>
      <c r="Y125" s="45">
        <v>0</v>
      </c>
      <c r="Z125" s="45">
        <v>0</v>
      </c>
      <c r="AA125" s="54">
        <v>0</v>
      </c>
      <c r="AB125" s="73">
        <v>0</v>
      </c>
      <c r="AC125" s="45">
        <v>0</v>
      </c>
      <c r="AD125" s="45">
        <v>0</v>
      </c>
      <c r="AE125" s="45">
        <v>0</v>
      </c>
      <c r="AF125" s="54">
        <v>0</v>
      </c>
      <c r="AG125" s="73">
        <v>0</v>
      </c>
      <c r="AH125" s="45">
        <v>0</v>
      </c>
      <c r="AI125" s="45">
        <v>0</v>
      </c>
      <c r="AJ125" s="45">
        <v>0</v>
      </c>
      <c r="AK125" s="54">
        <v>0</v>
      </c>
      <c r="AL125" s="73">
        <v>0.000550574</v>
      </c>
      <c r="AM125" s="45">
        <v>0</v>
      </c>
      <c r="AN125" s="45">
        <v>0</v>
      </c>
      <c r="AO125" s="45">
        <v>0</v>
      </c>
      <c r="AP125" s="54">
        <v>0</v>
      </c>
      <c r="AQ125" s="73">
        <v>0</v>
      </c>
      <c r="AR125" s="53">
        <v>0</v>
      </c>
      <c r="AS125" s="45">
        <v>0</v>
      </c>
      <c r="AT125" s="45">
        <v>0</v>
      </c>
      <c r="AU125" s="54">
        <v>0</v>
      </c>
      <c r="AV125" s="73">
        <v>8.901056566</v>
      </c>
      <c r="AW125" s="45">
        <v>0.805338366</v>
      </c>
      <c r="AX125" s="45">
        <v>0</v>
      </c>
      <c r="AY125" s="45">
        <v>0</v>
      </c>
      <c r="AZ125" s="54">
        <v>6.85070043</v>
      </c>
      <c r="BA125" s="73">
        <v>0</v>
      </c>
      <c r="BB125" s="53">
        <v>0</v>
      </c>
      <c r="BC125" s="45">
        <v>0</v>
      </c>
      <c r="BD125" s="45">
        <v>0</v>
      </c>
      <c r="BE125" s="54">
        <v>0</v>
      </c>
      <c r="BF125" s="73">
        <v>2.6048419829999996</v>
      </c>
      <c r="BG125" s="53">
        <v>0.113407758</v>
      </c>
      <c r="BH125" s="45">
        <v>0</v>
      </c>
      <c r="BI125" s="45">
        <v>0</v>
      </c>
      <c r="BJ125" s="54">
        <v>0.5422604280000001</v>
      </c>
      <c r="BK125" s="61">
        <f t="shared" si="17"/>
        <v>21.326460708</v>
      </c>
    </row>
    <row r="126" spans="1:63" ht="12.75">
      <c r="A126" s="11"/>
      <c r="B126" s="24" t="s">
        <v>119</v>
      </c>
      <c r="C126" s="73">
        <v>0</v>
      </c>
      <c r="D126" s="53">
        <v>0.610383346</v>
      </c>
      <c r="E126" s="45">
        <v>0</v>
      </c>
      <c r="F126" s="45">
        <v>0</v>
      </c>
      <c r="G126" s="54">
        <v>0</v>
      </c>
      <c r="H126" s="73">
        <v>2.663498459</v>
      </c>
      <c r="I126" s="45">
        <v>0.52996407</v>
      </c>
      <c r="J126" s="45">
        <v>0</v>
      </c>
      <c r="K126" s="45">
        <v>0</v>
      </c>
      <c r="L126" s="54">
        <v>4.045656838</v>
      </c>
      <c r="M126" s="73">
        <v>0</v>
      </c>
      <c r="N126" s="53">
        <v>0</v>
      </c>
      <c r="O126" s="45">
        <v>0</v>
      </c>
      <c r="P126" s="45">
        <v>0</v>
      </c>
      <c r="Q126" s="54">
        <v>0</v>
      </c>
      <c r="R126" s="73">
        <v>0.6753222080000001</v>
      </c>
      <c r="S126" s="45">
        <v>0</v>
      </c>
      <c r="T126" s="45">
        <v>0</v>
      </c>
      <c r="U126" s="45">
        <v>0</v>
      </c>
      <c r="V126" s="54">
        <v>0.125181421</v>
      </c>
      <c r="W126" s="73">
        <v>0</v>
      </c>
      <c r="X126" s="45">
        <v>0</v>
      </c>
      <c r="Y126" s="45">
        <v>0</v>
      </c>
      <c r="Z126" s="45">
        <v>0</v>
      </c>
      <c r="AA126" s="54">
        <v>0</v>
      </c>
      <c r="AB126" s="73">
        <v>0.044696306</v>
      </c>
      <c r="AC126" s="45">
        <v>0</v>
      </c>
      <c r="AD126" s="45">
        <v>0</v>
      </c>
      <c r="AE126" s="45">
        <v>0</v>
      </c>
      <c r="AF126" s="54">
        <v>0</v>
      </c>
      <c r="AG126" s="73">
        <v>0</v>
      </c>
      <c r="AH126" s="45">
        <v>0</v>
      </c>
      <c r="AI126" s="45">
        <v>0</v>
      </c>
      <c r="AJ126" s="45">
        <v>0</v>
      </c>
      <c r="AK126" s="54">
        <v>0</v>
      </c>
      <c r="AL126" s="73">
        <v>0.048589791</v>
      </c>
      <c r="AM126" s="45">
        <v>0</v>
      </c>
      <c r="AN126" s="45">
        <v>0</v>
      </c>
      <c r="AO126" s="45">
        <v>0</v>
      </c>
      <c r="AP126" s="54">
        <v>0</v>
      </c>
      <c r="AQ126" s="73">
        <v>0</v>
      </c>
      <c r="AR126" s="53">
        <v>15.439130746</v>
      </c>
      <c r="AS126" s="45">
        <v>0</v>
      </c>
      <c r="AT126" s="45">
        <v>0</v>
      </c>
      <c r="AU126" s="54">
        <v>0</v>
      </c>
      <c r="AV126" s="73">
        <v>75.474111198</v>
      </c>
      <c r="AW126" s="45">
        <v>14.181024640999999</v>
      </c>
      <c r="AX126" s="45">
        <v>0</v>
      </c>
      <c r="AY126" s="45">
        <v>0</v>
      </c>
      <c r="AZ126" s="54">
        <v>113.04111459800001</v>
      </c>
      <c r="BA126" s="73">
        <v>0</v>
      </c>
      <c r="BB126" s="53">
        <v>0</v>
      </c>
      <c r="BC126" s="45">
        <v>0</v>
      </c>
      <c r="BD126" s="45">
        <v>0</v>
      </c>
      <c r="BE126" s="54">
        <v>0</v>
      </c>
      <c r="BF126" s="73">
        <v>23.669844551</v>
      </c>
      <c r="BG126" s="53">
        <v>0.329867533</v>
      </c>
      <c r="BH126" s="45">
        <v>0</v>
      </c>
      <c r="BI126" s="45">
        <v>0</v>
      </c>
      <c r="BJ126" s="54">
        <v>3.199791887</v>
      </c>
      <c r="BK126" s="61">
        <f t="shared" si="17"/>
        <v>254.07817759300002</v>
      </c>
    </row>
    <row r="127" spans="1:63" ht="12.75">
      <c r="A127" s="11"/>
      <c r="B127" s="24" t="s">
        <v>120</v>
      </c>
      <c r="C127" s="73">
        <v>0</v>
      </c>
      <c r="D127" s="53">
        <v>0.154084077</v>
      </c>
      <c r="E127" s="45">
        <v>0</v>
      </c>
      <c r="F127" s="45">
        <v>0</v>
      </c>
      <c r="G127" s="54">
        <v>0</v>
      </c>
      <c r="H127" s="73">
        <v>0.296105949</v>
      </c>
      <c r="I127" s="45">
        <v>0.000434718</v>
      </c>
      <c r="J127" s="45">
        <v>0</v>
      </c>
      <c r="K127" s="45">
        <v>0</v>
      </c>
      <c r="L127" s="54">
        <v>0.6615600349999999</v>
      </c>
      <c r="M127" s="73">
        <v>0</v>
      </c>
      <c r="N127" s="53">
        <v>0</v>
      </c>
      <c r="O127" s="45">
        <v>0</v>
      </c>
      <c r="P127" s="45">
        <v>0</v>
      </c>
      <c r="Q127" s="54">
        <v>0</v>
      </c>
      <c r="R127" s="73">
        <v>0.12175023800000001</v>
      </c>
      <c r="S127" s="45">
        <v>0</v>
      </c>
      <c r="T127" s="45">
        <v>0</v>
      </c>
      <c r="U127" s="45">
        <v>0</v>
      </c>
      <c r="V127" s="54">
        <v>0</v>
      </c>
      <c r="W127" s="73">
        <v>0</v>
      </c>
      <c r="X127" s="45">
        <v>0</v>
      </c>
      <c r="Y127" s="45">
        <v>0</v>
      </c>
      <c r="Z127" s="45">
        <v>0</v>
      </c>
      <c r="AA127" s="54">
        <v>0</v>
      </c>
      <c r="AB127" s="73">
        <v>0.00038869</v>
      </c>
      <c r="AC127" s="45">
        <v>0</v>
      </c>
      <c r="AD127" s="45">
        <v>0</v>
      </c>
      <c r="AE127" s="45">
        <v>0</v>
      </c>
      <c r="AF127" s="54">
        <v>0</v>
      </c>
      <c r="AG127" s="73">
        <v>0</v>
      </c>
      <c r="AH127" s="45">
        <v>0</v>
      </c>
      <c r="AI127" s="45">
        <v>0</v>
      </c>
      <c r="AJ127" s="45">
        <v>0</v>
      </c>
      <c r="AK127" s="54">
        <v>0</v>
      </c>
      <c r="AL127" s="73">
        <v>0</v>
      </c>
      <c r="AM127" s="45">
        <v>0</v>
      </c>
      <c r="AN127" s="45">
        <v>0</v>
      </c>
      <c r="AO127" s="45">
        <v>0</v>
      </c>
      <c r="AP127" s="54">
        <v>0</v>
      </c>
      <c r="AQ127" s="73">
        <v>0</v>
      </c>
      <c r="AR127" s="53">
        <v>0</v>
      </c>
      <c r="AS127" s="45">
        <v>0</v>
      </c>
      <c r="AT127" s="45">
        <v>0</v>
      </c>
      <c r="AU127" s="54">
        <v>0</v>
      </c>
      <c r="AV127" s="73">
        <v>3.8951076030000005</v>
      </c>
      <c r="AW127" s="45">
        <v>0.19062579699999999</v>
      </c>
      <c r="AX127" s="45">
        <v>0</v>
      </c>
      <c r="AY127" s="45">
        <v>0</v>
      </c>
      <c r="AZ127" s="54">
        <v>2.571459398</v>
      </c>
      <c r="BA127" s="73">
        <v>0</v>
      </c>
      <c r="BB127" s="53">
        <v>0</v>
      </c>
      <c r="BC127" s="45">
        <v>0</v>
      </c>
      <c r="BD127" s="45">
        <v>0</v>
      </c>
      <c r="BE127" s="54">
        <v>0</v>
      </c>
      <c r="BF127" s="73">
        <v>1.518847155</v>
      </c>
      <c r="BG127" s="53">
        <v>0.101034376</v>
      </c>
      <c r="BH127" s="45">
        <v>0</v>
      </c>
      <c r="BI127" s="45">
        <v>0</v>
      </c>
      <c r="BJ127" s="54">
        <v>0.12837853</v>
      </c>
      <c r="BK127" s="61">
        <f t="shared" si="17"/>
        <v>9.639776565999998</v>
      </c>
    </row>
    <row r="128" spans="1:63" ht="12.75">
      <c r="A128" s="11"/>
      <c r="B128" s="24" t="s">
        <v>173</v>
      </c>
      <c r="C128" s="73">
        <v>0</v>
      </c>
      <c r="D128" s="53">
        <v>5.756197095</v>
      </c>
      <c r="E128" s="45">
        <v>0</v>
      </c>
      <c r="F128" s="45">
        <v>0</v>
      </c>
      <c r="G128" s="54">
        <v>0</v>
      </c>
      <c r="H128" s="73">
        <v>0.391409931</v>
      </c>
      <c r="I128" s="45">
        <v>0.51886047</v>
      </c>
      <c r="J128" s="45">
        <v>0</v>
      </c>
      <c r="K128" s="45">
        <v>0</v>
      </c>
      <c r="L128" s="54">
        <v>0.28083024500000003</v>
      </c>
      <c r="M128" s="73">
        <v>0</v>
      </c>
      <c r="N128" s="53">
        <v>0</v>
      </c>
      <c r="O128" s="45">
        <v>0</v>
      </c>
      <c r="P128" s="45">
        <v>0</v>
      </c>
      <c r="Q128" s="54">
        <v>0</v>
      </c>
      <c r="R128" s="73">
        <v>0.071644105</v>
      </c>
      <c r="S128" s="45">
        <v>0</v>
      </c>
      <c r="T128" s="45">
        <v>0</v>
      </c>
      <c r="U128" s="45">
        <v>0</v>
      </c>
      <c r="V128" s="54">
        <v>0.334906013</v>
      </c>
      <c r="W128" s="73">
        <v>0</v>
      </c>
      <c r="X128" s="45">
        <v>0</v>
      </c>
      <c r="Y128" s="45">
        <v>0</v>
      </c>
      <c r="Z128" s="45">
        <v>0</v>
      </c>
      <c r="AA128" s="54">
        <v>0</v>
      </c>
      <c r="AB128" s="73">
        <v>0</v>
      </c>
      <c r="AC128" s="45">
        <v>0</v>
      </c>
      <c r="AD128" s="45">
        <v>0</v>
      </c>
      <c r="AE128" s="45">
        <v>0</v>
      </c>
      <c r="AF128" s="54">
        <v>0</v>
      </c>
      <c r="AG128" s="73">
        <v>0</v>
      </c>
      <c r="AH128" s="45">
        <v>0</v>
      </c>
      <c r="AI128" s="45">
        <v>0</v>
      </c>
      <c r="AJ128" s="45">
        <v>0</v>
      </c>
      <c r="AK128" s="54">
        <v>0</v>
      </c>
      <c r="AL128" s="73">
        <v>0</v>
      </c>
      <c r="AM128" s="45">
        <v>0</v>
      </c>
      <c r="AN128" s="45">
        <v>0</v>
      </c>
      <c r="AO128" s="45">
        <v>0</v>
      </c>
      <c r="AP128" s="54">
        <v>0</v>
      </c>
      <c r="AQ128" s="73">
        <v>0</v>
      </c>
      <c r="AR128" s="53">
        <v>0</v>
      </c>
      <c r="AS128" s="45">
        <v>0</v>
      </c>
      <c r="AT128" s="45">
        <v>0</v>
      </c>
      <c r="AU128" s="54">
        <v>0</v>
      </c>
      <c r="AV128" s="73">
        <v>6.070995594</v>
      </c>
      <c r="AW128" s="45">
        <v>2.109385422</v>
      </c>
      <c r="AX128" s="45">
        <v>0</v>
      </c>
      <c r="AY128" s="45">
        <v>0</v>
      </c>
      <c r="AZ128" s="54">
        <v>26.812403371000002</v>
      </c>
      <c r="BA128" s="73">
        <v>0</v>
      </c>
      <c r="BB128" s="53">
        <v>0</v>
      </c>
      <c r="BC128" s="45">
        <v>0</v>
      </c>
      <c r="BD128" s="45">
        <v>0</v>
      </c>
      <c r="BE128" s="54">
        <v>0</v>
      </c>
      <c r="BF128" s="73">
        <v>0.8149750060000001</v>
      </c>
      <c r="BG128" s="53">
        <v>0.0020769060000000003</v>
      </c>
      <c r="BH128" s="45">
        <v>0</v>
      </c>
      <c r="BI128" s="45">
        <v>0</v>
      </c>
      <c r="BJ128" s="54">
        <v>1.51896475</v>
      </c>
      <c r="BK128" s="61">
        <f t="shared" si="17"/>
        <v>44.682648908</v>
      </c>
    </row>
    <row r="129" spans="1:63" ht="12.75">
      <c r="A129" s="36"/>
      <c r="B129" s="38" t="s">
        <v>79</v>
      </c>
      <c r="C129" s="81">
        <f>SUM(C123:C128)</f>
        <v>0</v>
      </c>
      <c r="D129" s="81">
        <f>SUM(D123:D128)</f>
        <v>49.206182675</v>
      </c>
      <c r="E129" s="81">
        <f aca="true" t="shared" si="18" ref="E129:BI129">SUM(E123:E128)</f>
        <v>0</v>
      </c>
      <c r="F129" s="81">
        <f t="shared" si="18"/>
        <v>0</v>
      </c>
      <c r="G129" s="81">
        <f t="shared" si="18"/>
        <v>0</v>
      </c>
      <c r="H129" s="81">
        <f t="shared" si="18"/>
        <v>5.196271149</v>
      </c>
      <c r="I129" s="81">
        <f t="shared" si="18"/>
        <v>1.9027667250000002</v>
      </c>
      <c r="J129" s="81">
        <f t="shared" si="18"/>
        <v>0</v>
      </c>
      <c r="K129" s="81">
        <f t="shared" si="18"/>
        <v>0</v>
      </c>
      <c r="L129" s="81">
        <f t="shared" si="18"/>
        <v>16.16253902</v>
      </c>
      <c r="M129" s="81">
        <f t="shared" si="18"/>
        <v>0</v>
      </c>
      <c r="N129" s="81">
        <f t="shared" si="18"/>
        <v>0</v>
      </c>
      <c r="O129" s="81">
        <f t="shared" si="18"/>
        <v>0</v>
      </c>
      <c r="P129" s="81">
        <f t="shared" si="18"/>
        <v>0</v>
      </c>
      <c r="Q129" s="81">
        <f t="shared" si="18"/>
        <v>0</v>
      </c>
      <c r="R129" s="81">
        <f t="shared" si="18"/>
        <v>1.420575533</v>
      </c>
      <c r="S129" s="81">
        <f t="shared" si="18"/>
        <v>0</v>
      </c>
      <c r="T129" s="81">
        <f t="shared" si="18"/>
        <v>0</v>
      </c>
      <c r="U129" s="81">
        <f t="shared" si="18"/>
        <v>0</v>
      </c>
      <c r="V129" s="81">
        <f t="shared" si="18"/>
        <v>7.290583236</v>
      </c>
      <c r="W129" s="81">
        <f t="shared" si="18"/>
        <v>0</v>
      </c>
      <c r="X129" s="81">
        <f t="shared" si="18"/>
        <v>0</v>
      </c>
      <c r="Y129" s="81">
        <f t="shared" si="18"/>
        <v>0</v>
      </c>
      <c r="Z129" s="81">
        <f t="shared" si="18"/>
        <v>0</v>
      </c>
      <c r="AA129" s="81">
        <f t="shared" si="18"/>
        <v>0</v>
      </c>
      <c r="AB129" s="81">
        <f t="shared" si="18"/>
        <v>0.045084995999999995</v>
      </c>
      <c r="AC129" s="81">
        <f t="shared" si="18"/>
        <v>0</v>
      </c>
      <c r="AD129" s="81">
        <f t="shared" si="18"/>
        <v>0</v>
      </c>
      <c r="AE129" s="81">
        <f t="shared" si="18"/>
        <v>0</v>
      </c>
      <c r="AF129" s="81">
        <f t="shared" si="18"/>
        <v>0</v>
      </c>
      <c r="AG129" s="81">
        <f t="shared" si="18"/>
        <v>0</v>
      </c>
      <c r="AH129" s="81">
        <f t="shared" si="18"/>
        <v>0</v>
      </c>
      <c r="AI129" s="81">
        <f t="shared" si="18"/>
        <v>0</v>
      </c>
      <c r="AJ129" s="81">
        <f t="shared" si="18"/>
        <v>0</v>
      </c>
      <c r="AK129" s="81">
        <f t="shared" si="18"/>
        <v>0</v>
      </c>
      <c r="AL129" s="81">
        <f t="shared" si="18"/>
        <v>0.049140365</v>
      </c>
      <c r="AM129" s="81">
        <f t="shared" si="18"/>
        <v>0</v>
      </c>
      <c r="AN129" s="81">
        <f t="shared" si="18"/>
        <v>0</v>
      </c>
      <c r="AO129" s="81">
        <f t="shared" si="18"/>
        <v>0</v>
      </c>
      <c r="AP129" s="81">
        <f t="shared" si="18"/>
        <v>0</v>
      </c>
      <c r="AQ129" s="81">
        <f t="shared" si="18"/>
        <v>0</v>
      </c>
      <c r="AR129" s="81">
        <f t="shared" si="18"/>
        <v>25.961294453999997</v>
      </c>
      <c r="AS129" s="81">
        <f t="shared" si="18"/>
        <v>0</v>
      </c>
      <c r="AT129" s="81">
        <f t="shared" si="18"/>
        <v>0</v>
      </c>
      <c r="AU129" s="81">
        <f t="shared" si="18"/>
        <v>0</v>
      </c>
      <c r="AV129" s="81">
        <f t="shared" si="18"/>
        <v>104.73137867899999</v>
      </c>
      <c r="AW129" s="81">
        <f t="shared" si="18"/>
        <v>44.513061738000005</v>
      </c>
      <c r="AX129" s="81">
        <f t="shared" si="18"/>
        <v>0</v>
      </c>
      <c r="AY129" s="81">
        <f t="shared" si="18"/>
        <v>0</v>
      </c>
      <c r="AZ129" s="81">
        <f t="shared" si="18"/>
        <v>180.524443684</v>
      </c>
      <c r="BA129" s="81">
        <f t="shared" si="18"/>
        <v>0</v>
      </c>
      <c r="BB129" s="81">
        <f t="shared" si="18"/>
        <v>0</v>
      </c>
      <c r="BC129" s="81">
        <f t="shared" si="18"/>
        <v>0</v>
      </c>
      <c r="BD129" s="81">
        <f t="shared" si="18"/>
        <v>0</v>
      </c>
      <c r="BE129" s="81">
        <f t="shared" si="18"/>
        <v>0</v>
      </c>
      <c r="BF129" s="81">
        <f t="shared" si="18"/>
        <v>31.637821415</v>
      </c>
      <c r="BG129" s="81">
        <f t="shared" si="18"/>
        <v>0.944560507</v>
      </c>
      <c r="BH129" s="81">
        <f t="shared" si="18"/>
        <v>0</v>
      </c>
      <c r="BI129" s="81">
        <f t="shared" si="18"/>
        <v>0</v>
      </c>
      <c r="BJ129" s="81">
        <f>SUM(BJ123:BJ128)</f>
        <v>7.250107646</v>
      </c>
      <c r="BK129" s="106">
        <f>SUM(BK123:BK128)</f>
        <v>476.835811822</v>
      </c>
    </row>
    <row r="130" spans="1:63" ht="4.5" customHeight="1">
      <c r="A130" s="11"/>
      <c r="B130" s="21"/>
      <c r="C130" s="114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6"/>
    </row>
    <row r="131" spans="1:63" ht="12.75">
      <c r="A131" s="36"/>
      <c r="B131" s="83" t="s">
        <v>93</v>
      </c>
      <c r="C131" s="84">
        <f>+C129++C110+C105+C84</f>
        <v>0</v>
      </c>
      <c r="D131" s="70">
        <f>+D129++D110+D105+D84</f>
        <v>2479.661158369</v>
      </c>
      <c r="E131" s="70">
        <f aca="true" t="shared" si="19" ref="E131:BI131">+E129++E110+E105+E84</f>
        <v>0</v>
      </c>
      <c r="F131" s="70">
        <f t="shared" si="19"/>
        <v>0</v>
      </c>
      <c r="G131" s="85">
        <f t="shared" si="19"/>
        <v>0</v>
      </c>
      <c r="H131" s="84">
        <f t="shared" si="19"/>
        <v>281.50455292600003</v>
      </c>
      <c r="I131" s="70">
        <f t="shared" si="19"/>
        <v>5809.018712251001</v>
      </c>
      <c r="J131" s="70">
        <f t="shared" si="19"/>
        <v>448.419755748</v>
      </c>
      <c r="K131" s="70">
        <f t="shared" si="19"/>
        <v>56.234044247</v>
      </c>
      <c r="L131" s="85">
        <f t="shared" si="19"/>
        <v>1615.075749443</v>
      </c>
      <c r="M131" s="84">
        <f t="shared" si="19"/>
        <v>0</v>
      </c>
      <c r="N131" s="70">
        <f t="shared" si="19"/>
        <v>0</v>
      </c>
      <c r="O131" s="70">
        <f t="shared" si="19"/>
        <v>0</v>
      </c>
      <c r="P131" s="70">
        <f t="shared" si="19"/>
        <v>0</v>
      </c>
      <c r="Q131" s="85">
        <f t="shared" si="19"/>
        <v>0</v>
      </c>
      <c r="R131" s="84">
        <f t="shared" si="19"/>
        <v>111.64928646199999</v>
      </c>
      <c r="S131" s="70">
        <f t="shared" si="19"/>
        <v>282.171655318</v>
      </c>
      <c r="T131" s="70">
        <f t="shared" si="19"/>
        <v>25.803987855</v>
      </c>
      <c r="U131" s="70">
        <f t="shared" si="19"/>
        <v>0</v>
      </c>
      <c r="V131" s="85">
        <f t="shared" si="19"/>
        <v>488.53922706699996</v>
      </c>
      <c r="W131" s="84">
        <f t="shared" si="19"/>
        <v>0</v>
      </c>
      <c r="X131" s="70">
        <f t="shared" si="19"/>
        <v>0</v>
      </c>
      <c r="Y131" s="70">
        <f t="shared" si="19"/>
        <v>0</v>
      </c>
      <c r="Z131" s="70">
        <f t="shared" si="19"/>
        <v>0</v>
      </c>
      <c r="AA131" s="85">
        <f t="shared" si="19"/>
        <v>0</v>
      </c>
      <c r="AB131" s="84">
        <f t="shared" si="19"/>
        <v>2.701869406</v>
      </c>
      <c r="AC131" s="70">
        <f t="shared" si="19"/>
        <v>1.3960274199999998</v>
      </c>
      <c r="AD131" s="70">
        <f t="shared" si="19"/>
        <v>0</v>
      </c>
      <c r="AE131" s="70">
        <f t="shared" si="19"/>
        <v>0</v>
      </c>
      <c r="AF131" s="85">
        <f t="shared" si="19"/>
        <v>0.633523718</v>
      </c>
      <c r="AG131" s="84">
        <f t="shared" si="19"/>
        <v>0</v>
      </c>
      <c r="AH131" s="70">
        <f t="shared" si="19"/>
        <v>0</v>
      </c>
      <c r="AI131" s="70">
        <f t="shared" si="19"/>
        <v>0</v>
      </c>
      <c r="AJ131" s="70">
        <f t="shared" si="19"/>
        <v>0</v>
      </c>
      <c r="AK131" s="85">
        <f t="shared" si="19"/>
        <v>0</v>
      </c>
      <c r="AL131" s="84">
        <f t="shared" si="19"/>
        <v>1.7128601419999996</v>
      </c>
      <c r="AM131" s="70">
        <f t="shared" si="19"/>
        <v>0</v>
      </c>
      <c r="AN131" s="70">
        <f t="shared" si="19"/>
        <v>0</v>
      </c>
      <c r="AO131" s="70">
        <f t="shared" si="19"/>
        <v>0</v>
      </c>
      <c r="AP131" s="85">
        <f t="shared" si="19"/>
        <v>0.190419014</v>
      </c>
      <c r="AQ131" s="84">
        <f t="shared" si="19"/>
        <v>0</v>
      </c>
      <c r="AR131" s="70">
        <f t="shared" si="19"/>
        <v>166.726213049</v>
      </c>
      <c r="AS131" s="70">
        <f t="shared" si="19"/>
        <v>0</v>
      </c>
      <c r="AT131" s="70">
        <f t="shared" si="19"/>
        <v>0</v>
      </c>
      <c r="AU131" s="85">
        <f t="shared" si="19"/>
        <v>0</v>
      </c>
      <c r="AV131" s="52">
        <f t="shared" si="19"/>
        <v>6365.207633637</v>
      </c>
      <c r="AW131" s="70">
        <f t="shared" si="19"/>
        <v>6675.908667059</v>
      </c>
      <c r="AX131" s="70">
        <f t="shared" si="19"/>
        <v>441.466844579</v>
      </c>
      <c r="AY131" s="70">
        <f t="shared" si="19"/>
        <v>4.781390665</v>
      </c>
      <c r="AZ131" s="87">
        <f t="shared" si="19"/>
        <v>8814.761887116001</v>
      </c>
      <c r="BA131" s="84">
        <f t="shared" si="19"/>
        <v>0</v>
      </c>
      <c r="BB131" s="70">
        <f t="shared" si="19"/>
        <v>0</v>
      </c>
      <c r="BC131" s="70">
        <f t="shared" si="19"/>
        <v>0</v>
      </c>
      <c r="BD131" s="70">
        <f t="shared" si="19"/>
        <v>0</v>
      </c>
      <c r="BE131" s="85">
        <f t="shared" si="19"/>
        <v>0</v>
      </c>
      <c r="BF131" s="84">
        <f t="shared" si="19"/>
        <v>2327.790983593</v>
      </c>
      <c r="BG131" s="70">
        <f t="shared" si="19"/>
        <v>734.3025210440001</v>
      </c>
      <c r="BH131" s="70">
        <f t="shared" si="19"/>
        <v>34.226579812</v>
      </c>
      <c r="BI131" s="70">
        <f t="shared" si="19"/>
        <v>0</v>
      </c>
      <c r="BJ131" s="85">
        <f>+BJ129++BJ110+BJ105+BJ84</f>
        <v>1188.556708422</v>
      </c>
      <c r="BK131" s="102">
        <f>+BK129+BK110+BK105+BK84</f>
        <v>38358.442258362</v>
      </c>
    </row>
    <row r="132" spans="1:63" ht="4.5" customHeight="1">
      <c r="A132" s="11"/>
      <c r="B132" s="22"/>
      <c r="C132" s="119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20"/>
    </row>
    <row r="133" spans="1:63" ht="14.25" customHeight="1">
      <c r="A133" s="11" t="s">
        <v>5</v>
      </c>
      <c r="B133" s="23" t="s">
        <v>26</v>
      </c>
      <c r="C133" s="119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20"/>
    </row>
    <row r="134" spans="1:63" ht="14.25" customHeight="1">
      <c r="A134" s="32"/>
      <c r="B134" s="28" t="s">
        <v>121</v>
      </c>
      <c r="C134" s="73">
        <v>0</v>
      </c>
      <c r="D134" s="53">
        <v>8.963556603</v>
      </c>
      <c r="E134" s="45">
        <v>0</v>
      </c>
      <c r="F134" s="45">
        <v>0</v>
      </c>
      <c r="G134" s="54">
        <v>0</v>
      </c>
      <c r="H134" s="73">
        <v>2.76432008</v>
      </c>
      <c r="I134" s="45">
        <v>1.4766527850000002</v>
      </c>
      <c r="J134" s="45">
        <v>1.178842581</v>
      </c>
      <c r="K134" s="45">
        <v>0</v>
      </c>
      <c r="L134" s="54">
        <v>14.787984545</v>
      </c>
      <c r="M134" s="73">
        <v>0</v>
      </c>
      <c r="N134" s="53">
        <v>0</v>
      </c>
      <c r="O134" s="45">
        <v>0</v>
      </c>
      <c r="P134" s="45">
        <v>0</v>
      </c>
      <c r="Q134" s="54">
        <v>0</v>
      </c>
      <c r="R134" s="73">
        <v>1.7329610569999998</v>
      </c>
      <c r="S134" s="45">
        <v>1.9592250420000001</v>
      </c>
      <c r="T134" s="45">
        <v>13.679593938999998</v>
      </c>
      <c r="U134" s="45">
        <v>0</v>
      </c>
      <c r="V134" s="54">
        <v>3.3705193839999996</v>
      </c>
      <c r="W134" s="73">
        <v>0</v>
      </c>
      <c r="X134" s="45">
        <v>0</v>
      </c>
      <c r="Y134" s="45">
        <v>0</v>
      </c>
      <c r="Z134" s="45">
        <v>0</v>
      </c>
      <c r="AA134" s="54">
        <v>0</v>
      </c>
      <c r="AB134" s="73">
        <v>0.0045376800000000005</v>
      </c>
      <c r="AC134" s="45">
        <v>0</v>
      </c>
      <c r="AD134" s="45">
        <v>0</v>
      </c>
      <c r="AE134" s="45">
        <v>0</v>
      </c>
      <c r="AF134" s="54">
        <v>0.010592391999999999</v>
      </c>
      <c r="AG134" s="73">
        <v>0</v>
      </c>
      <c r="AH134" s="45">
        <v>0</v>
      </c>
      <c r="AI134" s="45">
        <v>0</v>
      </c>
      <c r="AJ134" s="45">
        <v>0</v>
      </c>
      <c r="AK134" s="54">
        <v>0</v>
      </c>
      <c r="AL134" s="73">
        <v>0.0037600550000000004</v>
      </c>
      <c r="AM134" s="45">
        <v>0</v>
      </c>
      <c r="AN134" s="45">
        <v>0</v>
      </c>
      <c r="AO134" s="45">
        <v>0</v>
      </c>
      <c r="AP134" s="54">
        <v>0</v>
      </c>
      <c r="AQ134" s="73">
        <v>0</v>
      </c>
      <c r="AR134" s="53">
        <v>0</v>
      </c>
      <c r="AS134" s="45">
        <v>0</v>
      </c>
      <c r="AT134" s="45">
        <v>0</v>
      </c>
      <c r="AU134" s="54">
        <v>0</v>
      </c>
      <c r="AV134" s="73">
        <v>159.64517927</v>
      </c>
      <c r="AW134" s="45">
        <v>145.86928913399998</v>
      </c>
      <c r="AX134" s="45">
        <v>0</v>
      </c>
      <c r="AY134" s="45">
        <v>0</v>
      </c>
      <c r="AZ134" s="54">
        <v>468.106257404</v>
      </c>
      <c r="BA134" s="43">
        <v>0</v>
      </c>
      <c r="BB134" s="44">
        <v>0</v>
      </c>
      <c r="BC134" s="43">
        <v>0</v>
      </c>
      <c r="BD134" s="43">
        <v>0</v>
      </c>
      <c r="BE134" s="48">
        <v>0</v>
      </c>
      <c r="BF134" s="43">
        <v>62.793662897</v>
      </c>
      <c r="BG134" s="44">
        <v>28.016857345</v>
      </c>
      <c r="BH134" s="43">
        <v>0</v>
      </c>
      <c r="BI134" s="43">
        <v>0</v>
      </c>
      <c r="BJ134" s="48">
        <v>89.31750565099999</v>
      </c>
      <c r="BK134" s="107">
        <f>SUM(C134:BJ134)</f>
        <v>1003.6812978439999</v>
      </c>
    </row>
    <row r="135" spans="1:63" ht="13.5" thickBot="1">
      <c r="A135" s="40"/>
      <c r="B135" s="86" t="s">
        <v>79</v>
      </c>
      <c r="C135" s="50">
        <f>SUM(C134)</f>
        <v>0</v>
      </c>
      <c r="D135" s="71">
        <f aca="true" t="shared" si="20" ref="D135:BK135">SUM(D134)</f>
        <v>8.963556603</v>
      </c>
      <c r="E135" s="71">
        <f t="shared" si="20"/>
        <v>0</v>
      </c>
      <c r="F135" s="71">
        <f t="shared" si="20"/>
        <v>0</v>
      </c>
      <c r="G135" s="69">
        <f t="shared" si="20"/>
        <v>0</v>
      </c>
      <c r="H135" s="50">
        <f t="shared" si="20"/>
        <v>2.76432008</v>
      </c>
      <c r="I135" s="71">
        <f t="shared" si="20"/>
        <v>1.4766527850000002</v>
      </c>
      <c r="J135" s="71">
        <f t="shared" si="20"/>
        <v>1.178842581</v>
      </c>
      <c r="K135" s="71">
        <f t="shared" si="20"/>
        <v>0</v>
      </c>
      <c r="L135" s="69">
        <f t="shared" si="20"/>
        <v>14.787984545</v>
      </c>
      <c r="M135" s="50">
        <f t="shared" si="20"/>
        <v>0</v>
      </c>
      <c r="N135" s="71">
        <f t="shared" si="20"/>
        <v>0</v>
      </c>
      <c r="O135" s="71">
        <f t="shared" si="20"/>
        <v>0</v>
      </c>
      <c r="P135" s="71">
        <f t="shared" si="20"/>
        <v>0</v>
      </c>
      <c r="Q135" s="69">
        <f t="shared" si="20"/>
        <v>0</v>
      </c>
      <c r="R135" s="50">
        <f t="shared" si="20"/>
        <v>1.7329610569999998</v>
      </c>
      <c r="S135" s="71">
        <f t="shared" si="20"/>
        <v>1.9592250420000001</v>
      </c>
      <c r="T135" s="71">
        <f t="shared" si="20"/>
        <v>13.679593938999998</v>
      </c>
      <c r="U135" s="71">
        <f t="shared" si="20"/>
        <v>0</v>
      </c>
      <c r="V135" s="69">
        <f t="shared" si="20"/>
        <v>3.3705193839999996</v>
      </c>
      <c r="W135" s="50">
        <f t="shared" si="20"/>
        <v>0</v>
      </c>
      <c r="X135" s="71">
        <f t="shared" si="20"/>
        <v>0</v>
      </c>
      <c r="Y135" s="71">
        <f t="shared" si="20"/>
        <v>0</v>
      </c>
      <c r="Z135" s="71">
        <f t="shared" si="20"/>
        <v>0</v>
      </c>
      <c r="AA135" s="69">
        <f t="shared" si="20"/>
        <v>0</v>
      </c>
      <c r="AB135" s="50">
        <f t="shared" si="20"/>
        <v>0.0045376800000000005</v>
      </c>
      <c r="AC135" s="71">
        <f t="shared" si="20"/>
        <v>0</v>
      </c>
      <c r="AD135" s="71">
        <f t="shared" si="20"/>
        <v>0</v>
      </c>
      <c r="AE135" s="71">
        <f t="shared" si="20"/>
        <v>0</v>
      </c>
      <c r="AF135" s="69">
        <f t="shared" si="20"/>
        <v>0.010592391999999999</v>
      </c>
      <c r="AG135" s="50">
        <f t="shared" si="20"/>
        <v>0</v>
      </c>
      <c r="AH135" s="71">
        <f t="shared" si="20"/>
        <v>0</v>
      </c>
      <c r="AI135" s="71">
        <f t="shared" si="20"/>
        <v>0</v>
      </c>
      <c r="AJ135" s="71">
        <f t="shared" si="20"/>
        <v>0</v>
      </c>
      <c r="AK135" s="69">
        <f t="shared" si="20"/>
        <v>0</v>
      </c>
      <c r="AL135" s="50">
        <f t="shared" si="20"/>
        <v>0.0037600550000000004</v>
      </c>
      <c r="AM135" s="71">
        <f t="shared" si="20"/>
        <v>0</v>
      </c>
      <c r="AN135" s="71">
        <f t="shared" si="20"/>
        <v>0</v>
      </c>
      <c r="AO135" s="71">
        <f t="shared" si="20"/>
        <v>0</v>
      </c>
      <c r="AP135" s="69">
        <f t="shared" si="20"/>
        <v>0</v>
      </c>
      <c r="AQ135" s="50">
        <f t="shared" si="20"/>
        <v>0</v>
      </c>
      <c r="AR135" s="71">
        <f t="shared" si="20"/>
        <v>0</v>
      </c>
      <c r="AS135" s="71">
        <f t="shared" si="20"/>
        <v>0</v>
      </c>
      <c r="AT135" s="71">
        <f t="shared" si="20"/>
        <v>0</v>
      </c>
      <c r="AU135" s="69">
        <f t="shared" si="20"/>
        <v>0</v>
      </c>
      <c r="AV135" s="50">
        <f t="shared" si="20"/>
        <v>159.64517927</v>
      </c>
      <c r="AW135" s="71">
        <f t="shared" si="20"/>
        <v>145.86928913399998</v>
      </c>
      <c r="AX135" s="71">
        <f t="shared" si="20"/>
        <v>0</v>
      </c>
      <c r="AY135" s="71">
        <f t="shared" si="20"/>
        <v>0</v>
      </c>
      <c r="AZ135" s="69">
        <f t="shared" si="20"/>
        <v>468.106257404</v>
      </c>
      <c r="BA135" s="51">
        <f t="shared" si="20"/>
        <v>0</v>
      </c>
      <c r="BB135" s="71">
        <f t="shared" si="20"/>
        <v>0</v>
      </c>
      <c r="BC135" s="71">
        <f t="shared" si="20"/>
        <v>0</v>
      </c>
      <c r="BD135" s="71">
        <f t="shared" si="20"/>
        <v>0</v>
      </c>
      <c r="BE135" s="88">
        <f t="shared" si="20"/>
        <v>0</v>
      </c>
      <c r="BF135" s="50">
        <f t="shared" si="20"/>
        <v>62.793662897</v>
      </c>
      <c r="BG135" s="71">
        <f t="shared" si="20"/>
        <v>28.016857345</v>
      </c>
      <c r="BH135" s="71">
        <f t="shared" si="20"/>
        <v>0</v>
      </c>
      <c r="BI135" s="71">
        <f t="shared" si="20"/>
        <v>0</v>
      </c>
      <c r="BJ135" s="69">
        <f t="shared" si="20"/>
        <v>89.31750565099999</v>
      </c>
      <c r="BK135" s="108">
        <f t="shared" si="20"/>
        <v>1003.6812978439999</v>
      </c>
    </row>
    <row r="136" spans="1:63" ht="6" customHeight="1">
      <c r="A136" s="4"/>
      <c r="B136" s="16"/>
      <c r="C136" s="27"/>
      <c r="D136" s="34"/>
      <c r="E136" s="27"/>
      <c r="F136" s="27"/>
      <c r="G136" s="27"/>
      <c r="H136" s="27"/>
      <c r="I136" s="27"/>
      <c r="J136" s="27"/>
      <c r="K136" s="27"/>
      <c r="L136" s="27"/>
      <c r="M136" s="27"/>
      <c r="N136" s="34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34"/>
      <c r="AS136" s="27"/>
      <c r="AT136" s="27"/>
      <c r="AU136" s="27"/>
      <c r="AV136" s="27"/>
      <c r="AW136" s="27"/>
      <c r="AX136" s="27"/>
      <c r="AY136" s="27"/>
      <c r="AZ136" s="27"/>
      <c r="BA136" s="27"/>
      <c r="BB136" s="34"/>
      <c r="BC136" s="27"/>
      <c r="BD136" s="27"/>
      <c r="BE136" s="27"/>
      <c r="BF136" s="27"/>
      <c r="BG136" s="34"/>
      <c r="BH136" s="27"/>
      <c r="BI136" s="27"/>
      <c r="BJ136" s="27"/>
      <c r="BK136" s="30"/>
    </row>
    <row r="137" spans="1:63" ht="12.75">
      <c r="A137" s="4"/>
      <c r="B137" s="4" t="s">
        <v>122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1" t="s">
        <v>123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1:63" ht="12.75">
      <c r="A138" s="4"/>
      <c r="B138" s="4" t="s">
        <v>124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125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3:63" ht="12.75"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126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  <row r="140" spans="2:63" ht="12.75">
      <c r="B140" s="4" t="s">
        <v>179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42" t="s">
        <v>127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30"/>
    </row>
    <row r="141" spans="2:63" ht="12.75">
      <c r="B141" s="4" t="s">
        <v>180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42" t="s">
        <v>128</v>
      </c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30"/>
    </row>
    <row r="142" spans="2:63" ht="12.75">
      <c r="B142" s="4"/>
      <c r="C142" s="27"/>
      <c r="D142" s="27"/>
      <c r="E142" s="27"/>
      <c r="F142" s="27"/>
      <c r="G142" s="27"/>
      <c r="H142" s="27"/>
      <c r="I142" s="27"/>
      <c r="J142" s="27"/>
      <c r="K142" s="27"/>
      <c r="L142" s="42" t="s">
        <v>129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71:BK71"/>
    <mergeCell ref="C74:BK74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87:BK87"/>
    <mergeCell ref="M3:V3"/>
    <mergeCell ref="C11:BK11"/>
    <mergeCell ref="C15:BK15"/>
    <mergeCell ref="C68:BK68"/>
    <mergeCell ref="C122:BK122"/>
    <mergeCell ref="C88:BK88"/>
    <mergeCell ref="C85:BK85"/>
    <mergeCell ref="C91:BK91"/>
    <mergeCell ref="C106:BK106"/>
    <mergeCell ref="C107:BK107"/>
    <mergeCell ref="C111:BK111"/>
    <mergeCell ref="C130:BK130"/>
    <mergeCell ref="A1:A5"/>
    <mergeCell ref="C108:BK108"/>
    <mergeCell ref="C132:BK132"/>
    <mergeCell ref="C133:BK133"/>
    <mergeCell ref="C112:BK112"/>
    <mergeCell ref="C113:BK113"/>
    <mergeCell ref="C116:BK116"/>
    <mergeCell ref="C120:BK120"/>
    <mergeCell ref="C121:BK121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B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2" t="s">
        <v>191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12.75">
      <c r="B3" s="152" t="s">
        <v>171</v>
      </c>
      <c r="C3" s="153"/>
      <c r="D3" s="153"/>
      <c r="E3" s="153"/>
      <c r="F3" s="153"/>
      <c r="G3" s="153"/>
      <c r="H3" s="153"/>
      <c r="I3" s="153"/>
      <c r="J3" s="153"/>
      <c r="K3" s="153"/>
      <c r="L3" s="154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3">
        <v>0</v>
      </c>
      <c r="E5" s="104">
        <v>0.473803622</v>
      </c>
      <c r="F5" s="104">
        <v>0.5953551239999999</v>
      </c>
      <c r="G5" s="104">
        <v>0.003104565</v>
      </c>
      <c r="H5" s="104">
        <v>0.007403328999999999</v>
      </c>
      <c r="I5" s="72"/>
      <c r="J5" s="89"/>
      <c r="K5" s="95">
        <f>SUM(D5:J5)</f>
        <v>1.0796666399999997</v>
      </c>
      <c r="L5" s="96">
        <v>0</v>
      </c>
    </row>
    <row r="6" spans="2:12" ht="12.75">
      <c r="B6" s="12">
        <v>2</v>
      </c>
      <c r="C6" s="14" t="s">
        <v>36</v>
      </c>
      <c r="D6" s="104">
        <v>47.190693108999994</v>
      </c>
      <c r="E6" s="104">
        <v>159.254096509</v>
      </c>
      <c r="F6" s="104">
        <v>352.272059647</v>
      </c>
      <c r="G6" s="104">
        <v>27.573960150999998</v>
      </c>
      <c r="H6" s="104">
        <v>5.026651297</v>
      </c>
      <c r="I6" s="72"/>
      <c r="J6" s="89"/>
      <c r="K6" s="95">
        <f aca="true" t="shared" si="0" ref="K6:K41">SUM(D6:J6)</f>
        <v>591.317460713</v>
      </c>
      <c r="L6" s="95">
        <v>9.960024065999999</v>
      </c>
    </row>
    <row r="7" spans="2:12" ht="12.75">
      <c r="B7" s="12">
        <v>3</v>
      </c>
      <c r="C7" s="13" t="s">
        <v>37</v>
      </c>
      <c r="D7" s="104">
        <v>0</v>
      </c>
      <c r="E7" s="104">
        <v>0.002123576</v>
      </c>
      <c r="F7" s="104">
        <v>1.0924693890000001</v>
      </c>
      <c r="G7" s="104">
        <v>0.003460427</v>
      </c>
      <c r="H7" s="104">
        <v>0.006252162</v>
      </c>
      <c r="I7" s="72"/>
      <c r="J7" s="89"/>
      <c r="K7" s="95">
        <f t="shared" si="0"/>
        <v>1.1043055540000002</v>
      </c>
      <c r="L7" s="96">
        <v>0</v>
      </c>
    </row>
    <row r="8" spans="2:12" ht="12.75">
      <c r="B8" s="12">
        <v>4</v>
      </c>
      <c r="C8" s="14" t="s">
        <v>38</v>
      </c>
      <c r="D8" s="104">
        <v>12.729551744</v>
      </c>
      <c r="E8" s="104">
        <v>30.335976253</v>
      </c>
      <c r="F8" s="104">
        <v>60.329415728</v>
      </c>
      <c r="G8" s="104">
        <v>7.631470965999999</v>
      </c>
      <c r="H8" s="104">
        <v>1.0521866130000002</v>
      </c>
      <c r="I8" s="72"/>
      <c r="J8" s="89"/>
      <c r="K8" s="95">
        <f t="shared" si="0"/>
        <v>112.07860130399999</v>
      </c>
      <c r="L8" s="95">
        <v>12.816292758</v>
      </c>
    </row>
    <row r="9" spans="2:12" ht="12.75">
      <c r="B9" s="12">
        <v>5</v>
      </c>
      <c r="C9" s="14" t="s">
        <v>39</v>
      </c>
      <c r="D9" s="104">
        <v>0.310063741</v>
      </c>
      <c r="E9" s="104">
        <v>34.017846603</v>
      </c>
      <c r="F9" s="104">
        <v>95.415818961</v>
      </c>
      <c r="G9" s="104">
        <v>4.897158472</v>
      </c>
      <c r="H9" s="104">
        <v>0.7377847719999999</v>
      </c>
      <c r="I9" s="72"/>
      <c r="J9" s="89"/>
      <c r="K9" s="95">
        <f t="shared" si="0"/>
        <v>135.378672549</v>
      </c>
      <c r="L9" s="95">
        <v>3.388677892</v>
      </c>
    </row>
    <row r="10" spans="2:12" ht="12.75">
      <c r="B10" s="12">
        <v>6</v>
      </c>
      <c r="C10" s="14" t="s">
        <v>40</v>
      </c>
      <c r="D10" s="104">
        <v>0.47163649</v>
      </c>
      <c r="E10" s="104">
        <v>48.839620263</v>
      </c>
      <c r="F10" s="104">
        <v>66.676401899</v>
      </c>
      <c r="G10" s="104">
        <v>9.460736885</v>
      </c>
      <c r="H10" s="104">
        <v>1.784494862</v>
      </c>
      <c r="I10" s="72"/>
      <c r="J10" s="89"/>
      <c r="K10" s="95">
        <f t="shared" si="0"/>
        <v>127.232890399</v>
      </c>
      <c r="L10" s="95">
        <v>4.448974018</v>
      </c>
    </row>
    <row r="11" spans="2:12" ht="12.75">
      <c r="B11" s="12">
        <v>7</v>
      </c>
      <c r="C11" s="14" t="s">
        <v>41</v>
      </c>
      <c r="D11" s="104">
        <v>4.439625852000001</v>
      </c>
      <c r="E11" s="104">
        <v>40.452125127</v>
      </c>
      <c r="F11" s="104">
        <v>50.876063639</v>
      </c>
      <c r="G11" s="104">
        <v>2.0252302760000003</v>
      </c>
      <c r="H11" s="104">
        <v>0.339203179</v>
      </c>
      <c r="I11" s="72"/>
      <c r="J11" s="89"/>
      <c r="K11" s="95">
        <f t="shared" si="0"/>
        <v>98.132248073</v>
      </c>
      <c r="L11" s="95">
        <v>16.778675936000003</v>
      </c>
    </row>
    <row r="12" spans="2:12" ht="12.75">
      <c r="B12" s="12">
        <v>8</v>
      </c>
      <c r="C12" s="13" t="s">
        <v>42</v>
      </c>
      <c r="D12" s="104">
        <v>0.000655921</v>
      </c>
      <c r="E12" s="104">
        <v>0.24559264500000003</v>
      </c>
      <c r="F12" s="104">
        <v>3.622709716</v>
      </c>
      <c r="G12" s="104">
        <v>0.095838921</v>
      </c>
      <c r="H12" s="104">
        <v>0.005675756</v>
      </c>
      <c r="I12" s="72"/>
      <c r="J12" s="89"/>
      <c r="K12" s="95">
        <f t="shared" si="0"/>
        <v>3.9704729590000003</v>
      </c>
      <c r="L12" s="95">
        <v>0.03428963</v>
      </c>
    </row>
    <row r="13" spans="2:12" ht="12.75">
      <c r="B13" s="12">
        <v>9</v>
      </c>
      <c r="C13" s="13" t="s">
        <v>43</v>
      </c>
      <c r="D13" s="104">
        <v>0.0016935919999999998</v>
      </c>
      <c r="E13" s="104">
        <v>0.354303193</v>
      </c>
      <c r="F13" s="104">
        <v>3.2766827960000002</v>
      </c>
      <c r="G13" s="104">
        <v>0.06533942</v>
      </c>
      <c r="H13" s="104">
        <v>0.022104736</v>
      </c>
      <c r="I13" s="72"/>
      <c r="J13" s="89"/>
      <c r="K13" s="95">
        <f t="shared" si="0"/>
        <v>3.720123737</v>
      </c>
      <c r="L13" s="96">
        <v>0</v>
      </c>
    </row>
    <row r="14" spans="2:12" ht="12.75">
      <c r="B14" s="12">
        <v>10</v>
      </c>
      <c r="C14" s="14" t="s">
        <v>44</v>
      </c>
      <c r="D14" s="104">
        <v>3.9755759909999995</v>
      </c>
      <c r="E14" s="104">
        <v>90.191026626</v>
      </c>
      <c r="F14" s="104">
        <v>152.721213606</v>
      </c>
      <c r="G14" s="104">
        <v>15.733839991</v>
      </c>
      <c r="H14" s="104">
        <v>2.474410886</v>
      </c>
      <c r="I14" s="72"/>
      <c r="J14" s="89"/>
      <c r="K14" s="95">
        <f t="shared" si="0"/>
        <v>265.09606709999997</v>
      </c>
      <c r="L14" s="95">
        <v>3.948257845</v>
      </c>
    </row>
    <row r="15" spans="2:12" ht="12.75">
      <c r="B15" s="12">
        <v>11</v>
      </c>
      <c r="C15" s="14" t="s">
        <v>45</v>
      </c>
      <c r="D15" s="104">
        <v>182.870363478</v>
      </c>
      <c r="E15" s="104">
        <v>571.070301318</v>
      </c>
      <c r="F15" s="104">
        <v>1171.0091598430001</v>
      </c>
      <c r="G15" s="104">
        <v>53.747527926</v>
      </c>
      <c r="H15" s="104">
        <v>20.979728267</v>
      </c>
      <c r="I15" s="72"/>
      <c r="J15" s="89"/>
      <c r="K15" s="95">
        <f t="shared" si="0"/>
        <v>1999.677080832</v>
      </c>
      <c r="L15" s="95">
        <v>74.364659331</v>
      </c>
    </row>
    <row r="16" spans="2:12" ht="12.75">
      <c r="B16" s="12">
        <v>12</v>
      </c>
      <c r="C16" s="14" t="s">
        <v>46</v>
      </c>
      <c r="D16" s="104">
        <v>144.391468468</v>
      </c>
      <c r="E16" s="104">
        <v>635.507548611</v>
      </c>
      <c r="F16" s="104">
        <v>324.05234384700003</v>
      </c>
      <c r="G16" s="104">
        <v>15.533617096</v>
      </c>
      <c r="H16" s="104">
        <v>5.923933734</v>
      </c>
      <c r="I16" s="72"/>
      <c r="J16" s="89"/>
      <c r="K16" s="95">
        <f t="shared" si="0"/>
        <v>1125.408911756</v>
      </c>
      <c r="L16" s="95">
        <v>19.976995803999998</v>
      </c>
    </row>
    <row r="17" spans="2:12" ht="12.75">
      <c r="B17" s="12">
        <v>13</v>
      </c>
      <c r="C17" s="14" t="s">
        <v>47</v>
      </c>
      <c r="D17" s="104">
        <v>0.782787196</v>
      </c>
      <c r="E17" s="104">
        <v>3.5908947249999996</v>
      </c>
      <c r="F17" s="104">
        <v>14.751368836000001</v>
      </c>
      <c r="G17" s="104">
        <v>0.46775472599999995</v>
      </c>
      <c r="H17" s="104">
        <v>0.157753502</v>
      </c>
      <c r="I17" s="72"/>
      <c r="J17" s="89"/>
      <c r="K17" s="95">
        <f t="shared" si="0"/>
        <v>19.750558984999998</v>
      </c>
      <c r="L17" s="95">
        <v>0.610393311</v>
      </c>
    </row>
    <row r="18" spans="2:12" ht="12.75">
      <c r="B18" s="12">
        <v>14</v>
      </c>
      <c r="C18" s="14" t="s">
        <v>48</v>
      </c>
      <c r="D18" s="104">
        <v>0.026669197</v>
      </c>
      <c r="E18" s="104">
        <v>1.445564333</v>
      </c>
      <c r="F18" s="104">
        <v>7.416542976</v>
      </c>
      <c r="G18" s="104">
        <v>0.048564764</v>
      </c>
      <c r="H18" s="104">
        <v>0.263675828</v>
      </c>
      <c r="I18" s="72"/>
      <c r="J18" s="89"/>
      <c r="K18" s="95">
        <f t="shared" si="0"/>
        <v>9.201017098</v>
      </c>
      <c r="L18" s="95">
        <v>0.018048829000000002</v>
      </c>
    </row>
    <row r="19" spans="2:12" ht="12.75">
      <c r="B19" s="12">
        <v>15</v>
      </c>
      <c r="C19" s="14" t="s">
        <v>49</v>
      </c>
      <c r="D19" s="104">
        <v>27.602052232</v>
      </c>
      <c r="E19" s="104">
        <v>43.398183200000005</v>
      </c>
      <c r="F19" s="104">
        <v>98.417352439</v>
      </c>
      <c r="G19" s="104">
        <v>6.053159693</v>
      </c>
      <c r="H19" s="104">
        <v>1.067842876</v>
      </c>
      <c r="I19" s="72"/>
      <c r="J19" s="89"/>
      <c r="K19" s="95">
        <f t="shared" si="0"/>
        <v>176.53859044</v>
      </c>
      <c r="L19" s="95">
        <v>11.171821345</v>
      </c>
    </row>
    <row r="20" spans="2:12" ht="12.75">
      <c r="B20" s="12">
        <v>16</v>
      </c>
      <c r="C20" s="14" t="s">
        <v>50</v>
      </c>
      <c r="D20" s="104">
        <v>258.38637593600004</v>
      </c>
      <c r="E20" s="104">
        <v>1194.634607077</v>
      </c>
      <c r="F20" s="104">
        <v>1040.029573036</v>
      </c>
      <c r="G20" s="104">
        <v>57.75548031</v>
      </c>
      <c r="H20" s="104">
        <v>24.937689938</v>
      </c>
      <c r="I20" s="72"/>
      <c r="J20" s="89"/>
      <c r="K20" s="95">
        <f t="shared" si="0"/>
        <v>2575.743726297</v>
      </c>
      <c r="L20" s="95">
        <v>84.552168819</v>
      </c>
    </row>
    <row r="21" spans="2:12" ht="12.75">
      <c r="B21" s="12">
        <v>17</v>
      </c>
      <c r="C21" s="14" t="s">
        <v>51</v>
      </c>
      <c r="D21" s="104">
        <v>39.505374606000004</v>
      </c>
      <c r="E21" s="104">
        <v>106.732443269</v>
      </c>
      <c r="F21" s="104">
        <v>193.888468907</v>
      </c>
      <c r="G21" s="104">
        <v>6.2931803219999995</v>
      </c>
      <c r="H21" s="104">
        <v>5.5006801560000005</v>
      </c>
      <c r="I21" s="72"/>
      <c r="J21" s="89"/>
      <c r="K21" s="95">
        <f t="shared" si="0"/>
        <v>351.92014726</v>
      </c>
      <c r="L21" s="95">
        <v>14.533874493999999</v>
      </c>
    </row>
    <row r="22" spans="2:12" ht="12.75">
      <c r="B22" s="12">
        <v>18</v>
      </c>
      <c r="C22" s="13" t="s">
        <v>52</v>
      </c>
      <c r="D22" s="103">
        <v>0</v>
      </c>
      <c r="E22" s="104">
        <v>0.018946123000000002</v>
      </c>
      <c r="F22" s="104">
        <v>0.056967842000000005</v>
      </c>
      <c r="G22" s="103">
        <v>0</v>
      </c>
      <c r="H22" s="104">
        <v>0</v>
      </c>
      <c r="I22" s="72"/>
      <c r="J22" s="89"/>
      <c r="K22" s="95">
        <f t="shared" si="0"/>
        <v>0.075913965</v>
      </c>
      <c r="L22" s="95">
        <v>0.012448401</v>
      </c>
    </row>
    <row r="23" spans="2:12" ht="12.75">
      <c r="B23" s="12">
        <v>19</v>
      </c>
      <c r="C23" s="14" t="s">
        <v>53</v>
      </c>
      <c r="D23" s="104">
        <v>4.473648944</v>
      </c>
      <c r="E23" s="104">
        <v>63.926599859</v>
      </c>
      <c r="F23" s="104">
        <v>210.07235038299999</v>
      </c>
      <c r="G23" s="104">
        <v>18.977621715999998</v>
      </c>
      <c r="H23" s="104">
        <v>2.350115099</v>
      </c>
      <c r="I23" s="72"/>
      <c r="J23" s="89"/>
      <c r="K23" s="95">
        <f t="shared" si="0"/>
        <v>299.80033600099995</v>
      </c>
      <c r="L23" s="95">
        <v>12.265286529</v>
      </c>
    </row>
    <row r="24" spans="2:12" ht="12.75">
      <c r="B24" s="12">
        <v>20</v>
      </c>
      <c r="C24" s="14" t="s">
        <v>54</v>
      </c>
      <c r="D24" s="104">
        <v>4238.854697547</v>
      </c>
      <c r="E24" s="104">
        <v>7707.202647034001</v>
      </c>
      <c r="F24" s="104">
        <v>6178.825900395001</v>
      </c>
      <c r="G24" s="104">
        <v>484.307732203</v>
      </c>
      <c r="H24" s="104">
        <v>313.35191370300004</v>
      </c>
      <c r="I24" s="72"/>
      <c r="J24" s="89"/>
      <c r="K24" s="95">
        <f t="shared" si="0"/>
        <v>18922.542890882003</v>
      </c>
      <c r="L24" s="95">
        <v>354.985689595</v>
      </c>
    </row>
    <row r="25" spans="2:12" ht="12.75">
      <c r="B25" s="12">
        <v>21</v>
      </c>
      <c r="C25" s="13" t="s">
        <v>55</v>
      </c>
      <c r="D25" s="103">
        <v>0</v>
      </c>
      <c r="E25" s="104">
        <v>0.753035771</v>
      </c>
      <c r="F25" s="104">
        <v>1.414401925</v>
      </c>
      <c r="G25" s="104">
        <v>0.01910798</v>
      </c>
      <c r="H25" s="104">
        <v>0.028330963</v>
      </c>
      <c r="I25" s="72"/>
      <c r="J25" s="89"/>
      <c r="K25" s="95">
        <f t="shared" si="0"/>
        <v>2.214876639</v>
      </c>
      <c r="L25" s="95">
        <v>0.021546951</v>
      </c>
    </row>
    <row r="26" spans="2:12" ht="12.75">
      <c r="B26" s="12">
        <v>22</v>
      </c>
      <c r="C26" s="14" t="s">
        <v>56</v>
      </c>
      <c r="D26" s="104">
        <v>0.010438589</v>
      </c>
      <c r="E26" s="104">
        <v>1.473996214</v>
      </c>
      <c r="F26" s="104">
        <v>13.952060958</v>
      </c>
      <c r="G26" s="104">
        <v>0.150039629</v>
      </c>
      <c r="H26" s="104">
        <v>0.154484117</v>
      </c>
      <c r="I26" s="72"/>
      <c r="J26" s="89"/>
      <c r="K26" s="95">
        <f t="shared" si="0"/>
        <v>15.741019507</v>
      </c>
      <c r="L26" s="95">
        <v>0.555483752</v>
      </c>
    </row>
    <row r="27" spans="2:12" ht="12.75">
      <c r="B27" s="12">
        <v>23</v>
      </c>
      <c r="C27" s="13" t="s">
        <v>57</v>
      </c>
      <c r="D27" s="103">
        <v>0</v>
      </c>
      <c r="E27" s="103">
        <v>0.001162078</v>
      </c>
      <c r="F27" s="104">
        <v>0.277961034</v>
      </c>
      <c r="G27" s="104">
        <v>0.073474449</v>
      </c>
      <c r="H27" s="104">
        <v>0.009262276</v>
      </c>
      <c r="I27" s="72"/>
      <c r="J27" s="89"/>
      <c r="K27" s="95">
        <f t="shared" si="0"/>
        <v>0.361859837</v>
      </c>
      <c r="L27" s="96">
        <v>0.010814487</v>
      </c>
    </row>
    <row r="28" spans="2:12" ht="12.75">
      <c r="B28" s="12">
        <v>24</v>
      </c>
      <c r="C28" s="13" t="s">
        <v>58</v>
      </c>
      <c r="D28" s="103">
        <v>0</v>
      </c>
      <c r="E28" s="104">
        <v>0.49636773700000003</v>
      </c>
      <c r="F28" s="104">
        <v>1.1517162189999999</v>
      </c>
      <c r="G28" s="104">
        <v>0.000197887</v>
      </c>
      <c r="H28" s="104">
        <v>0.045388965</v>
      </c>
      <c r="I28" s="72"/>
      <c r="J28" s="89"/>
      <c r="K28" s="95">
        <f t="shared" si="0"/>
        <v>1.6936708079999998</v>
      </c>
      <c r="L28" s="95">
        <v>0.128891024</v>
      </c>
    </row>
    <row r="29" spans="2:12" ht="12.75">
      <c r="B29" s="12">
        <v>25</v>
      </c>
      <c r="C29" s="14" t="s">
        <v>59</v>
      </c>
      <c r="D29" s="104">
        <v>384.131587007</v>
      </c>
      <c r="E29" s="104">
        <v>2219.507180963</v>
      </c>
      <c r="F29" s="104">
        <v>1467.547101114</v>
      </c>
      <c r="G29" s="104">
        <v>50.442247181</v>
      </c>
      <c r="H29" s="104">
        <v>35.24995817</v>
      </c>
      <c r="I29" s="72"/>
      <c r="J29" s="89"/>
      <c r="K29" s="95">
        <f t="shared" si="0"/>
        <v>4156.878074435001</v>
      </c>
      <c r="L29" s="95">
        <v>80.805868967</v>
      </c>
    </row>
    <row r="30" spans="2:12" ht="12.75">
      <c r="B30" s="12">
        <v>26</v>
      </c>
      <c r="C30" s="14" t="s">
        <v>60</v>
      </c>
      <c r="D30" s="104">
        <v>0.457828457</v>
      </c>
      <c r="E30" s="104">
        <v>34.675462247999995</v>
      </c>
      <c r="F30" s="104">
        <v>83.561523414</v>
      </c>
      <c r="G30" s="104">
        <v>2.7519796039999997</v>
      </c>
      <c r="H30" s="104">
        <v>0.94679315</v>
      </c>
      <c r="I30" s="72"/>
      <c r="J30" s="89"/>
      <c r="K30" s="95">
        <f t="shared" si="0"/>
        <v>122.393586873</v>
      </c>
      <c r="L30" s="95">
        <v>4.2463801409999995</v>
      </c>
    </row>
    <row r="31" spans="2:12" ht="12.75">
      <c r="B31" s="12">
        <v>27</v>
      </c>
      <c r="C31" s="14" t="s">
        <v>17</v>
      </c>
      <c r="D31" s="104">
        <v>246.415964975</v>
      </c>
      <c r="E31" s="104">
        <v>279.392890684</v>
      </c>
      <c r="F31" s="104">
        <v>566.849408453</v>
      </c>
      <c r="G31" s="104">
        <v>35.48159472</v>
      </c>
      <c r="H31" s="104">
        <v>10.470106952</v>
      </c>
      <c r="I31" s="72"/>
      <c r="J31" s="89"/>
      <c r="K31" s="95">
        <f t="shared" si="0"/>
        <v>1138.609965784</v>
      </c>
      <c r="L31" s="95">
        <v>24.702431985</v>
      </c>
    </row>
    <row r="32" spans="2:12" ht="12.75">
      <c r="B32" s="12">
        <v>28</v>
      </c>
      <c r="C32" s="14" t="s">
        <v>61</v>
      </c>
      <c r="D32" s="104">
        <v>0.501110634</v>
      </c>
      <c r="E32" s="104">
        <v>2.337170498</v>
      </c>
      <c r="F32" s="104">
        <v>11.66889042</v>
      </c>
      <c r="G32" s="104">
        <v>0.282432874</v>
      </c>
      <c r="H32" s="104">
        <v>1.3149712630000001</v>
      </c>
      <c r="I32" s="72"/>
      <c r="J32" s="89"/>
      <c r="K32" s="95">
        <f t="shared" si="0"/>
        <v>16.104575688999997</v>
      </c>
      <c r="L32" s="95">
        <v>1.334910461</v>
      </c>
    </row>
    <row r="33" spans="2:12" ht="12.75">
      <c r="B33" s="12">
        <v>29</v>
      </c>
      <c r="C33" s="14" t="s">
        <v>62</v>
      </c>
      <c r="D33" s="104">
        <v>11.461245395999999</v>
      </c>
      <c r="E33" s="104">
        <v>260.607142453</v>
      </c>
      <c r="F33" s="104">
        <v>203.163323324</v>
      </c>
      <c r="G33" s="104">
        <v>24.631862525</v>
      </c>
      <c r="H33" s="104">
        <v>1.93985323</v>
      </c>
      <c r="I33" s="72"/>
      <c r="J33" s="89"/>
      <c r="K33" s="95">
        <f t="shared" si="0"/>
        <v>501.80342692799996</v>
      </c>
      <c r="L33" s="95">
        <v>33.032653366000005</v>
      </c>
    </row>
    <row r="34" spans="2:12" ht="12.75">
      <c r="B34" s="12">
        <v>30</v>
      </c>
      <c r="C34" s="14" t="s">
        <v>63</v>
      </c>
      <c r="D34" s="104">
        <v>129.6880535</v>
      </c>
      <c r="E34" s="104">
        <v>368.387788947</v>
      </c>
      <c r="F34" s="104">
        <v>277.98290847600003</v>
      </c>
      <c r="G34" s="104">
        <v>10.708155206</v>
      </c>
      <c r="H34" s="104">
        <v>3.693672884</v>
      </c>
      <c r="I34" s="72"/>
      <c r="J34" s="89"/>
      <c r="K34" s="95">
        <f t="shared" si="0"/>
        <v>790.460579013</v>
      </c>
      <c r="L34" s="95">
        <v>18.920734008</v>
      </c>
    </row>
    <row r="35" spans="2:12" ht="12.75">
      <c r="B35" s="12">
        <v>31</v>
      </c>
      <c r="C35" s="13" t="s">
        <v>64</v>
      </c>
      <c r="D35" s="103">
        <v>0.006432136</v>
      </c>
      <c r="E35" s="104">
        <v>0.65337314</v>
      </c>
      <c r="F35" s="104">
        <v>1.809399113</v>
      </c>
      <c r="G35" s="104">
        <v>0.397090037</v>
      </c>
      <c r="H35" s="104">
        <v>0.016105405</v>
      </c>
      <c r="I35" s="72"/>
      <c r="J35" s="89"/>
      <c r="K35" s="95">
        <f t="shared" si="0"/>
        <v>2.882399831</v>
      </c>
      <c r="L35" s="96">
        <v>0</v>
      </c>
    </row>
    <row r="36" spans="2:12" ht="12.75">
      <c r="B36" s="12">
        <v>32</v>
      </c>
      <c r="C36" s="14" t="s">
        <v>65</v>
      </c>
      <c r="D36" s="104">
        <v>166.106198213</v>
      </c>
      <c r="E36" s="104">
        <v>522.945756864</v>
      </c>
      <c r="F36" s="104">
        <v>616.473942411</v>
      </c>
      <c r="G36" s="104">
        <v>38.140330665</v>
      </c>
      <c r="H36" s="104">
        <v>12.405859804</v>
      </c>
      <c r="I36" s="72"/>
      <c r="J36" s="89"/>
      <c r="K36" s="95">
        <f t="shared" si="0"/>
        <v>1356.0720879570001</v>
      </c>
      <c r="L36" s="95">
        <v>58.611842226</v>
      </c>
    </row>
    <row r="37" spans="2:12" ht="12.75">
      <c r="B37" s="12">
        <v>33</v>
      </c>
      <c r="C37" s="14" t="s">
        <v>178</v>
      </c>
      <c r="D37" s="104">
        <v>0.317519987</v>
      </c>
      <c r="E37" s="104">
        <v>5.586862933</v>
      </c>
      <c r="F37" s="104">
        <v>22.041074484</v>
      </c>
      <c r="G37" s="104">
        <v>1.2577084109999999</v>
      </c>
      <c r="H37" s="104">
        <v>0.11451298799999998</v>
      </c>
      <c r="I37" s="72"/>
      <c r="J37" s="89"/>
      <c r="K37" s="95">
        <f t="shared" si="0"/>
        <v>29.317678803</v>
      </c>
      <c r="L37" s="95">
        <v>0.772865664</v>
      </c>
    </row>
    <row r="38" spans="2:12" ht="12.75">
      <c r="B38" s="12">
        <v>34</v>
      </c>
      <c r="C38" s="14" t="s">
        <v>66</v>
      </c>
      <c r="D38" s="104">
        <v>0.005780618</v>
      </c>
      <c r="E38" s="104">
        <v>0.029680992</v>
      </c>
      <c r="F38" s="104">
        <v>1.011614443</v>
      </c>
      <c r="G38" s="103">
        <v>0</v>
      </c>
      <c r="H38" s="104">
        <v>0.008320185</v>
      </c>
      <c r="I38" s="72"/>
      <c r="J38" s="89"/>
      <c r="K38" s="95">
        <f t="shared" si="0"/>
        <v>1.0553962380000002</v>
      </c>
      <c r="L38" s="96">
        <v>0</v>
      </c>
    </row>
    <row r="39" spans="2:12" ht="12.75">
      <c r="B39" s="12">
        <v>35</v>
      </c>
      <c r="C39" s="14" t="s">
        <v>67</v>
      </c>
      <c r="D39" s="104">
        <v>75.393888301</v>
      </c>
      <c r="E39" s="104">
        <v>479.364507307</v>
      </c>
      <c r="F39" s="104">
        <v>564.7768138580001</v>
      </c>
      <c r="G39" s="104">
        <v>52.56971376</v>
      </c>
      <c r="H39" s="104">
        <v>6.741326328</v>
      </c>
      <c r="I39" s="72"/>
      <c r="J39" s="89"/>
      <c r="K39" s="95">
        <f t="shared" si="0"/>
        <v>1178.8462495540002</v>
      </c>
      <c r="L39" s="95">
        <v>62.297536585</v>
      </c>
    </row>
    <row r="40" spans="2:12" ht="12.75">
      <c r="B40" s="12">
        <v>36</v>
      </c>
      <c r="C40" s="14" t="s">
        <v>68</v>
      </c>
      <c r="D40" s="104">
        <v>0.488627812</v>
      </c>
      <c r="E40" s="104">
        <v>28.966644532</v>
      </c>
      <c r="F40" s="104">
        <v>45.139874899</v>
      </c>
      <c r="G40" s="104">
        <v>2.462809068</v>
      </c>
      <c r="H40" s="104">
        <v>0.421103086</v>
      </c>
      <c r="I40" s="72"/>
      <c r="J40" s="89"/>
      <c r="K40" s="95">
        <f t="shared" si="0"/>
        <v>77.479059397</v>
      </c>
      <c r="L40" s="95">
        <v>7.834335879999999</v>
      </c>
    </row>
    <row r="41" spans="2:12" ht="12.75">
      <c r="B41" s="12">
        <v>37</v>
      </c>
      <c r="C41" s="14" t="s">
        <v>69</v>
      </c>
      <c r="D41" s="104">
        <v>345.38848989</v>
      </c>
      <c r="E41" s="104">
        <v>929.54161204</v>
      </c>
      <c r="F41" s="104">
        <v>800.896005458</v>
      </c>
      <c r="G41" s="104">
        <v>53.645699776</v>
      </c>
      <c r="H41" s="104">
        <v>17.286261361</v>
      </c>
      <c r="I41" s="72"/>
      <c r="J41" s="89"/>
      <c r="K41" s="95">
        <f t="shared" si="0"/>
        <v>2146.7580685250005</v>
      </c>
      <c r="L41" s="95">
        <v>86.538423744</v>
      </c>
    </row>
    <row r="42" spans="2:12" ht="15">
      <c r="B42" s="15" t="s">
        <v>11</v>
      </c>
      <c r="C42" s="90"/>
      <c r="D42" s="89">
        <f>SUM(D5:D41)</f>
        <v>6326.386099558999</v>
      </c>
      <c r="E42" s="89">
        <f aca="true" t="shared" si="1" ref="E42:L42">SUM(E5:E41)</f>
        <v>15866.414885367001</v>
      </c>
      <c r="F42" s="89">
        <f t="shared" si="1"/>
        <v>14705.116239011999</v>
      </c>
      <c r="G42" s="89">
        <f t="shared" si="1"/>
        <v>983.6892226019999</v>
      </c>
      <c r="H42" s="89">
        <f t="shared" si="1"/>
        <v>476.8358118220001</v>
      </c>
      <c r="I42" s="89">
        <f t="shared" si="1"/>
        <v>0</v>
      </c>
      <c r="J42" s="89">
        <f t="shared" si="1"/>
        <v>0</v>
      </c>
      <c r="K42" s="89">
        <f t="shared" si="1"/>
        <v>38358.44225836202</v>
      </c>
      <c r="L42" s="89">
        <f t="shared" si="1"/>
        <v>1003.681297844</v>
      </c>
    </row>
    <row r="43" spans="2:6" ht="12.75">
      <c r="B43" t="s">
        <v>85</v>
      </c>
      <c r="E43" s="2"/>
      <c r="F43" s="11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suryaamba1</cp:lastModifiedBy>
  <cp:lastPrinted>2014-03-24T10:58:12Z</cp:lastPrinted>
  <dcterms:created xsi:type="dcterms:W3CDTF">2014-01-06T04:43:23Z</dcterms:created>
  <dcterms:modified xsi:type="dcterms:W3CDTF">2016-04-11T04:07:25Z</dcterms:modified>
  <cp:category/>
  <cp:version/>
  <cp:contentType/>
  <cp:contentStatus/>
</cp:coreProperties>
</file>