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<sst xmlns="http://schemas.openxmlformats.org/spreadsheetml/2006/main" count="226" uniqueCount="191">
  <si>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</si>
  <si>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</si>
  <si>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</si>
  <si>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</si>
  <si>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</si>
  <si>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</si>
  <si>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</si>
  <si>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</si>
  <si>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</si>
  <si>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</si>
  <si>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</si>
  <si>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</si>
  <si>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</si>
  <si>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</si>
  <si>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</si>
  <si>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</si>
  <si>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</si>
  <si>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</si>
  <si>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</si>
  <si>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</si>
  <si>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</si>
  <si>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</si>
  <si>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</si>
  <si>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</si>
  <si>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</si>
  <si>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</si>
  <si>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</si>
  <si>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</si>
  <si>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</si>
  <si>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</si>
  <si>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</si>
  <si>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</si>
  <si>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</si>
  <si>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</si>
  <si>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</si>
  <si>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</si>
  <si>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</si>
  <si>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</si>
  <si>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</si>
  <si>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</si>
  <si>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</si>
  <si>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</si>
  <si>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</si>
  <si>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</si>
  <si>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</si>
  <si>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</si>
  <si>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</si>
  <si>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</si>
  <si>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</si>
  <si>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</si>
  <si>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</si>
  <si>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</si>
  <si>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</si>
  <si>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</si>
  <si>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</si>
  <si>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</si>
  <si>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</si>
  <si>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</si>
  <si>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</si>
  <si>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</si>
  <si>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</si>
  <si>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</si>
  <si>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</si>
  <si>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</si>
  <si>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</si>
  <si>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</si>
  <si>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</si>
  <si>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</si>
  <si>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</si>
  <si>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</si>
  <si>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</si>
  <si>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</si>
  <si>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</si>
  <si>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</si>
  <si>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</si>
  <si>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</si>
  <si>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</si>
  <si>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</si>
  <si>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</si>
  <si>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</si>
  <si>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</si>
  <si>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</si>
  <si>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</si>
  <si>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</si>
  <si>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</si>
  <si>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</si>
  <si>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</si>
  <si>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</si>
  <si>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</si>
  <si>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</si>
  <si>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</si>
  <si>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</si>
  <si>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</si>
  <si>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</si>
  <si>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</si>
  <si>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</si>
  <si>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</si>
  <si>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</si>
  <si>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</si>
  <si>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</si>
  <si>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</si>
  <si>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</si>
  <si>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</si>
  <si>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</si>
  <si>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</si>
  <si>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</si>
  <si>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</si>
  <si>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</si>
  <si>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</si>
  <si>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</si>
  <si>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</si>
  <si>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</si>
  <si>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</si>
  <si>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</si>
  <si>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</si>
  <si>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</si>
  <si>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</si>
  <si>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</si>
  <si>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</si>
  <si>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</si>
  <si>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</si>
  <si>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</si>
  <si>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</si>
  <si>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</si>
  <si>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</si>
  <si>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</si>
  <si>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</si>
  <si>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</si>
  <si>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</si>
  <si>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</si>
  <si>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</si>
  <si>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</si>
  <si>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</si>
  <si>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</si>
  <si>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</si>
  <si>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</si>
  <si>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</si>
  <si>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</si>
  <si>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</si>
  <si>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</si>
  <si>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</si>
  <si>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</si>
  <si>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</si>
  <si>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</si>
  <si>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</si>
  <si>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</si>
  <si>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</si>
  <si>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</si>
  <si>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</si>
  <si>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</si>
  <si>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</si>
  <si>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</si>
  <si>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</si>
  <si>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</si>
  <si>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</si>
  <si>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</si>
  <si>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</si>
  <si>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</si>
  <si>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</si>
  <si>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</si>
  <si>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</si>
  <si>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</si>
  <si>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</si>
  <si>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</si>
  <si>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</si>
  <si>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</si>
  <si>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</si>
  <si>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</si>
  <si>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</si>
  <si>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</si>
  <si>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</si>
  <si>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</si>
  <si>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</si>
  <si>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</si>
  <si>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</si>
  <si>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</si>
  <si>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</si>
  <si>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</si>
  <si>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</si>
  <si>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</si>
  <si>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</si>
  <si>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</si>
  <si>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</si>
  <si>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</si>
  <si>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</si>
  <si>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</si>
  <si>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</si>
  <si>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</si>
  <si>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</si>
  <si>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 BlackRock Mutual Fund: Average Assets Under Management (AAUM) as on 30.06.2016 (All figures in Rs. Crore)</t>
  </si>
  <si>
    <t>Table showing State wise /Union Territory wise contribution to AAUM of category of schemes as on 30.06.2016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</si>
</sst>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2" fontId="1" fillId="33" borderId="24" xfId="42" applyNumberFormat="1" applyFont="1" applyFill="1" applyBorder="1" applyAlignment="1">
      <alignment horizontal="right"/>
    </xf>
    <xf numFmtId="43" fontId="1" fillId="33" borderId="14" xfId="42" applyFont="1" applyFill="1" applyBorder="1" applyAlignment="1">
      <alignment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85" zoomScaleNormal="85" zoomScalePageLayoutView="0" workbookViewId="0" topLeftCell="A1">
      <pane xSplit="2" ySplit="5" topLeftCell="AX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7" sqref="B7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7" t="s">
        <v>71</v>
      </c>
      <c r="B1" s="128" t="s">
        <v>30</v>
      </c>
      <c r="C1" s="133" t="s">
        <v>189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8"/>
      <c r="B2" s="129"/>
      <c r="C2" s="119" t="s">
        <v>29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19" t="s">
        <v>27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28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1"/>
      <c r="BK2" s="136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8"/>
      <c r="B3" s="129"/>
      <c r="C3" s="122" t="s">
        <v>12</v>
      </c>
      <c r="D3" s="123"/>
      <c r="E3" s="123"/>
      <c r="F3" s="123"/>
      <c r="G3" s="123"/>
      <c r="H3" s="123"/>
      <c r="I3" s="123"/>
      <c r="J3" s="123"/>
      <c r="K3" s="123"/>
      <c r="L3" s="124"/>
      <c r="M3" s="122" t="s">
        <v>13</v>
      </c>
      <c r="N3" s="123"/>
      <c r="O3" s="123"/>
      <c r="P3" s="123"/>
      <c r="Q3" s="123"/>
      <c r="R3" s="123"/>
      <c r="S3" s="123"/>
      <c r="T3" s="123"/>
      <c r="U3" s="123"/>
      <c r="V3" s="124"/>
      <c r="W3" s="122" t="s">
        <v>12</v>
      </c>
      <c r="X3" s="123"/>
      <c r="Y3" s="123"/>
      <c r="Z3" s="123"/>
      <c r="AA3" s="123"/>
      <c r="AB3" s="123"/>
      <c r="AC3" s="123"/>
      <c r="AD3" s="123"/>
      <c r="AE3" s="123"/>
      <c r="AF3" s="124"/>
      <c r="AG3" s="122" t="s">
        <v>13</v>
      </c>
      <c r="AH3" s="123"/>
      <c r="AI3" s="123"/>
      <c r="AJ3" s="123"/>
      <c r="AK3" s="123"/>
      <c r="AL3" s="123"/>
      <c r="AM3" s="123"/>
      <c r="AN3" s="123"/>
      <c r="AO3" s="123"/>
      <c r="AP3" s="124"/>
      <c r="AQ3" s="122" t="s">
        <v>12</v>
      </c>
      <c r="AR3" s="123"/>
      <c r="AS3" s="123"/>
      <c r="AT3" s="123"/>
      <c r="AU3" s="123"/>
      <c r="AV3" s="123"/>
      <c r="AW3" s="123"/>
      <c r="AX3" s="123"/>
      <c r="AY3" s="123"/>
      <c r="AZ3" s="124"/>
      <c r="BA3" s="122" t="s">
        <v>13</v>
      </c>
      <c r="BB3" s="123"/>
      <c r="BC3" s="123"/>
      <c r="BD3" s="123"/>
      <c r="BE3" s="123"/>
      <c r="BF3" s="123"/>
      <c r="BG3" s="123"/>
      <c r="BH3" s="123"/>
      <c r="BI3" s="123"/>
      <c r="BJ3" s="124"/>
      <c r="BK3" s="13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8"/>
      <c r="B4" s="129"/>
      <c r="C4" s="113" t="s">
        <v>31</v>
      </c>
      <c r="D4" s="114"/>
      <c r="E4" s="114"/>
      <c r="F4" s="114"/>
      <c r="G4" s="115"/>
      <c r="H4" s="116" t="s">
        <v>32</v>
      </c>
      <c r="I4" s="117"/>
      <c r="J4" s="117"/>
      <c r="K4" s="117"/>
      <c r="L4" s="118"/>
      <c r="M4" s="113" t="s">
        <v>31</v>
      </c>
      <c r="N4" s="114"/>
      <c r="O4" s="114"/>
      <c r="P4" s="114"/>
      <c r="Q4" s="115"/>
      <c r="R4" s="116" t="s">
        <v>32</v>
      </c>
      <c r="S4" s="117"/>
      <c r="T4" s="117"/>
      <c r="U4" s="117"/>
      <c r="V4" s="118"/>
      <c r="W4" s="113" t="s">
        <v>31</v>
      </c>
      <c r="X4" s="114"/>
      <c r="Y4" s="114"/>
      <c r="Z4" s="114"/>
      <c r="AA4" s="115"/>
      <c r="AB4" s="116" t="s">
        <v>32</v>
      </c>
      <c r="AC4" s="117"/>
      <c r="AD4" s="117"/>
      <c r="AE4" s="117"/>
      <c r="AF4" s="118"/>
      <c r="AG4" s="113" t="s">
        <v>31</v>
      </c>
      <c r="AH4" s="114"/>
      <c r="AI4" s="114"/>
      <c r="AJ4" s="114"/>
      <c r="AK4" s="115"/>
      <c r="AL4" s="116" t="s">
        <v>32</v>
      </c>
      <c r="AM4" s="117"/>
      <c r="AN4" s="117"/>
      <c r="AO4" s="117"/>
      <c r="AP4" s="118"/>
      <c r="AQ4" s="113" t="s">
        <v>31</v>
      </c>
      <c r="AR4" s="114"/>
      <c r="AS4" s="114"/>
      <c r="AT4" s="114"/>
      <c r="AU4" s="115"/>
      <c r="AV4" s="116" t="s">
        <v>32</v>
      </c>
      <c r="AW4" s="117"/>
      <c r="AX4" s="117"/>
      <c r="AY4" s="117"/>
      <c r="AZ4" s="118"/>
      <c r="BA4" s="113" t="s">
        <v>31</v>
      </c>
      <c r="BB4" s="114"/>
      <c r="BC4" s="114"/>
      <c r="BD4" s="114"/>
      <c r="BE4" s="115"/>
      <c r="BF4" s="116" t="s">
        <v>32</v>
      </c>
      <c r="BG4" s="117"/>
      <c r="BH4" s="117"/>
      <c r="BI4" s="117"/>
      <c r="BJ4" s="118"/>
      <c r="BK4" s="13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8"/>
      <c r="B5" s="12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ht="12.75">
      <c r="A7" s="11" t="s">
        <v>72</v>
      </c>
      <c r="B7" s="18" t="s">
        <v>14</v>
      </c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2.75">
      <c r="A8" s="11"/>
      <c r="B8" s="47" t="s">
        <v>94</v>
      </c>
      <c r="C8" s="45">
        <v>0</v>
      </c>
      <c r="D8" s="53">
        <v>457.41600365</v>
      </c>
      <c r="E8" s="45">
        <v>0</v>
      </c>
      <c r="F8" s="45">
        <v>0</v>
      </c>
      <c r="G8" s="45">
        <v>0</v>
      </c>
      <c r="H8" s="45">
        <v>9.79013479</v>
      </c>
      <c r="I8" s="45">
        <v>2352.5527231280003</v>
      </c>
      <c r="J8" s="45">
        <v>869.5801208099998</v>
      </c>
      <c r="K8" s="45">
        <v>40.150361114</v>
      </c>
      <c r="L8" s="45">
        <v>169.592422063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3.8642683859999996</v>
      </c>
      <c r="S8" s="45">
        <v>43.799900053</v>
      </c>
      <c r="T8" s="45">
        <v>48.560193297000005</v>
      </c>
      <c r="U8" s="45">
        <v>0</v>
      </c>
      <c r="V8" s="45">
        <v>13.094237976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0.004040638</v>
      </c>
      <c r="AC8" s="45">
        <v>0</v>
      </c>
      <c r="AD8" s="45">
        <v>0</v>
      </c>
      <c r="AE8" s="45">
        <v>0</v>
      </c>
      <c r="AF8" s="45">
        <v>0.014299235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0.011786741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0.802303945</v>
      </c>
      <c r="AS8" s="45">
        <v>0</v>
      </c>
      <c r="AT8" s="45">
        <v>0</v>
      </c>
      <c r="AU8" s="45">
        <v>0</v>
      </c>
      <c r="AV8" s="45">
        <v>28.492324059999998</v>
      </c>
      <c r="AW8" s="45">
        <v>2215.9544072460003</v>
      </c>
      <c r="AX8" s="45">
        <v>111.57663776499999</v>
      </c>
      <c r="AY8" s="45">
        <v>0</v>
      </c>
      <c r="AZ8" s="45">
        <v>306.811524846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10.215067058999999</v>
      </c>
      <c r="BG8" s="53">
        <v>71.41453789799999</v>
      </c>
      <c r="BH8" s="45">
        <v>9.093517265000001</v>
      </c>
      <c r="BI8" s="45">
        <v>0</v>
      </c>
      <c r="BJ8" s="45">
        <v>30.924313006</v>
      </c>
      <c r="BK8" s="91">
        <f>SUM(C8:BJ8)</f>
        <v>6793.715124971</v>
      </c>
    </row>
    <row r="9" spans="1:63" ht="12.75">
      <c r="A9" s="11"/>
      <c r="B9" s="47" t="s">
        <v>96</v>
      </c>
      <c r="C9" s="45">
        <v>0</v>
      </c>
      <c r="D9" s="53">
        <v>2.604061779</v>
      </c>
      <c r="E9" s="45">
        <v>0</v>
      </c>
      <c r="F9" s="45">
        <v>0</v>
      </c>
      <c r="G9" s="54">
        <v>0</v>
      </c>
      <c r="H9" s="55">
        <v>7.3434533449999995</v>
      </c>
      <c r="I9" s="45">
        <v>0.09542723300000001</v>
      </c>
      <c r="J9" s="45">
        <v>0.022358019</v>
      </c>
      <c r="K9" s="56">
        <v>0</v>
      </c>
      <c r="L9" s="54">
        <v>4.291004512000001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2.556658977</v>
      </c>
      <c r="S9" s="45">
        <v>0.032707583</v>
      </c>
      <c r="T9" s="45">
        <v>0</v>
      </c>
      <c r="U9" s="45">
        <v>0</v>
      </c>
      <c r="V9" s="54">
        <v>0.267646656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2.417354627</v>
      </c>
      <c r="AW9" s="45">
        <v>2.9282951550000003</v>
      </c>
      <c r="AX9" s="45">
        <v>0</v>
      </c>
      <c r="AY9" s="56">
        <v>0</v>
      </c>
      <c r="AZ9" s="54">
        <v>11.233490016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0.29578815399999997</v>
      </c>
      <c r="BG9" s="53">
        <v>1.083435508</v>
      </c>
      <c r="BH9" s="45">
        <v>0</v>
      </c>
      <c r="BI9" s="45">
        <v>0</v>
      </c>
      <c r="BJ9" s="45">
        <v>0.566016062</v>
      </c>
      <c r="BK9" s="91">
        <f>SUM(C9:BJ9)</f>
        <v>35.737697626000006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460.020065429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17.133588135</v>
      </c>
      <c r="I10" s="92">
        <f t="shared" si="0"/>
        <v>2352.6481503610003</v>
      </c>
      <c r="J10" s="92">
        <f t="shared" si="0"/>
        <v>869.6024788289998</v>
      </c>
      <c r="K10" s="92">
        <f t="shared" si="0"/>
        <v>40.150361114</v>
      </c>
      <c r="L10" s="92">
        <f t="shared" si="0"/>
        <v>173.883426575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6.420927363</v>
      </c>
      <c r="S10" s="92">
        <f t="shared" si="0"/>
        <v>43.832607636</v>
      </c>
      <c r="T10" s="92">
        <f t="shared" si="0"/>
        <v>48.560193297000005</v>
      </c>
      <c r="U10" s="92">
        <f t="shared" si="0"/>
        <v>0</v>
      </c>
      <c r="V10" s="92">
        <f t="shared" si="0"/>
        <v>13.361884632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0.004040638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0.014299235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0.011786741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0.802303945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30.909678686999996</v>
      </c>
      <c r="AW10" s="92">
        <f t="shared" si="0"/>
        <v>2218.882702401</v>
      </c>
      <c r="AX10" s="92">
        <f t="shared" si="0"/>
        <v>111.57663776499999</v>
      </c>
      <c r="AY10" s="92">
        <f t="shared" si="0"/>
        <v>0</v>
      </c>
      <c r="AZ10" s="92">
        <f t="shared" si="0"/>
        <v>318.045014862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10.510855213</v>
      </c>
      <c r="BG10" s="92">
        <f t="shared" si="0"/>
        <v>72.49797340599999</v>
      </c>
      <c r="BH10" s="92">
        <f t="shared" si="0"/>
        <v>9.093517265000001</v>
      </c>
      <c r="BI10" s="92">
        <f t="shared" si="0"/>
        <v>0</v>
      </c>
      <c r="BJ10" s="92">
        <f t="shared" si="0"/>
        <v>31.490329067999998</v>
      </c>
      <c r="BK10" s="92">
        <f>SUM(BK8:BK9)</f>
        <v>6829.452822597</v>
      </c>
    </row>
    <row r="11" spans="1:63" ht="12.75">
      <c r="A11" s="11" t="s">
        <v>73</v>
      </c>
      <c r="B11" s="18" t="s">
        <v>3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7"/>
    </row>
    <row r="12" spans="1:63" ht="12.75">
      <c r="A12" s="11"/>
      <c r="B12" s="46" t="s">
        <v>95</v>
      </c>
      <c r="C12" s="45">
        <v>0</v>
      </c>
      <c r="D12" s="53">
        <v>450.473696975</v>
      </c>
      <c r="E12" s="45">
        <v>0</v>
      </c>
      <c r="F12" s="45">
        <v>0</v>
      </c>
      <c r="G12" s="54">
        <v>0</v>
      </c>
      <c r="H12" s="55">
        <v>0.506144888</v>
      </c>
      <c r="I12" s="45">
        <v>3.7650485860000003</v>
      </c>
      <c r="J12" s="45">
        <v>0</v>
      </c>
      <c r="K12" s="56">
        <v>4.844775617</v>
      </c>
      <c r="L12" s="54">
        <v>158.208493002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0.16010081500000004</v>
      </c>
      <c r="S12" s="45">
        <v>0</v>
      </c>
      <c r="T12" s="45">
        <v>0</v>
      </c>
      <c r="U12" s="45">
        <v>0</v>
      </c>
      <c r="V12" s="54">
        <v>0.000216231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24.933486147</v>
      </c>
      <c r="AS12" s="45">
        <v>0</v>
      </c>
      <c r="AT12" s="56">
        <v>0</v>
      </c>
      <c r="AU12" s="54">
        <v>0</v>
      </c>
      <c r="AV12" s="55">
        <v>3.191142314</v>
      </c>
      <c r="AW12" s="45">
        <v>32.676711018</v>
      </c>
      <c r="AX12" s="45">
        <v>0</v>
      </c>
      <c r="AY12" s="56">
        <v>0</v>
      </c>
      <c r="AZ12" s="54">
        <v>35.988268624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0.7092872179999999</v>
      </c>
      <c r="BG12" s="53">
        <v>0.226409977</v>
      </c>
      <c r="BH12" s="45">
        <v>0</v>
      </c>
      <c r="BI12" s="45">
        <v>0</v>
      </c>
      <c r="BJ12" s="45">
        <v>3.871118339</v>
      </c>
      <c r="BK12" s="91">
        <f>SUM(C12:BJ12)</f>
        <v>719.5548997509998</v>
      </c>
    </row>
    <row r="13" spans="1:63" ht="12.75">
      <c r="A13" s="11"/>
      <c r="B13" s="47" t="s">
        <v>170</v>
      </c>
      <c r="C13" s="45">
        <v>0</v>
      </c>
      <c r="D13" s="53">
        <v>34.228510426</v>
      </c>
      <c r="E13" s="45">
        <v>0</v>
      </c>
      <c r="F13" s="45">
        <v>0</v>
      </c>
      <c r="G13" s="54">
        <v>0</v>
      </c>
      <c r="H13" s="55">
        <v>0.23884141699999997</v>
      </c>
      <c r="I13" s="45">
        <v>5.968597252</v>
      </c>
      <c r="J13" s="45">
        <v>0</v>
      </c>
      <c r="K13" s="56">
        <v>0</v>
      </c>
      <c r="L13" s="54">
        <v>7.636630681000001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0.016112092</v>
      </c>
      <c r="S13" s="45">
        <v>0</v>
      </c>
      <c r="T13" s="45">
        <v>0</v>
      </c>
      <c r="U13" s="45">
        <v>0</v>
      </c>
      <c r="V13" s="54">
        <v>1.2227E-05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0.612824471</v>
      </c>
      <c r="AW13" s="45">
        <v>2.60208852</v>
      </c>
      <c r="AX13" s="45">
        <v>0</v>
      </c>
      <c r="AY13" s="56">
        <v>0</v>
      </c>
      <c r="AZ13" s="54">
        <v>1.133139133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0.018677811000000002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52.45543403000001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484.702207401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0.744986305</v>
      </c>
      <c r="I14" s="93">
        <f t="shared" si="1"/>
        <v>9.733645838000001</v>
      </c>
      <c r="J14" s="93">
        <f t="shared" si="1"/>
        <v>0</v>
      </c>
      <c r="K14" s="93">
        <f t="shared" si="1"/>
        <v>4.844775617</v>
      </c>
      <c r="L14" s="93">
        <f t="shared" si="1"/>
        <v>165.84512368300003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0.17621290700000003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0.000228458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24.933486147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3.803966785</v>
      </c>
      <c r="AW14" s="93">
        <f t="shared" si="2"/>
        <v>35.278799538</v>
      </c>
      <c r="AX14" s="93">
        <f t="shared" si="2"/>
        <v>0</v>
      </c>
      <c r="AY14" s="93">
        <f t="shared" si="2"/>
        <v>0</v>
      </c>
      <c r="AZ14" s="93">
        <f t="shared" si="2"/>
        <v>37.121407757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0.7279650289999999</v>
      </c>
      <c r="BG14" s="93">
        <f t="shared" si="2"/>
        <v>0.226409977</v>
      </c>
      <c r="BH14" s="93">
        <f t="shared" si="2"/>
        <v>0</v>
      </c>
      <c r="BI14" s="93">
        <f t="shared" si="2"/>
        <v>0</v>
      </c>
      <c r="BJ14" s="93">
        <f t="shared" si="2"/>
        <v>3.871118339</v>
      </c>
      <c r="BK14" s="93">
        <f t="shared" si="2"/>
        <v>772.0103337809998</v>
      </c>
    </row>
    <row r="15" spans="1:63" ht="12.75">
      <c r="A15" s="11" t="s">
        <v>74</v>
      </c>
      <c r="B15" s="18" t="s">
        <v>10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42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0.182588899</v>
      </c>
      <c r="I16" s="45">
        <v>0</v>
      </c>
      <c r="J16" s="45">
        <v>0</v>
      </c>
      <c r="K16" s="45">
        <v>0</v>
      </c>
      <c r="L16" s="54">
        <v>0.092898483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0.06416146099999999</v>
      </c>
      <c r="S16" s="45">
        <v>0</v>
      </c>
      <c r="T16" s="45">
        <v>0</v>
      </c>
      <c r="U16" s="45">
        <v>0</v>
      </c>
      <c r="V16" s="54">
        <v>0.268214929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17.987256129000002</v>
      </c>
      <c r="AW16" s="45">
        <v>2.729680215</v>
      </c>
      <c r="AX16" s="45">
        <v>0</v>
      </c>
      <c r="AY16" s="45">
        <v>0</v>
      </c>
      <c r="AZ16" s="54">
        <v>55.331521208999995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5.4982635140000005</v>
      </c>
      <c r="BG16" s="53">
        <v>0.151236817</v>
      </c>
      <c r="BH16" s="45">
        <v>0</v>
      </c>
      <c r="BI16" s="45">
        <v>0</v>
      </c>
      <c r="BJ16" s="56">
        <v>8.497616035</v>
      </c>
      <c r="BK16" s="61">
        <f aca="true" t="shared" si="3" ref="BK16:BK65">SUM(C16:BJ16)</f>
        <v>90.803437691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0.091821659</v>
      </c>
      <c r="I17" s="45">
        <v>0</v>
      </c>
      <c r="J17" s="45">
        <v>0</v>
      </c>
      <c r="K17" s="45">
        <v>0</v>
      </c>
      <c r="L17" s="54">
        <v>0.0013483360000000001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0.003370839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17.317117767</v>
      </c>
      <c r="AW17" s="45">
        <v>5.292663719999999</v>
      </c>
      <c r="AX17" s="45">
        <v>0</v>
      </c>
      <c r="AY17" s="45">
        <v>0</v>
      </c>
      <c r="AZ17" s="54">
        <v>63.486556252999996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3.8158433030000003</v>
      </c>
      <c r="BG17" s="53">
        <v>0.2657202</v>
      </c>
      <c r="BH17" s="45">
        <v>0</v>
      </c>
      <c r="BI17" s="45">
        <v>0</v>
      </c>
      <c r="BJ17" s="56">
        <v>8.416120085</v>
      </c>
      <c r="BK17" s="61">
        <f t="shared" si="3"/>
        <v>98.69056216199999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0.080878258</v>
      </c>
      <c r="I18" s="45">
        <v>0</v>
      </c>
      <c r="J18" s="45">
        <v>0</v>
      </c>
      <c r="K18" s="45">
        <v>0</v>
      </c>
      <c r="L18" s="54">
        <v>0.160334542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0.033837117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10.636444225</v>
      </c>
      <c r="AW18" s="45">
        <v>1.372656984</v>
      </c>
      <c r="AX18" s="45">
        <v>0</v>
      </c>
      <c r="AY18" s="45">
        <v>0</v>
      </c>
      <c r="AZ18" s="54">
        <v>39.421693116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2.174124718</v>
      </c>
      <c r="BG18" s="53">
        <v>1.8249235329999998</v>
      </c>
      <c r="BH18" s="45">
        <v>0</v>
      </c>
      <c r="BI18" s="45">
        <v>0</v>
      </c>
      <c r="BJ18" s="56">
        <v>3.248867137</v>
      </c>
      <c r="BK18" s="61">
        <f t="shared" si="3"/>
        <v>58.95375963</v>
      </c>
    </row>
    <row r="19" spans="1:63" ht="12.75">
      <c r="A19" s="97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0.15742112</v>
      </c>
      <c r="I19" s="45">
        <v>0</v>
      </c>
      <c r="J19" s="45">
        <v>0</v>
      </c>
      <c r="K19" s="45">
        <v>0</v>
      </c>
      <c r="L19" s="54">
        <v>1.00092008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0.081320697</v>
      </c>
      <c r="S19" s="45">
        <v>0</v>
      </c>
      <c r="T19" s="45">
        <v>0</v>
      </c>
      <c r="U19" s="45">
        <v>0</v>
      </c>
      <c r="V19" s="54">
        <v>0.027280106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0.0032043650000000003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13.327930706</v>
      </c>
      <c r="AW19" s="45">
        <v>3.939455156</v>
      </c>
      <c r="AX19" s="45">
        <v>0</v>
      </c>
      <c r="AY19" s="45">
        <v>0</v>
      </c>
      <c r="AZ19" s="54">
        <v>44.887191404999996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2.9775816760000002</v>
      </c>
      <c r="BG19" s="53">
        <v>1.692323616</v>
      </c>
      <c r="BH19" s="45">
        <v>0</v>
      </c>
      <c r="BI19" s="45">
        <v>0</v>
      </c>
      <c r="BJ19" s="56">
        <v>4.906752863</v>
      </c>
      <c r="BK19" s="61">
        <f t="shared" si="3"/>
        <v>73.00138178999998</v>
      </c>
    </row>
    <row r="20" spans="1:63" ht="12.75">
      <c r="A20" s="97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0.081302668</v>
      </c>
      <c r="I20" s="45">
        <v>0.006435782</v>
      </c>
      <c r="J20" s="45">
        <v>0</v>
      </c>
      <c r="K20" s="45">
        <v>0</v>
      </c>
      <c r="L20" s="54">
        <v>0.07787295799999999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0.043488001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15.837692793</v>
      </c>
      <c r="AW20" s="45">
        <v>1.5934045890000001</v>
      </c>
      <c r="AX20" s="45">
        <v>0</v>
      </c>
      <c r="AY20" s="45">
        <v>0</v>
      </c>
      <c r="AZ20" s="54">
        <v>42.572135270000004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5.867468037</v>
      </c>
      <c r="BG20" s="53">
        <v>0.158813542</v>
      </c>
      <c r="BH20" s="45">
        <v>0</v>
      </c>
      <c r="BI20" s="45">
        <v>0</v>
      </c>
      <c r="BJ20" s="56">
        <v>7.144739214</v>
      </c>
      <c r="BK20" s="61">
        <f t="shared" si="3"/>
        <v>73.383352854</v>
      </c>
    </row>
    <row r="21" spans="1:63" ht="12.75">
      <c r="A21" s="97"/>
      <c r="B21" s="3" t="s">
        <v>171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0.144590977</v>
      </c>
      <c r="I21" s="45">
        <v>0</v>
      </c>
      <c r="J21" s="45">
        <v>0</v>
      </c>
      <c r="K21" s="45">
        <v>0</v>
      </c>
      <c r="L21" s="54">
        <v>0.482944611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0.034625414</v>
      </c>
      <c r="S21" s="45">
        <v>0</v>
      </c>
      <c r="T21" s="45">
        <v>0</v>
      </c>
      <c r="U21" s="45">
        <v>0</v>
      </c>
      <c r="V21" s="54">
        <v>0.053269867000000005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15.817405859</v>
      </c>
      <c r="AW21" s="45">
        <v>13.255190724</v>
      </c>
      <c r="AX21" s="45">
        <v>0</v>
      </c>
      <c r="AY21" s="45">
        <v>0</v>
      </c>
      <c r="AZ21" s="54">
        <v>58.497996636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5.677482779</v>
      </c>
      <c r="BG21" s="53">
        <v>1.214777583</v>
      </c>
      <c r="BH21" s="45">
        <v>0</v>
      </c>
      <c r="BI21" s="45">
        <v>0</v>
      </c>
      <c r="BJ21" s="56">
        <v>8.352089919</v>
      </c>
      <c r="BK21" s="61">
        <f t="shared" si="3"/>
        <v>103.53037436900001</v>
      </c>
    </row>
    <row r="22" spans="1:63" ht="12.75">
      <c r="A22" s="97"/>
      <c r="B22" s="3" t="s">
        <v>177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0.108998261</v>
      </c>
      <c r="I22" s="45">
        <v>0</v>
      </c>
      <c r="J22" s="45">
        <v>0</v>
      </c>
      <c r="K22" s="45">
        <v>0</v>
      </c>
      <c r="L22" s="54">
        <v>0.698167587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0.036167529999999996</v>
      </c>
      <c r="S22" s="45">
        <v>0</v>
      </c>
      <c r="T22" s="45">
        <v>1.959768666</v>
      </c>
      <c r="U22" s="45">
        <v>0</v>
      </c>
      <c r="V22" s="54">
        <v>0.019597687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11.74951338</v>
      </c>
      <c r="AW22" s="45">
        <v>8.375041843999998</v>
      </c>
      <c r="AX22" s="45">
        <v>0</v>
      </c>
      <c r="AY22" s="45">
        <v>0</v>
      </c>
      <c r="AZ22" s="54">
        <v>40.337527916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2.821306981</v>
      </c>
      <c r="BG22" s="53">
        <v>1.5784699720000002</v>
      </c>
      <c r="BH22" s="45">
        <v>0.681253767</v>
      </c>
      <c r="BI22" s="45">
        <v>0</v>
      </c>
      <c r="BJ22" s="56">
        <v>10.679097512</v>
      </c>
      <c r="BK22" s="61">
        <f t="shared" si="3"/>
        <v>79.04491110299999</v>
      </c>
    </row>
    <row r="23" spans="1:63" ht="12.75">
      <c r="A23" s="97"/>
      <c r="B23" s="3" t="s">
        <v>178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0.120613063</v>
      </c>
      <c r="I23" s="45">
        <v>0.14602115</v>
      </c>
      <c r="J23" s="45">
        <v>0</v>
      </c>
      <c r="K23" s="45">
        <v>0</v>
      </c>
      <c r="L23" s="54">
        <v>0.312799288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0.065660844</v>
      </c>
      <c r="S23" s="45">
        <v>0</v>
      </c>
      <c r="T23" s="45">
        <v>1.946948666</v>
      </c>
      <c r="U23" s="45">
        <v>0</v>
      </c>
      <c r="V23" s="54">
        <v>0.009734742999999999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15.966488677000001</v>
      </c>
      <c r="AW23" s="45">
        <v>14.302458611</v>
      </c>
      <c r="AX23" s="45">
        <v>0</v>
      </c>
      <c r="AY23" s="45">
        <v>0</v>
      </c>
      <c r="AZ23" s="54">
        <v>85.28623275400001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6.17144606</v>
      </c>
      <c r="BG23" s="53">
        <v>0.299815157</v>
      </c>
      <c r="BH23" s="45">
        <v>0</v>
      </c>
      <c r="BI23" s="45">
        <v>0</v>
      </c>
      <c r="BJ23" s="56">
        <v>8.010359700999999</v>
      </c>
      <c r="BK23" s="61">
        <f t="shared" si="3"/>
        <v>132.638578714</v>
      </c>
    </row>
    <row r="24" spans="1:63" ht="12.75">
      <c r="A24" s="97"/>
      <c r="B24" s="3" t="s">
        <v>179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0.12152307400000001</v>
      </c>
      <c r="I24" s="45">
        <v>0</v>
      </c>
      <c r="J24" s="45">
        <v>0</v>
      </c>
      <c r="K24" s="45">
        <v>0</v>
      </c>
      <c r="L24" s="54">
        <v>0.3032301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0.09532770800000001</v>
      </c>
      <c r="S24" s="45">
        <v>2.928827001</v>
      </c>
      <c r="T24" s="45">
        <v>1.952551334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14.662965435</v>
      </c>
      <c r="AW24" s="45">
        <v>7.170604201</v>
      </c>
      <c r="AX24" s="45">
        <v>0</v>
      </c>
      <c r="AY24" s="45">
        <v>0</v>
      </c>
      <c r="AZ24" s="54">
        <v>48.815932069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5.2240597399999995</v>
      </c>
      <c r="BG24" s="53">
        <v>1.79901941</v>
      </c>
      <c r="BH24" s="45">
        <v>0</v>
      </c>
      <c r="BI24" s="45">
        <v>0</v>
      </c>
      <c r="BJ24" s="56">
        <v>11.229560114</v>
      </c>
      <c r="BK24" s="61">
        <f t="shared" si="3"/>
        <v>94.303600186</v>
      </c>
    </row>
    <row r="25" spans="1:63" ht="12.75">
      <c r="A25" s="97"/>
      <c r="B25" s="3" t="s">
        <v>182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0.096579163</v>
      </c>
      <c r="I25" s="45">
        <v>0</v>
      </c>
      <c r="J25" s="45">
        <v>0</v>
      </c>
      <c r="K25" s="45">
        <v>0</v>
      </c>
      <c r="L25" s="54">
        <v>0.300848711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0.088357914</v>
      </c>
      <c r="S25" s="45">
        <v>0</v>
      </c>
      <c r="T25" s="45">
        <v>2.081998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4.671208183</v>
      </c>
      <c r="AW25" s="45">
        <v>1.412517635</v>
      </c>
      <c r="AX25" s="45">
        <v>0</v>
      </c>
      <c r="AY25" s="45">
        <v>0</v>
      </c>
      <c r="AZ25" s="54">
        <v>13.986029896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1.6749616779999998</v>
      </c>
      <c r="BG25" s="53">
        <v>0.020745767000000002</v>
      </c>
      <c r="BH25" s="45">
        <v>0</v>
      </c>
      <c r="BI25" s="45">
        <v>0</v>
      </c>
      <c r="BJ25" s="56">
        <v>0.451064832</v>
      </c>
      <c r="BK25" s="61">
        <f t="shared" si="3"/>
        <v>24.784311779</v>
      </c>
    </row>
    <row r="26" spans="1:63" ht="12.75">
      <c r="A26" s="97"/>
      <c r="B26" s="3" t="s">
        <v>186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0.251319503</v>
      </c>
      <c r="I26" s="45">
        <v>0.258060833</v>
      </c>
      <c r="J26" s="45">
        <v>0</v>
      </c>
      <c r="K26" s="45">
        <v>0</v>
      </c>
      <c r="L26" s="54">
        <v>0.38709125099999997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0.022193233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6.886414748</v>
      </c>
      <c r="AW26" s="45">
        <v>2.7060156589999997</v>
      </c>
      <c r="AX26" s="45">
        <v>0</v>
      </c>
      <c r="AY26" s="45">
        <v>0</v>
      </c>
      <c r="AZ26" s="54">
        <v>30.624966591000003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2.1451977550000003</v>
      </c>
      <c r="BG26" s="53">
        <v>0.5157105</v>
      </c>
      <c r="BH26" s="45">
        <v>0</v>
      </c>
      <c r="BI26" s="45">
        <v>0</v>
      </c>
      <c r="BJ26" s="56">
        <v>4.605854472</v>
      </c>
      <c r="BK26" s="61">
        <f t="shared" si="3"/>
        <v>48.402824544999994</v>
      </c>
    </row>
    <row r="27" spans="1:63" ht="12.75">
      <c r="A27" s="97"/>
      <c r="B27" s="3" t="s">
        <v>187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0.24022554499999998</v>
      </c>
      <c r="I27" s="45">
        <v>0.259293333</v>
      </c>
      <c r="J27" s="45">
        <v>0</v>
      </c>
      <c r="K27" s="45">
        <v>0</v>
      </c>
      <c r="L27" s="54">
        <v>0.311152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0.05324848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7.950509909999999</v>
      </c>
      <c r="AW27" s="45">
        <v>1.9313021400000001</v>
      </c>
      <c r="AX27" s="45">
        <v>0</v>
      </c>
      <c r="AY27" s="45">
        <v>0</v>
      </c>
      <c r="AZ27" s="54">
        <v>33.338082817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2.385696911</v>
      </c>
      <c r="BG27" s="53">
        <v>0.169706862</v>
      </c>
      <c r="BH27" s="45">
        <v>0</v>
      </c>
      <c r="BI27" s="45">
        <v>0</v>
      </c>
      <c r="BJ27" s="56">
        <v>5.869520319</v>
      </c>
      <c r="BK27" s="61">
        <f t="shared" si="3"/>
        <v>52.508738316999995</v>
      </c>
    </row>
    <row r="28" spans="1:63" ht="12.75">
      <c r="A28" s="97"/>
      <c r="B28" s="3" t="s">
        <v>134</v>
      </c>
      <c r="C28" s="55">
        <v>0</v>
      </c>
      <c r="D28" s="53">
        <v>11.754163006999999</v>
      </c>
      <c r="E28" s="45">
        <v>0</v>
      </c>
      <c r="F28" s="45">
        <v>0</v>
      </c>
      <c r="G28" s="54">
        <v>0</v>
      </c>
      <c r="H28" s="73">
        <v>0.19695749399999998</v>
      </c>
      <c r="I28" s="45">
        <v>43.61384188900001</v>
      </c>
      <c r="J28" s="45">
        <v>0</v>
      </c>
      <c r="K28" s="45">
        <v>0</v>
      </c>
      <c r="L28" s="54">
        <v>2.185559666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0.005142493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0.9702339640000001</v>
      </c>
      <c r="AW28" s="45">
        <v>63.477085038</v>
      </c>
      <c r="AX28" s="45">
        <v>0</v>
      </c>
      <c r="AY28" s="45">
        <v>0</v>
      </c>
      <c r="AZ28" s="54">
        <v>43.587532673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0.07055807</v>
      </c>
      <c r="BG28" s="53">
        <v>53.771195797000004</v>
      </c>
      <c r="BH28" s="45">
        <v>0</v>
      </c>
      <c r="BI28" s="45">
        <v>0</v>
      </c>
      <c r="BJ28" s="56">
        <v>10.401258840999999</v>
      </c>
      <c r="BK28" s="61">
        <f t="shared" si="3"/>
        <v>230.033528932</v>
      </c>
    </row>
    <row r="29" spans="1:63" ht="12.75">
      <c r="A29" s="97"/>
      <c r="B29" s="3" t="s">
        <v>135</v>
      </c>
      <c r="C29" s="55">
        <v>0</v>
      </c>
      <c r="D29" s="53">
        <v>17.607419702</v>
      </c>
      <c r="E29" s="45">
        <v>0</v>
      </c>
      <c r="F29" s="45">
        <v>0</v>
      </c>
      <c r="G29" s="54">
        <v>0</v>
      </c>
      <c r="H29" s="73">
        <v>0.168081256</v>
      </c>
      <c r="I29" s="45">
        <v>0.064507717</v>
      </c>
      <c r="J29" s="45">
        <v>0</v>
      </c>
      <c r="K29" s="45">
        <v>0</v>
      </c>
      <c r="L29" s="54">
        <v>32.631393262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0.017837522</v>
      </c>
      <c r="S29" s="45">
        <v>0</v>
      </c>
      <c r="T29" s="45">
        <v>0</v>
      </c>
      <c r="U29" s="45">
        <v>0</v>
      </c>
      <c r="V29" s="54">
        <v>0.012901543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0.7185754799999999</v>
      </c>
      <c r="AW29" s="45">
        <v>15.672550296999999</v>
      </c>
      <c r="AX29" s="45">
        <v>0</v>
      </c>
      <c r="AY29" s="45">
        <v>0</v>
      </c>
      <c r="AZ29" s="54">
        <v>29.411524185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0.179752347</v>
      </c>
      <c r="BG29" s="53">
        <v>25.969274102</v>
      </c>
      <c r="BH29" s="45">
        <v>0</v>
      </c>
      <c r="BI29" s="45">
        <v>0</v>
      </c>
      <c r="BJ29" s="56">
        <v>22.149149658000002</v>
      </c>
      <c r="BK29" s="61">
        <f t="shared" si="3"/>
        <v>144.60296707100002</v>
      </c>
    </row>
    <row r="30" spans="1:63" ht="12.75">
      <c r="A30" s="97"/>
      <c r="B30" s="3" t="s">
        <v>136</v>
      </c>
      <c r="C30" s="55">
        <v>0</v>
      </c>
      <c r="D30" s="53">
        <v>8.204713670999999</v>
      </c>
      <c r="E30" s="45">
        <v>0</v>
      </c>
      <c r="F30" s="45">
        <v>0</v>
      </c>
      <c r="G30" s="54">
        <v>0</v>
      </c>
      <c r="H30" s="73">
        <v>0.09011063000000001</v>
      </c>
      <c r="I30" s="45">
        <v>1.173316695</v>
      </c>
      <c r="J30" s="45">
        <v>0</v>
      </c>
      <c r="K30" s="45">
        <v>0</v>
      </c>
      <c r="L30" s="54">
        <v>0.438306354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0.03867409</v>
      </c>
      <c r="S30" s="45">
        <v>0.128913633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0.449060873</v>
      </c>
      <c r="AW30" s="45">
        <v>17.581839093</v>
      </c>
      <c r="AX30" s="45">
        <v>0</v>
      </c>
      <c r="AY30" s="45">
        <v>0</v>
      </c>
      <c r="AZ30" s="54">
        <v>16.976380217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0.229649936</v>
      </c>
      <c r="BG30" s="53">
        <v>1.9292435000000001</v>
      </c>
      <c r="BH30" s="45">
        <v>0</v>
      </c>
      <c r="BI30" s="45">
        <v>0</v>
      </c>
      <c r="BJ30" s="56">
        <v>6.353641925</v>
      </c>
      <c r="BK30" s="61">
        <f t="shared" si="3"/>
        <v>53.593850616999994</v>
      </c>
    </row>
    <row r="31" spans="1:63" ht="12.75">
      <c r="A31" s="97"/>
      <c r="B31" s="3" t="s">
        <v>137</v>
      </c>
      <c r="C31" s="55">
        <v>0</v>
      </c>
      <c r="D31" s="53">
        <v>11.707124626999999</v>
      </c>
      <c r="E31" s="45">
        <v>0</v>
      </c>
      <c r="F31" s="45">
        <v>0</v>
      </c>
      <c r="G31" s="54">
        <v>0</v>
      </c>
      <c r="H31" s="73">
        <v>0.194664079</v>
      </c>
      <c r="I31" s="45">
        <v>0.284200986</v>
      </c>
      <c r="J31" s="45">
        <v>0</v>
      </c>
      <c r="K31" s="45">
        <v>0</v>
      </c>
      <c r="L31" s="54">
        <v>0.34879212000000004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</v>
      </c>
      <c r="S31" s="45">
        <v>0.064591133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0.8910137130000001</v>
      </c>
      <c r="AW31" s="45">
        <v>24.148775543000003</v>
      </c>
      <c r="AX31" s="45">
        <v>0</v>
      </c>
      <c r="AY31" s="45">
        <v>0</v>
      </c>
      <c r="AZ31" s="54">
        <v>8.525053344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0.041452505</v>
      </c>
      <c r="BG31" s="53">
        <v>0.1933315</v>
      </c>
      <c r="BH31" s="45">
        <v>0</v>
      </c>
      <c r="BI31" s="45">
        <v>0</v>
      </c>
      <c r="BJ31" s="56">
        <v>14.776970987</v>
      </c>
      <c r="BK31" s="61">
        <f t="shared" si="3"/>
        <v>61.175970537000005</v>
      </c>
    </row>
    <row r="32" spans="1:63" ht="12.75">
      <c r="A32" s="97"/>
      <c r="B32" s="3" t="s">
        <v>138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0.103676288</v>
      </c>
      <c r="I32" s="45">
        <v>14.005073053999999</v>
      </c>
      <c r="J32" s="45">
        <v>0</v>
      </c>
      <c r="K32" s="45">
        <v>0</v>
      </c>
      <c r="L32" s="54">
        <v>1.546601689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0.064716783</v>
      </c>
      <c r="T32" s="45">
        <v>0</v>
      </c>
      <c r="U32" s="45">
        <v>0</v>
      </c>
      <c r="V32" s="54">
        <v>0.8423806779999999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1.9253330170000003</v>
      </c>
      <c r="AW32" s="45">
        <v>4.773379588</v>
      </c>
      <c r="AX32" s="45">
        <v>0</v>
      </c>
      <c r="AY32" s="45">
        <v>0</v>
      </c>
      <c r="AZ32" s="54">
        <v>20.010867316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0.26069929</v>
      </c>
      <c r="BG32" s="53">
        <v>0.20618826699999998</v>
      </c>
      <c r="BH32" s="45">
        <v>0</v>
      </c>
      <c r="BI32" s="45">
        <v>0</v>
      </c>
      <c r="BJ32" s="56">
        <v>15.122158872999998</v>
      </c>
      <c r="BK32" s="61">
        <f t="shared" si="3"/>
        <v>58.861074843</v>
      </c>
    </row>
    <row r="33" spans="1:63" ht="12.75">
      <c r="A33" s="97"/>
      <c r="B33" s="3" t="s">
        <v>139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0.201237406</v>
      </c>
      <c r="I33" s="45">
        <v>1.199503642</v>
      </c>
      <c r="J33" s="45">
        <v>0</v>
      </c>
      <c r="K33" s="45">
        <v>0</v>
      </c>
      <c r="L33" s="54">
        <v>5.93551137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0.08578766</v>
      </c>
      <c r="S33" s="45">
        <v>0.129004</v>
      </c>
      <c r="T33" s="45">
        <v>0</v>
      </c>
      <c r="U33" s="45">
        <v>0</v>
      </c>
      <c r="V33" s="54">
        <v>0.3418606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1.87588192</v>
      </c>
      <c r="AW33" s="45">
        <v>7.236795281999999</v>
      </c>
      <c r="AX33" s="45">
        <v>0</v>
      </c>
      <c r="AY33" s="45">
        <v>0</v>
      </c>
      <c r="AZ33" s="54">
        <v>17.749569898999997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0.16154281299999998</v>
      </c>
      <c r="BG33" s="53">
        <v>2.788084886</v>
      </c>
      <c r="BH33" s="45">
        <v>0</v>
      </c>
      <c r="BI33" s="45">
        <v>0</v>
      </c>
      <c r="BJ33" s="56">
        <v>6.809183859999999</v>
      </c>
      <c r="BK33" s="61">
        <f t="shared" si="3"/>
        <v>44.513963337999996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0.39620102999999995</v>
      </c>
      <c r="I34" s="45">
        <v>13.277114034999999</v>
      </c>
      <c r="J34" s="45">
        <v>0</v>
      </c>
      <c r="K34" s="45">
        <v>0</v>
      </c>
      <c r="L34" s="54">
        <v>1.420627266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0.136383733</v>
      </c>
      <c r="S34" s="45">
        <v>0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0.9012480789999999</v>
      </c>
      <c r="AW34" s="45">
        <v>29.95720298</v>
      </c>
      <c r="AX34" s="45">
        <v>0</v>
      </c>
      <c r="AY34" s="45">
        <v>0</v>
      </c>
      <c r="AZ34" s="54">
        <v>28.267792551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0.103222571</v>
      </c>
      <c r="BG34" s="53">
        <v>0.19844267399999999</v>
      </c>
      <c r="BH34" s="45">
        <v>0</v>
      </c>
      <c r="BI34" s="45">
        <v>0</v>
      </c>
      <c r="BJ34" s="56">
        <v>6.8899732469999995</v>
      </c>
      <c r="BK34" s="61">
        <f t="shared" si="3"/>
        <v>81.54820816600001</v>
      </c>
    </row>
    <row r="35" spans="1:63" ht="12.75">
      <c r="A35" s="97"/>
      <c r="B35" s="3" t="s">
        <v>141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0.067169561</v>
      </c>
      <c r="I35" s="45">
        <v>6.458611665</v>
      </c>
      <c r="J35" s="45">
        <v>0</v>
      </c>
      <c r="K35" s="45">
        <v>0</v>
      </c>
      <c r="L35" s="54">
        <v>1.705073479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0.047793727</v>
      </c>
      <c r="S35" s="45">
        <v>0</v>
      </c>
      <c r="T35" s="45">
        <v>0</v>
      </c>
      <c r="U35" s="45">
        <v>0</v>
      </c>
      <c r="V35" s="54">
        <v>0.193758351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2.1291937770000002</v>
      </c>
      <c r="AW35" s="45">
        <v>3.320858431</v>
      </c>
      <c r="AX35" s="45">
        <v>0</v>
      </c>
      <c r="AY35" s="45">
        <v>0</v>
      </c>
      <c r="AZ35" s="54">
        <v>19.057627965000002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0.14493848</v>
      </c>
      <c r="BG35" s="53">
        <v>0</v>
      </c>
      <c r="BH35" s="45">
        <v>0</v>
      </c>
      <c r="BI35" s="45">
        <v>0</v>
      </c>
      <c r="BJ35" s="56">
        <v>2.2057323859999998</v>
      </c>
      <c r="BK35" s="61">
        <f t="shared" si="3"/>
        <v>35.330757822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0.153554423</v>
      </c>
      <c r="I36" s="45">
        <v>0</v>
      </c>
      <c r="J36" s="45">
        <v>0</v>
      </c>
      <c r="K36" s="45">
        <v>0</v>
      </c>
      <c r="L36" s="54">
        <v>8.861324241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0.024349198000000002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1.2637003660000001</v>
      </c>
      <c r="AW36" s="45">
        <v>0.35811104</v>
      </c>
      <c r="AX36" s="45">
        <v>0</v>
      </c>
      <c r="AY36" s="45">
        <v>0</v>
      </c>
      <c r="AZ36" s="54">
        <v>15.436852194999998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0.19747347399999998</v>
      </c>
      <c r="BG36" s="53">
        <v>0</v>
      </c>
      <c r="BH36" s="45">
        <v>0</v>
      </c>
      <c r="BI36" s="45">
        <v>0</v>
      </c>
      <c r="BJ36" s="56">
        <v>0.821091286</v>
      </c>
      <c r="BK36" s="61">
        <f t="shared" si="3"/>
        <v>27.116456222999997</v>
      </c>
    </row>
    <row r="37" spans="1:63" ht="12.75">
      <c r="A37" s="97"/>
      <c r="B37" s="3" t="s">
        <v>143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0.162376447</v>
      </c>
      <c r="I37" s="45">
        <v>0.319990667</v>
      </c>
      <c r="J37" s="45">
        <v>0</v>
      </c>
      <c r="K37" s="45">
        <v>0</v>
      </c>
      <c r="L37" s="54">
        <v>0.90409309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0.06015824499999999</v>
      </c>
      <c r="S37" s="45">
        <v>0</v>
      </c>
      <c r="T37" s="45">
        <v>0</v>
      </c>
      <c r="U37" s="45">
        <v>0</v>
      </c>
      <c r="V37" s="54">
        <v>1.313414982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0.7023544960000001</v>
      </c>
      <c r="AW37" s="45">
        <v>5.555653251</v>
      </c>
      <c r="AX37" s="45">
        <v>0</v>
      </c>
      <c r="AY37" s="45">
        <v>0</v>
      </c>
      <c r="AZ37" s="54">
        <v>21.621175696999998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0.00766297</v>
      </c>
      <c r="BG37" s="53">
        <v>0</v>
      </c>
      <c r="BH37" s="45">
        <v>0</v>
      </c>
      <c r="BI37" s="45">
        <v>0</v>
      </c>
      <c r="BJ37" s="56">
        <v>4.0613613299999995</v>
      </c>
      <c r="BK37" s="61">
        <f t="shared" si="3"/>
        <v>34.708241175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0.082772415</v>
      </c>
      <c r="I38" s="45">
        <v>0</v>
      </c>
      <c r="J38" s="45">
        <v>0</v>
      </c>
      <c r="K38" s="45">
        <v>0</v>
      </c>
      <c r="L38" s="54">
        <v>0.317866417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0.100603014</v>
      </c>
      <c r="S38" s="45">
        <v>0</v>
      </c>
      <c r="T38" s="45">
        <v>0</v>
      </c>
      <c r="U38" s="45">
        <v>0</v>
      </c>
      <c r="V38" s="54">
        <v>0.508586267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0.79368039</v>
      </c>
      <c r="AW38" s="45">
        <v>5.699694002</v>
      </c>
      <c r="AX38" s="45">
        <v>0</v>
      </c>
      <c r="AY38" s="45">
        <v>0</v>
      </c>
      <c r="AZ38" s="54">
        <v>12.143744578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0.153258439</v>
      </c>
      <c r="BG38" s="53">
        <v>0</v>
      </c>
      <c r="BH38" s="45">
        <v>0</v>
      </c>
      <c r="BI38" s="45">
        <v>0</v>
      </c>
      <c r="BJ38" s="56">
        <v>1.392278834</v>
      </c>
      <c r="BK38" s="61">
        <f t="shared" si="3"/>
        <v>21.192484355999998</v>
      </c>
    </row>
    <row r="39" spans="1:63" ht="12.75">
      <c r="A39" s="97"/>
      <c r="B39" s="3" t="s">
        <v>145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0.18603997199999997</v>
      </c>
      <c r="I39" s="45">
        <v>0</v>
      </c>
      <c r="J39" s="45">
        <v>0</v>
      </c>
      <c r="K39" s="45">
        <v>0</v>
      </c>
      <c r="L39" s="54">
        <v>0.085683758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0.015740424</v>
      </c>
      <c r="S39" s="45">
        <v>0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0.366693331</v>
      </c>
      <c r="AW39" s="45">
        <v>0.823730917</v>
      </c>
      <c r="AX39" s="45">
        <v>0</v>
      </c>
      <c r="AY39" s="45">
        <v>0</v>
      </c>
      <c r="AZ39" s="54">
        <v>4.119480163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0.127821049</v>
      </c>
      <c r="BG39" s="53">
        <v>2.022929018</v>
      </c>
      <c r="BH39" s="45">
        <v>0</v>
      </c>
      <c r="BI39" s="45">
        <v>0</v>
      </c>
      <c r="BJ39" s="56">
        <v>1.267278333</v>
      </c>
      <c r="BK39" s="61">
        <f t="shared" si="3"/>
        <v>9.015396964999999</v>
      </c>
    </row>
    <row r="40" spans="1:63" ht="12.75">
      <c r="A40" s="97"/>
      <c r="B40" s="3" t="s">
        <v>146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0.213929739</v>
      </c>
      <c r="I40" s="45">
        <v>0</v>
      </c>
      <c r="J40" s="45">
        <v>0</v>
      </c>
      <c r="K40" s="45">
        <v>0</v>
      </c>
      <c r="L40" s="54">
        <v>0.286966406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0.00173002</v>
      </c>
      <c r="S40" s="45">
        <v>0</v>
      </c>
      <c r="T40" s="45">
        <v>0</v>
      </c>
      <c r="U40" s="45">
        <v>0</v>
      </c>
      <c r="V40" s="54">
        <v>0.061786432999999995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0.532800406</v>
      </c>
      <c r="AW40" s="45">
        <v>0.18498575</v>
      </c>
      <c r="AX40" s="45">
        <v>0</v>
      </c>
      <c r="AY40" s="45">
        <v>0</v>
      </c>
      <c r="AZ40" s="54">
        <v>8.650269596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0.081998016</v>
      </c>
      <c r="BG40" s="53">
        <v>0</v>
      </c>
      <c r="BH40" s="45">
        <v>0</v>
      </c>
      <c r="BI40" s="45">
        <v>0</v>
      </c>
      <c r="BJ40" s="56">
        <v>1.418224083</v>
      </c>
      <c r="BK40" s="61">
        <f t="shared" si="3"/>
        <v>11.432690448999999</v>
      </c>
    </row>
    <row r="41" spans="1:63" ht="12.75">
      <c r="A41" s="97"/>
      <c r="B41" s="3" t="s">
        <v>147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0.130534513</v>
      </c>
      <c r="I41" s="45">
        <v>2.817671561</v>
      </c>
      <c r="J41" s="45">
        <v>0</v>
      </c>
      <c r="K41" s="45">
        <v>0</v>
      </c>
      <c r="L41" s="54">
        <v>2.8238253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0.0031566520000000002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0.207320707</v>
      </c>
      <c r="AW41" s="45">
        <v>2.814056755</v>
      </c>
      <c r="AX41" s="45">
        <v>0</v>
      </c>
      <c r="AY41" s="45">
        <v>0</v>
      </c>
      <c r="AZ41" s="54">
        <v>3.196622105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</v>
      </c>
      <c r="BG41" s="53">
        <v>0</v>
      </c>
      <c r="BH41" s="45">
        <v>0</v>
      </c>
      <c r="BI41" s="45">
        <v>0</v>
      </c>
      <c r="BJ41" s="56">
        <v>0</v>
      </c>
      <c r="BK41" s="61">
        <f t="shared" si="3"/>
        <v>11.993187593000002</v>
      </c>
    </row>
    <row r="42" spans="1:63" ht="12.75">
      <c r="A42" s="97"/>
      <c r="B42" s="3" t="s">
        <v>148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0.026258043</v>
      </c>
      <c r="I42" s="45">
        <v>10.11680951</v>
      </c>
      <c r="J42" s="45">
        <v>0</v>
      </c>
      <c r="K42" s="45">
        <v>0</v>
      </c>
      <c r="L42" s="54">
        <v>1.7232703559999998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</v>
      </c>
      <c r="S42" s="45">
        <v>3.067528333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0.163906498</v>
      </c>
      <c r="AW42" s="45">
        <v>12.37579661</v>
      </c>
      <c r="AX42" s="45">
        <v>0</v>
      </c>
      <c r="AY42" s="45">
        <v>0</v>
      </c>
      <c r="AZ42" s="54">
        <v>2.982371766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0.024483619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30.480424735</v>
      </c>
    </row>
    <row r="43" spans="1:63" ht="12.75">
      <c r="A43" s="97"/>
      <c r="B43" s="3" t="s">
        <v>149</v>
      </c>
      <c r="C43" s="55">
        <v>0</v>
      </c>
      <c r="D43" s="53">
        <v>44.384278225</v>
      </c>
      <c r="E43" s="45">
        <v>0</v>
      </c>
      <c r="F43" s="45">
        <v>0</v>
      </c>
      <c r="G43" s="54">
        <v>0</v>
      </c>
      <c r="H43" s="73">
        <v>0.144099581</v>
      </c>
      <c r="I43" s="45">
        <v>109.14969506700001</v>
      </c>
      <c r="J43" s="45">
        <v>0</v>
      </c>
      <c r="K43" s="45">
        <v>0</v>
      </c>
      <c r="L43" s="54">
        <v>17.438058122999998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0.016256332999999998</v>
      </c>
      <c r="S43" s="45">
        <v>67.628714406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12.26227333</v>
      </c>
      <c r="AS43" s="45">
        <v>0</v>
      </c>
      <c r="AT43" s="45">
        <v>0</v>
      </c>
      <c r="AU43" s="54">
        <v>0</v>
      </c>
      <c r="AV43" s="73">
        <v>0.47600755599999994</v>
      </c>
      <c r="AW43" s="45">
        <v>27.103091731</v>
      </c>
      <c r="AX43" s="45">
        <v>0</v>
      </c>
      <c r="AY43" s="45">
        <v>0</v>
      </c>
      <c r="AZ43" s="54">
        <v>51.50530331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0.030018045</v>
      </c>
      <c r="BG43" s="53">
        <v>0.30655683300000003</v>
      </c>
      <c r="BH43" s="45">
        <v>0</v>
      </c>
      <c r="BI43" s="45">
        <v>0</v>
      </c>
      <c r="BJ43" s="56">
        <v>0.208458647</v>
      </c>
      <c r="BK43" s="61">
        <f t="shared" si="3"/>
        <v>330.652811187</v>
      </c>
    </row>
    <row r="44" spans="1:63" ht="12.75">
      <c r="A44" s="97"/>
      <c r="B44" s="3" t="s">
        <v>150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0.006864969</v>
      </c>
      <c r="I44" s="45">
        <v>0</v>
      </c>
      <c r="J44" s="45">
        <v>0</v>
      </c>
      <c r="K44" s="45">
        <v>0</v>
      </c>
      <c r="L44" s="54">
        <v>1.0810493300000001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</v>
      </c>
      <c r="S44" s="45">
        <v>0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0.074348183</v>
      </c>
      <c r="AW44" s="45">
        <v>2.804485568</v>
      </c>
      <c r="AX44" s="45">
        <v>0</v>
      </c>
      <c r="AY44" s="45">
        <v>0</v>
      </c>
      <c r="AZ44" s="54">
        <v>3.251015201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</v>
      </c>
      <c r="BG44" s="53">
        <v>0.39002325299999996</v>
      </c>
      <c r="BH44" s="45">
        <v>0</v>
      </c>
      <c r="BI44" s="45">
        <v>0</v>
      </c>
      <c r="BJ44" s="56">
        <v>0.5484702</v>
      </c>
      <c r="BK44" s="61">
        <f t="shared" si="3"/>
        <v>8.156256704</v>
      </c>
    </row>
    <row r="45" spans="1:63" ht="12.75">
      <c r="A45" s="97"/>
      <c r="B45" s="3" t="s">
        <v>151</v>
      </c>
      <c r="C45" s="55">
        <v>0</v>
      </c>
      <c r="D45" s="53">
        <v>61.36601665</v>
      </c>
      <c r="E45" s="45">
        <v>0</v>
      </c>
      <c r="F45" s="45">
        <v>0</v>
      </c>
      <c r="G45" s="54">
        <v>0</v>
      </c>
      <c r="H45" s="73">
        <v>0.126024595</v>
      </c>
      <c r="I45" s="45">
        <v>71.834155326</v>
      </c>
      <c r="J45" s="45">
        <v>0</v>
      </c>
      <c r="K45" s="45">
        <v>0</v>
      </c>
      <c r="L45" s="54">
        <v>62.472052575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0.023630326</v>
      </c>
      <c r="S45" s="45">
        <v>6.136601665</v>
      </c>
      <c r="T45" s="45">
        <v>0</v>
      </c>
      <c r="U45" s="45">
        <v>0</v>
      </c>
      <c r="V45" s="54">
        <v>0.036819609999999996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0.11714521200000001</v>
      </c>
      <c r="AW45" s="45">
        <v>55.892349385</v>
      </c>
      <c r="AX45" s="45">
        <v>0</v>
      </c>
      <c r="AY45" s="45">
        <v>0</v>
      </c>
      <c r="AZ45" s="54">
        <v>22.856146071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0.020218576999999998</v>
      </c>
      <c r="BG45" s="53">
        <v>0</v>
      </c>
      <c r="BH45" s="45">
        <v>0</v>
      </c>
      <c r="BI45" s="45">
        <v>0</v>
      </c>
      <c r="BJ45" s="56">
        <v>0.372472834</v>
      </c>
      <c r="BK45" s="61">
        <f t="shared" si="3"/>
        <v>281.253632826</v>
      </c>
    </row>
    <row r="46" spans="1:63" ht="12.75">
      <c r="A46" s="97"/>
      <c r="B46" s="3" t="s">
        <v>152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0.353054151</v>
      </c>
      <c r="I46" s="45">
        <v>10.361646783</v>
      </c>
      <c r="J46" s="45">
        <v>0</v>
      </c>
      <c r="K46" s="45">
        <v>0</v>
      </c>
      <c r="L46" s="54">
        <v>6.057076873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0.204194943</v>
      </c>
      <c r="S46" s="45">
        <v>6.08085</v>
      </c>
      <c r="T46" s="45">
        <v>0</v>
      </c>
      <c r="U46" s="45">
        <v>0</v>
      </c>
      <c r="V46" s="54">
        <v>0.851319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0.572482296</v>
      </c>
      <c r="AW46" s="45">
        <v>10.983158409</v>
      </c>
      <c r="AX46" s="45">
        <v>0</v>
      </c>
      <c r="AY46" s="45">
        <v>0</v>
      </c>
      <c r="AZ46" s="54">
        <v>38.296106587999994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0.145009271</v>
      </c>
      <c r="BG46" s="53">
        <v>2.08590962</v>
      </c>
      <c r="BH46" s="45">
        <v>0</v>
      </c>
      <c r="BI46" s="45">
        <v>0</v>
      </c>
      <c r="BJ46" s="56">
        <v>7.717102552</v>
      </c>
      <c r="BK46" s="61">
        <f t="shared" si="3"/>
        <v>83.70791048599999</v>
      </c>
    </row>
    <row r="47" spans="1:63" ht="12.75">
      <c r="A47" s="97"/>
      <c r="B47" s="3" t="s">
        <v>153</v>
      </c>
      <c r="C47" s="55">
        <v>0</v>
      </c>
      <c r="D47" s="53">
        <v>166.5057988</v>
      </c>
      <c r="E47" s="45">
        <v>0</v>
      </c>
      <c r="F47" s="45">
        <v>0</v>
      </c>
      <c r="G47" s="54">
        <v>0</v>
      </c>
      <c r="H47" s="73">
        <v>0.13625980199999999</v>
      </c>
      <c r="I47" s="45">
        <v>123.476813052</v>
      </c>
      <c r="J47" s="45">
        <v>0</v>
      </c>
      <c r="K47" s="45">
        <v>0</v>
      </c>
      <c r="L47" s="54">
        <v>68.750110046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0.023803982</v>
      </c>
      <c r="S47" s="45">
        <v>0</v>
      </c>
      <c r="T47" s="45">
        <v>0</v>
      </c>
      <c r="U47" s="45">
        <v>0</v>
      </c>
      <c r="V47" s="54">
        <v>0.401006168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0.194269134</v>
      </c>
      <c r="AW47" s="45">
        <v>20.924459363</v>
      </c>
      <c r="AX47" s="45">
        <v>0</v>
      </c>
      <c r="AY47" s="45">
        <v>0</v>
      </c>
      <c r="AZ47" s="54">
        <v>84.73209626399999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0.016118383</v>
      </c>
      <c r="BG47" s="53">
        <v>0</v>
      </c>
      <c r="BH47" s="45">
        <v>0</v>
      </c>
      <c r="BI47" s="45">
        <v>0</v>
      </c>
      <c r="BJ47" s="56">
        <v>0.044049977000000004</v>
      </c>
      <c r="BK47" s="61">
        <f t="shared" si="3"/>
        <v>465.20478497100004</v>
      </c>
    </row>
    <row r="48" spans="1:63" ht="12.75">
      <c r="A48" s="97"/>
      <c r="B48" s="3" t="s">
        <v>154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0.24834378599999998</v>
      </c>
      <c r="I48" s="45">
        <v>48.48097332</v>
      </c>
      <c r="J48" s="45">
        <v>0</v>
      </c>
      <c r="K48" s="45">
        <v>0</v>
      </c>
      <c r="L48" s="54">
        <v>3.072481685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0.009090182</v>
      </c>
      <c r="S48" s="45">
        <v>63.86098713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0.6674856570000001</v>
      </c>
      <c r="AW48" s="45">
        <v>0.252982941</v>
      </c>
      <c r="AX48" s="45">
        <v>0</v>
      </c>
      <c r="AY48" s="45">
        <v>0</v>
      </c>
      <c r="AZ48" s="54">
        <v>9.899108131999999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0.11559926499999999</v>
      </c>
      <c r="BG48" s="53">
        <v>0</v>
      </c>
      <c r="BH48" s="45">
        <v>0</v>
      </c>
      <c r="BI48" s="45">
        <v>0</v>
      </c>
      <c r="BJ48" s="56">
        <v>0.700404539</v>
      </c>
      <c r="BK48" s="61">
        <f t="shared" si="3"/>
        <v>127.30745663699999</v>
      </c>
    </row>
    <row r="49" spans="1:63" ht="12.75">
      <c r="A49" s="97"/>
      <c r="B49" s="3" t="s">
        <v>155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0.027070862</v>
      </c>
      <c r="I49" s="45">
        <v>4.989797036</v>
      </c>
      <c r="J49" s="45">
        <v>0</v>
      </c>
      <c r="K49" s="45">
        <v>0</v>
      </c>
      <c r="L49" s="54">
        <v>5.32555478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</v>
      </c>
      <c r="S49" s="45">
        <v>0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0.34172606400000005</v>
      </c>
      <c r="AW49" s="45">
        <v>0.666368084</v>
      </c>
      <c r="AX49" s="45">
        <v>0</v>
      </c>
      <c r="AY49" s="45">
        <v>0</v>
      </c>
      <c r="AZ49" s="54">
        <v>5.397604488000001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0.020842127</v>
      </c>
      <c r="BG49" s="53">
        <v>4.984688279</v>
      </c>
      <c r="BH49" s="45">
        <v>0</v>
      </c>
      <c r="BI49" s="45">
        <v>0</v>
      </c>
      <c r="BJ49" s="56">
        <v>0</v>
      </c>
      <c r="BK49" s="61">
        <f t="shared" si="3"/>
        <v>21.753651720000004</v>
      </c>
    </row>
    <row r="50" spans="1:63" ht="12.75">
      <c r="A50" s="97"/>
      <c r="B50" s="3" t="s">
        <v>156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0.41987136399999997</v>
      </c>
      <c r="I50" s="45">
        <v>13.269043337000001</v>
      </c>
      <c r="J50" s="45">
        <v>0</v>
      </c>
      <c r="K50" s="45">
        <v>0</v>
      </c>
      <c r="L50" s="54">
        <v>15.505157740000001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0.0036188300000000004</v>
      </c>
      <c r="S50" s="45">
        <v>0</v>
      </c>
      <c r="T50" s="45">
        <v>0</v>
      </c>
      <c r="U50" s="45">
        <v>0</v>
      </c>
      <c r="V50" s="54">
        <v>0.703116909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0.024073727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0.757413105</v>
      </c>
      <c r="AW50" s="45">
        <v>0</v>
      </c>
      <c r="AX50" s="45">
        <v>0</v>
      </c>
      <c r="AY50" s="45">
        <v>0</v>
      </c>
      <c r="AZ50" s="54">
        <v>18.499779486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0.050554826000000004</v>
      </c>
      <c r="BG50" s="53">
        <v>1.203686333</v>
      </c>
      <c r="BH50" s="45">
        <v>0</v>
      </c>
      <c r="BI50" s="45">
        <v>0</v>
      </c>
      <c r="BJ50" s="56">
        <v>1.468497327</v>
      </c>
      <c r="BK50" s="61">
        <f t="shared" si="3"/>
        <v>51.90481298400001</v>
      </c>
    </row>
    <row r="51" spans="1:63" ht="12.75">
      <c r="A51" s="97"/>
      <c r="B51" s="3" t="s">
        <v>157</v>
      </c>
      <c r="C51" s="55">
        <v>0</v>
      </c>
      <c r="D51" s="53">
        <v>24.18142666</v>
      </c>
      <c r="E51" s="45">
        <v>0</v>
      </c>
      <c r="F51" s="45">
        <v>0</v>
      </c>
      <c r="G51" s="54">
        <v>0</v>
      </c>
      <c r="H51" s="73">
        <v>0.10760734799999999</v>
      </c>
      <c r="I51" s="45">
        <v>3.7381433810000004</v>
      </c>
      <c r="J51" s="45">
        <v>0</v>
      </c>
      <c r="K51" s="45">
        <v>0</v>
      </c>
      <c r="L51" s="54">
        <v>13.384048111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</v>
      </c>
      <c r="S51" s="45">
        <v>0</v>
      </c>
      <c r="T51" s="45">
        <v>0</v>
      </c>
      <c r="U51" s="45">
        <v>0</v>
      </c>
      <c r="V51" s="54">
        <v>0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0.21832991399999996</v>
      </c>
      <c r="AW51" s="45">
        <v>6.997585931000001</v>
      </c>
      <c r="AX51" s="45">
        <v>0</v>
      </c>
      <c r="AY51" s="45">
        <v>0</v>
      </c>
      <c r="AZ51" s="54">
        <v>7.413821646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0.011072353</v>
      </c>
      <c r="BG51" s="53">
        <v>18.097204995</v>
      </c>
      <c r="BH51" s="45">
        <v>0</v>
      </c>
      <c r="BI51" s="45">
        <v>0</v>
      </c>
      <c r="BJ51" s="56">
        <v>0</v>
      </c>
      <c r="BK51" s="61">
        <f t="shared" si="3"/>
        <v>74.14924033900002</v>
      </c>
    </row>
    <row r="52" spans="1:63" ht="12.75">
      <c r="A52" s="97"/>
      <c r="B52" s="3" t="s">
        <v>158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0.255565926</v>
      </c>
      <c r="I52" s="45">
        <v>8.192989115000001</v>
      </c>
      <c r="J52" s="45">
        <v>0</v>
      </c>
      <c r="K52" s="45">
        <v>0</v>
      </c>
      <c r="L52" s="54">
        <v>14.339328631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0.003003339</v>
      </c>
      <c r="S52" s="45">
        <v>19.761338261000002</v>
      </c>
      <c r="T52" s="45">
        <v>0</v>
      </c>
      <c r="U52" s="45">
        <v>0</v>
      </c>
      <c r="V52" s="54">
        <v>0.150110496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0.641300816</v>
      </c>
      <c r="AW52" s="45">
        <v>12.700305933</v>
      </c>
      <c r="AX52" s="45">
        <v>0</v>
      </c>
      <c r="AY52" s="45">
        <v>0</v>
      </c>
      <c r="AZ52" s="54">
        <v>28.996650762999998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0.40275623</v>
      </c>
      <c r="BG52" s="53">
        <v>6.1139938979999995</v>
      </c>
      <c r="BH52" s="45">
        <v>0</v>
      </c>
      <c r="BI52" s="45">
        <v>0</v>
      </c>
      <c r="BJ52" s="56">
        <v>1.60705794</v>
      </c>
      <c r="BK52" s="61">
        <f t="shared" si="3"/>
        <v>93.164401348</v>
      </c>
    </row>
    <row r="53" spans="1:63" ht="12.75">
      <c r="A53" s="97"/>
      <c r="B53" s="3" t="s">
        <v>159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0.053791375</v>
      </c>
      <c r="I53" s="45">
        <v>0</v>
      </c>
      <c r="J53" s="45">
        <v>0</v>
      </c>
      <c r="K53" s="45">
        <v>0</v>
      </c>
      <c r="L53" s="54">
        <v>8.341632028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</v>
      </c>
      <c r="S53" s="45">
        <v>0</v>
      </c>
      <c r="T53" s="45">
        <v>0</v>
      </c>
      <c r="U53" s="45">
        <v>0</v>
      </c>
      <c r="V53" s="54">
        <v>0.18010505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0.249498479</v>
      </c>
      <c r="AW53" s="45">
        <v>7.428769317</v>
      </c>
      <c r="AX53" s="45">
        <v>0</v>
      </c>
      <c r="AY53" s="45">
        <v>0</v>
      </c>
      <c r="AZ53" s="54">
        <v>10.35688661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0.023244821</v>
      </c>
      <c r="BG53" s="53">
        <v>0.89864</v>
      </c>
      <c r="BH53" s="45">
        <v>0</v>
      </c>
      <c r="BI53" s="45">
        <v>0</v>
      </c>
      <c r="BJ53" s="56">
        <v>0</v>
      </c>
      <c r="BK53" s="61">
        <f t="shared" si="3"/>
        <v>27.532567679999996</v>
      </c>
    </row>
    <row r="54" spans="1:63" ht="12.75">
      <c r="A54" s="97"/>
      <c r="B54" s="3" t="s">
        <v>160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0.070276719</v>
      </c>
      <c r="I54" s="45">
        <v>1.800627</v>
      </c>
      <c r="J54" s="45">
        <v>0</v>
      </c>
      <c r="K54" s="45">
        <v>0</v>
      </c>
      <c r="L54" s="54">
        <v>5.43189145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0.259180959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0.6234925360000001</v>
      </c>
      <c r="AW54" s="45">
        <v>1.806411568</v>
      </c>
      <c r="AX54" s="45">
        <v>0</v>
      </c>
      <c r="AY54" s="45">
        <v>0</v>
      </c>
      <c r="AZ54" s="54">
        <v>4.950670767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0.098545425</v>
      </c>
      <c r="BG54" s="53">
        <v>0</v>
      </c>
      <c r="BH54" s="45">
        <v>0</v>
      </c>
      <c r="BI54" s="45">
        <v>0</v>
      </c>
      <c r="BJ54" s="56">
        <v>0.028925574</v>
      </c>
      <c r="BK54" s="61">
        <f t="shared" si="3"/>
        <v>15.070021998</v>
      </c>
    </row>
    <row r="55" spans="1:63" ht="12.75">
      <c r="A55" s="97"/>
      <c r="B55" s="3" t="s">
        <v>168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0.204335545</v>
      </c>
      <c r="I55" s="45">
        <v>1.194905333</v>
      </c>
      <c r="J55" s="45">
        <v>0</v>
      </c>
      <c r="K55" s="45">
        <v>0</v>
      </c>
      <c r="L55" s="54">
        <v>8.596746418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0.053770740000000004</v>
      </c>
      <c r="S55" s="45">
        <v>0</v>
      </c>
      <c r="T55" s="45">
        <v>0</v>
      </c>
      <c r="U55" s="45">
        <v>0</v>
      </c>
      <c r="V55" s="54">
        <v>0.9382494800000001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0.307470542</v>
      </c>
      <c r="AW55" s="45">
        <v>5.926743225</v>
      </c>
      <c r="AX55" s="45">
        <v>0</v>
      </c>
      <c r="AY55" s="45">
        <v>0</v>
      </c>
      <c r="AZ55" s="54">
        <v>2.987469737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0.029035628999999997</v>
      </c>
      <c r="BG55" s="53">
        <v>13.570691731</v>
      </c>
      <c r="BH55" s="45">
        <v>0</v>
      </c>
      <c r="BI55" s="45">
        <v>0</v>
      </c>
      <c r="BJ55" s="56">
        <v>7.3935227349999995</v>
      </c>
      <c r="BK55" s="61">
        <f t="shared" si="3"/>
        <v>41.202941114999994</v>
      </c>
    </row>
    <row r="56" spans="1:63" ht="12.75">
      <c r="A56" s="97"/>
      <c r="B56" s="3" t="s">
        <v>161</v>
      </c>
      <c r="C56" s="55">
        <v>0</v>
      </c>
      <c r="D56" s="53">
        <v>6.549211665</v>
      </c>
      <c r="E56" s="45">
        <v>0</v>
      </c>
      <c r="F56" s="45">
        <v>0</v>
      </c>
      <c r="G56" s="54">
        <v>0</v>
      </c>
      <c r="H56" s="73">
        <v>0.19181082300000002</v>
      </c>
      <c r="I56" s="45">
        <v>0</v>
      </c>
      <c r="J56" s="45">
        <v>0</v>
      </c>
      <c r="K56" s="45">
        <v>0</v>
      </c>
      <c r="L56" s="54">
        <v>14.093903503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0.095401056</v>
      </c>
      <c r="S56" s="45">
        <v>0</v>
      </c>
      <c r="T56" s="45">
        <v>0</v>
      </c>
      <c r="U56" s="45">
        <v>0</v>
      </c>
      <c r="V56" s="54">
        <v>0.052393693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4.480684623</v>
      </c>
      <c r="AW56" s="45">
        <v>8.739558786</v>
      </c>
      <c r="AX56" s="45">
        <v>0</v>
      </c>
      <c r="AY56" s="45">
        <v>0</v>
      </c>
      <c r="AZ56" s="54">
        <v>34.945851338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0.345954274</v>
      </c>
      <c r="BG56" s="53">
        <v>0</v>
      </c>
      <c r="BH56" s="45">
        <v>0</v>
      </c>
      <c r="BI56" s="45">
        <v>0</v>
      </c>
      <c r="BJ56" s="56">
        <v>1.348512201</v>
      </c>
      <c r="BK56" s="61">
        <f t="shared" si="3"/>
        <v>70.84328196199999</v>
      </c>
    </row>
    <row r="57" spans="1:63" ht="12.75">
      <c r="A57" s="97"/>
      <c r="B57" s="3" t="s">
        <v>162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0.126697725</v>
      </c>
      <c r="I57" s="45">
        <v>0</v>
      </c>
      <c r="J57" s="45">
        <v>0</v>
      </c>
      <c r="K57" s="45">
        <v>0</v>
      </c>
      <c r="L57" s="54">
        <v>1.5157364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</v>
      </c>
      <c r="S57" s="45">
        <v>0</v>
      </c>
      <c r="T57" s="45">
        <v>0</v>
      </c>
      <c r="U57" s="45">
        <v>0</v>
      </c>
      <c r="V57" s="54">
        <v>0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0.9965487960000001</v>
      </c>
      <c r="AW57" s="45">
        <v>3.957446911</v>
      </c>
      <c r="AX57" s="45">
        <v>0</v>
      </c>
      <c r="AY57" s="45">
        <v>0</v>
      </c>
      <c r="AZ57" s="54">
        <v>14.670921793000002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0.102790491</v>
      </c>
      <c r="BG57" s="53">
        <v>0</v>
      </c>
      <c r="BH57" s="45">
        <v>0</v>
      </c>
      <c r="BI57" s="45">
        <v>0</v>
      </c>
      <c r="BJ57" s="56">
        <v>2.7414304059999997</v>
      </c>
      <c r="BK57" s="61">
        <f t="shared" si="3"/>
        <v>24.111572522000003</v>
      </c>
    </row>
    <row r="58" spans="1:63" ht="12.75">
      <c r="A58" s="97"/>
      <c r="B58" s="3" t="s">
        <v>163</v>
      </c>
      <c r="C58" s="55">
        <v>0</v>
      </c>
      <c r="D58" s="53">
        <v>6.203921665</v>
      </c>
      <c r="E58" s="45">
        <v>0</v>
      </c>
      <c r="F58" s="45">
        <v>0</v>
      </c>
      <c r="G58" s="54">
        <v>0</v>
      </c>
      <c r="H58" s="73">
        <v>0.154062647</v>
      </c>
      <c r="I58" s="45">
        <v>3.7223529990000004</v>
      </c>
      <c r="J58" s="45">
        <v>0</v>
      </c>
      <c r="K58" s="45">
        <v>0</v>
      </c>
      <c r="L58" s="54">
        <v>1.71238536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0.131951974</v>
      </c>
      <c r="S58" s="45">
        <v>16.128406596</v>
      </c>
      <c r="T58" s="45">
        <v>0</v>
      </c>
      <c r="U58" s="45">
        <v>0</v>
      </c>
      <c r="V58" s="54">
        <v>1.620021368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1.5574683759999999</v>
      </c>
      <c r="AW58" s="45">
        <v>5.248914686</v>
      </c>
      <c r="AX58" s="45">
        <v>0</v>
      </c>
      <c r="AY58" s="45">
        <v>0</v>
      </c>
      <c r="AZ58" s="54">
        <v>35.224650408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0.521783989</v>
      </c>
      <c r="BG58" s="53">
        <v>0.28198199300000004</v>
      </c>
      <c r="BH58" s="45">
        <v>0</v>
      </c>
      <c r="BI58" s="45">
        <v>0</v>
      </c>
      <c r="BJ58" s="56">
        <v>2.1591368149999997</v>
      </c>
      <c r="BK58" s="61">
        <f t="shared" si="3"/>
        <v>74.66703887599999</v>
      </c>
    </row>
    <row r="59" spans="1:63" ht="12.75">
      <c r="A59" s="97"/>
      <c r="B59" s="3" t="s">
        <v>164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3">
        <v>0.098880733</v>
      </c>
      <c r="I59" s="45">
        <v>12.812766036</v>
      </c>
      <c r="J59" s="45">
        <v>0</v>
      </c>
      <c r="K59" s="45">
        <v>0</v>
      </c>
      <c r="L59" s="54">
        <v>13.153819003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0.006127557</v>
      </c>
      <c r="S59" s="45">
        <v>0</v>
      </c>
      <c r="T59" s="45">
        <v>0.306377833</v>
      </c>
      <c r="U59" s="45">
        <v>0</v>
      </c>
      <c r="V59" s="54">
        <v>0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0.494062671</v>
      </c>
      <c r="AW59" s="45">
        <v>4.286844899</v>
      </c>
      <c r="AX59" s="45">
        <v>0</v>
      </c>
      <c r="AY59" s="45">
        <v>0</v>
      </c>
      <c r="AZ59" s="54">
        <v>3.047201717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0.079386017</v>
      </c>
      <c r="BG59" s="53">
        <v>1.221323333</v>
      </c>
      <c r="BH59" s="45">
        <v>0</v>
      </c>
      <c r="BI59" s="45">
        <v>0</v>
      </c>
      <c r="BJ59" s="56">
        <v>17.347579392</v>
      </c>
      <c r="BK59" s="61">
        <f t="shared" si="3"/>
        <v>52.854369190999996</v>
      </c>
    </row>
    <row r="60" spans="1:63" ht="12.75">
      <c r="A60" s="97"/>
      <c r="B60" s="3" t="s">
        <v>165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0.407977998</v>
      </c>
      <c r="I60" s="45">
        <v>11.226995163</v>
      </c>
      <c r="J60" s="45">
        <v>0</v>
      </c>
      <c r="K60" s="45">
        <v>0</v>
      </c>
      <c r="L60" s="54">
        <v>3.0516486460000003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0.018349835000000002</v>
      </c>
      <c r="S60" s="45">
        <v>0</v>
      </c>
      <c r="T60" s="45">
        <v>0</v>
      </c>
      <c r="U60" s="45">
        <v>0</v>
      </c>
      <c r="V60" s="54">
        <v>0.460646929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6.0964</v>
      </c>
      <c r="AS60" s="45">
        <v>0</v>
      </c>
      <c r="AT60" s="45">
        <v>0</v>
      </c>
      <c r="AU60" s="54">
        <v>0</v>
      </c>
      <c r="AV60" s="73">
        <v>0.6527955240000001</v>
      </c>
      <c r="AW60" s="45">
        <v>8.9739008</v>
      </c>
      <c r="AX60" s="45">
        <v>0</v>
      </c>
      <c r="AY60" s="45">
        <v>0</v>
      </c>
      <c r="AZ60" s="54">
        <v>7.968580054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0.224213931</v>
      </c>
      <c r="BG60" s="53">
        <v>2.569449979</v>
      </c>
      <c r="BH60" s="45">
        <v>0</v>
      </c>
      <c r="BI60" s="45">
        <v>0</v>
      </c>
      <c r="BJ60" s="56">
        <v>0.2072776</v>
      </c>
      <c r="BK60" s="100">
        <f t="shared" si="3"/>
        <v>41.85823645899999</v>
      </c>
    </row>
    <row r="61" spans="1:63" ht="12.75">
      <c r="A61" s="97"/>
      <c r="B61" s="3" t="s">
        <v>166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0.374586011</v>
      </c>
      <c r="I61" s="45">
        <v>0</v>
      </c>
      <c r="J61" s="45">
        <v>0</v>
      </c>
      <c r="K61" s="45">
        <v>0</v>
      </c>
      <c r="L61" s="54">
        <v>42.365051963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0.065510126</v>
      </c>
      <c r="S61" s="45">
        <v>7.372618001999999</v>
      </c>
      <c r="T61" s="45">
        <v>0</v>
      </c>
      <c r="U61" s="45">
        <v>0</v>
      </c>
      <c r="V61" s="54">
        <v>0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2.413111098</v>
      </c>
      <c r="AW61" s="45">
        <v>15.979423662</v>
      </c>
      <c r="AX61" s="45">
        <v>0</v>
      </c>
      <c r="AY61" s="45">
        <v>0</v>
      </c>
      <c r="AZ61" s="54">
        <v>26.612464240999998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0.380349072</v>
      </c>
      <c r="BG61" s="53">
        <v>0.024396067</v>
      </c>
      <c r="BH61" s="45">
        <v>0</v>
      </c>
      <c r="BI61" s="45">
        <v>0</v>
      </c>
      <c r="BJ61" s="56">
        <v>2.6827729160000002</v>
      </c>
      <c r="BK61" s="100">
        <f t="shared" si="3"/>
        <v>98.270283158</v>
      </c>
    </row>
    <row r="62" spans="1:63" ht="12.75">
      <c r="A62" s="97"/>
      <c r="B62" s="3" t="s">
        <v>172</v>
      </c>
      <c r="C62" s="55">
        <v>0</v>
      </c>
      <c r="D62" s="99">
        <v>0</v>
      </c>
      <c r="E62" s="55">
        <v>0</v>
      </c>
      <c r="F62" s="55">
        <v>0</v>
      </c>
      <c r="G62" s="43">
        <v>0</v>
      </c>
      <c r="H62" s="73">
        <v>0.100621673</v>
      </c>
      <c r="I62" s="55">
        <v>2.010068667</v>
      </c>
      <c r="J62" s="55">
        <v>0</v>
      </c>
      <c r="K62" s="55">
        <v>0</v>
      </c>
      <c r="L62" s="43">
        <v>3.4289406659999995</v>
      </c>
      <c r="M62" s="73">
        <v>0</v>
      </c>
      <c r="N62" s="99">
        <v>0</v>
      </c>
      <c r="O62" s="55">
        <v>0</v>
      </c>
      <c r="P62" s="55">
        <v>0</v>
      </c>
      <c r="Q62" s="43">
        <v>0</v>
      </c>
      <c r="R62" s="73">
        <v>0.076855566</v>
      </c>
      <c r="S62" s="55">
        <v>11.82393333</v>
      </c>
      <c r="T62" s="55">
        <v>0</v>
      </c>
      <c r="U62" s="55">
        <v>0</v>
      </c>
      <c r="V62" s="43">
        <v>0.16553506599999998</v>
      </c>
      <c r="W62" s="73">
        <v>0</v>
      </c>
      <c r="X62" s="55">
        <v>0</v>
      </c>
      <c r="Y62" s="55">
        <v>0</v>
      </c>
      <c r="Z62" s="55">
        <v>0</v>
      </c>
      <c r="AA62" s="43">
        <v>0</v>
      </c>
      <c r="AB62" s="73">
        <v>0</v>
      </c>
      <c r="AC62" s="55">
        <v>0</v>
      </c>
      <c r="AD62" s="55">
        <v>0</v>
      </c>
      <c r="AE62" s="55">
        <v>0</v>
      </c>
      <c r="AF62" s="43">
        <v>0</v>
      </c>
      <c r="AG62" s="73">
        <v>0</v>
      </c>
      <c r="AH62" s="55">
        <v>0</v>
      </c>
      <c r="AI62" s="55">
        <v>0</v>
      </c>
      <c r="AJ62" s="55">
        <v>0</v>
      </c>
      <c r="AK62" s="43">
        <v>0</v>
      </c>
      <c r="AL62" s="73">
        <v>0</v>
      </c>
      <c r="AM62" s="55">
        <v>0</v>
      </c>
      <c r="AN62" s="55">
        <v>0</v>
      </c>
      <c r="AO62" s="55">
        <v>0</v>
      </c>
      <c r="AP62" s="43">
        <v>0</v>
      </c>
      <c r="AQ62" s="73">
        <v>0</v>
      </c>
      <c r="AR62" s="99">
        <v>0</v>
      </c>
      <c r="AS62" s="55">
        <v>0</v>
      </c>
      <c r="AT62" s="55">
        <v>0</v>
      </c>
      <c r="AU62" s="43">
        <v>0</v>
      </c>
      <c r="AV62" s="73">
        <v>1.920741572</v>
      </c>
      <c r="AW62" s="55">
        <v>9.366506549</v>
      </c>
      <c r="AX62" s="55">
        <v>0</v>
      </c>
      <c r="AY62" s="55">
        <v>0</v>
      </c>
      <c r="AZ62" s="43">
        <v>27.683301037</v>
      </c>
      <c r="BA62" s="73">
        <v>0</v>
      </c>
      <c r="BB62" s="99">
        <v>0</v>
      </c>
      <c r="BC62" s="55">
        <v>0</v>
      </c>
      <c r="BD62" s="55">
        <v>0</v>
      </c>
      <c r="BE62" s="43">
        <v>0</v>
      </c>
      <c r="BF62" s="73">
        <v>0.18712150900000002</v>
      </c>
      <c r="BG62" s="99">
        <v>0.023328345</v>
      </c>
      <c r="BH62" s="55">
        <v>0</v>
      </c>
      <c r="BI62" s="55">
        <v>0</v>
      </c>
      <c r="BJ62" s="43">
        <v>0.644753266</v>
      </c>
      <c r="BK62" s="100">
        <f t="shared" si="3"/>
        <v>57.43170724600001</v>
      </c>
    </row>
    <row r="63" spans="1:63" ht="12.75">
      <c r="A63" s="97"/>
      <c r="B63" s="2" t="s">
        <v>183</v>
      </c>
      <c r="C63" s="55">
        <v>0</v>
      </c>
      <c r="D63" s="99">
        <v>0</v>
      </c>
      <c r="E63" s="55">
        <v>0</v>
      </c>
      <c r="F63" s="55">
        <v>0</v>
      </c>
      <c r="G63" s="43">
        <v>0</v>
      </c>
      <c r="H63" s="73">
        <v>0.311387272</v>
      </c>
      <c r="I63" s="55">
        <v>4.949185765999999</v>
      </c>
      <c r="J63" s="55">
        <v>0</v>
      </c>
      <c r="K63" s="55">
        <v>0</v>
      </c>
      <c r="L63" s="43">
        <v>5.623822706</v>
      </c>
      <c r="M63" s="73">
        <v>0</v>
      </c>
      <c r="N63" s="99">
        <v>0</v>
      </c>
      <c r="O63" s="55">
        <v>0</v>
      </c>
      <c r="P63" s="55">
        <v>0</v>
      </c>
      <c r="Q63" s="43">
        <v>0</v>
      </c>
      <c r="R63" s="73">
        <v>0.104658467</v>
      </c>
      <c r="S63" s="55">
        <v>0.104658467</v>
      </c>
      <c r="T63" s="55">
        <v>0.209316933</v>
      </c>
      <c r="U63" s="55">
        <v>0</v>
      </c>
      <c r="V63" s="43">
        <v>0.7012117259999999</v>
      </c>
      <c r="W63" s="73">
        <v>0</v>
      </c>
      <c r="X63" s="55">
        <v>0</v>
      </c>
      <c r="Y63" s="55">
        <v>0</v>
      </c>
      <c r="Z63" s="55">
        <v>0</v>
      </c>
      <c r="AA63" s="43">
        <v>0</v>
      </c>
      <c r="AB63" s="73">
        <v>0</v>
      </c>
      <c r="AC63" s="55">
        <v>0</v>
      </c>
      <c r="AD63" s="55">
        <v>0</v>
      </c>
      <c r="AE63" s="55">
        <v>0</v>
      </c>
      <c r="AF63" s="43">
        <v>0</v>
      </c>
      <c r="AG63" s="73">
        <v>0</v>
      </c>
      <c r="AH63" s="55">
        <v>0</v>
      </c>
      <c r="AI63" s="55">
        <v>0</v>
      </c>
      <c r="AJ63" s="55">
        <v>0</v>
      </c>
      <c r="AK63" s="43">
        <v>0</v>
      </c>
      <c r="AL63" s="73">
        <v>0</v>
      </c>
      <c r="AM63" s="55">
        <v>0</v>
      </c>
      <c r="AN63" s="55">
        <v>0</v>
      </c>
      <c r="AO63" s="55">
        <v>0</v>
      </c>
      <c r="AP63" s="43">
        <v>0</v>
      </c>
      <c r="AQ63" s="73">
        <v>0</v>
      </c>
      <c r="AR63" s="99">
        <v>0</v>
      </c>
      <c r="AS63" s="55">
        <v>0</v>
      </c>
      <c r="AT63" s="55">
        <v>0</v>
      </c>
      <c r="AU63" s="43">
        <v>0</v>
      </c>
      <c r="AV63" s="73">
        <v>3.592726387</v>
      </c>
      <c r="AW63" s="55">
        <v>22.185973397999998</v>
      </c>
      <c r="AX63" s="55">
        <v>0</v>
      </c>
      <c r="AY63" s="55">
        <v>0</v>
      </c>
      <c r="AZ63" s="43">
        <v>38.884237297</v>
      </c>
      <c r="BA63" s="73">
        <v>0</v>
      </c>
      <c r="BB63" s="99">
        <v>0</v>
      </c>
      <c r="BC63" s="55">
        <v>0</v>
      </c>
      <c r="BD63" s="55">
        <v>0</v>
      </c>
      <c r="BE63" s="43">
        <v>0</v>
      </c>
      <c r="BF63" s="73">
        <v>0.774717271</v>
      </c>
      <c r="BG63" s="99">
        <v>0.637469113</v>
      </c>
      <c r="BH63" s="55">
        <v>0</v>
      </c>
      <c r="BI63" s="55">
        <v>0</v>
      </c>
      <c r="BJ63" s="43">
        <v>5.20773349</v>
      </c>
      <c r="BK63" s="100">
        <f t="shared" si="3"/>
        <v>83.28709829299999</v>
      </c>
    </row>
    <row r="64" spans="1:63" ht="12.75">
      <c r="A64" s="97"/>
      <c r="B64" s="110" t="s">
        <v>184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0.07214814400000001</v>
      </c>
      <c r="I64" s="55">
        <v>1.1059958699999999</v>
      </c>
      <c r="J64" s="55">
        <v>0</v>
      </c>
      <c r="K64" s="55">
        <v>0</v>
      </c>
      <c r="L64" s="43">
        <v>4.860577249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0.068116942</v>
      </c>
      <c r="S64" s="55">
        <v>0</v>
      </c>
      <c r="T64" s="55">
        <v>0</v>
      </c>
      <c r="U64" s="55">
        <v>0</v>
      </c>
      <c r="V64" s="43">
        <v>0.01033641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1.7138723820000001</v>
      </c>
      <c r="AW64" s="55">
        <v>8.157145</v>
      </c>
      <c r="AX64" s="55">
        <v>0</v>
      </c>
      <c r="AY64" s="55">
        <v>0</v>
      </c>
      <c r="AZ64" s="43">
        <v>28.131755787000003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0.36024637</v>
      </c>
      <c r="BG64" s="99">
        <v>0.557577</v>
      </c>
      <c r="BH64" s="55">
        <v>0</v>
      </c>
      <c r="BI64" s="55">
        <v>0</v>
      </c>
      <c r="BJ64" s="43">
        <v>2.367157401</v>
      </c>
      <c r="BK64" s="100">
        <f t="shared" si="3"/>
        <v>47.404928555000005</v>
      </c>
    </row>
    <row r="65" spans="1:63" ht="12.75">
      <c r="A65" s="97"/>
      <c r="B65" s="98" t="s">
        <v>188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0.005044666000000001</v>
      </c>
      <c r="I65" s="55">
        <v>0.993000001</v>
      </c>
      <c r="J65" s="55">
        <v>0</v>
      </c>
      <c r="K65" s="55">
        <v>0</v>
      </c>
      <c r="L65" s="43">
        <v>0.515607582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0.000333333</v>
      </c>
      <c r="S65" s="55">
        <v>0.166666667</v>
      </c>
      <c r="T65" s="55">
        <v>0</v>
      </c>
      <c r="U65" s="55">
        <v>0</v>
      </c>
      <c r="V65" s="43">
        <v>0.016666667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0.011306667</v>
      </c>
      <c r="AW65" s="55">
        <v>2.480513147</v>
      </c>
      <c r="AX65" s="55">
        <v>0</v>
      </c>
      <c r="AY65" s="55">
        <v>0</v>
      </c>
      <c r="AZ65" s="43">
        <v>3.7252773710000002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0.001033</v>
      </c>
      <c r="BG65" s="99">
        <v>0</v>
      </c>
      <c r="BH65" s="55">
        <v>0</v>
      </c>
      <c r="BI65" s="55">
        <v>0</v>
      </c>
      <c r="BJ65" s="43">
        <v>0.072500001</v>
      </c>
      <c r="BK65" s="100">
        <f t="shared" si="3"/>
        <v>7.987949102</v>
      </c>
    </row>
    <row r="66" spans="1:63" ht="13.5" thickBot="1">
      <c r="A66" s="36"/>
      <c r="B66" s="37" t="s">
        <v>181</v>
      </c>
      <c r="C66" s="94">
        <f aca="true" t="shared" si="4" ref="C66:AH66">SUM(C16:C65)</f>
        <v>0</v>
      </c>
      <c r="D66" s="94">
        <f t="shared" si="4"/>
        <v>358.464074672</v>
      </c>
      <c r="E66" s="94">
        <f t="shared" si="4"/>
        <v>0</v>
      </c>
      <c r="F66" s="94">
        <f t="shared" si="4"/>
        <v>0</v>
      </c>
      <c r="G66" s="94">
        <f t="shared" si="4"/>
        <v>0</v>
      </c>
      <c r="H66" s="94">
        <f t="shared" si="4"/>
        <v>8.047809201</v>
      </c>
      <c r="I66" s="94">
        <f t="shared" si="4"/>
        <v>527.3096057710002</v>
      </c>
      <c r="J66" s="94">
        <f t="shared" si="4"/>
        <v>0</v>
      </c>
      <c r="K66" s="94">
        <f t="shared" si="4"/>
        <v>0</v>
      </c>
      <c r="L66" s="94">
        <f t="shared" si="4"/>
        <v>385.46118358900003</v>
      </c>
      <c r="M66" s="94">
        <f t="shared" si="4"/>
        <v>0</v>
      </c>
      <c r="N66" s="94">
        <f t="shared" si="4"/>
        <v>0</v>
      </c>
      <c r="O66" s="94">
        <f t="shared" si="4"/>
        <v>0</v>
      </c>
      <c r="P66" s="94">
        <f t="shared" si="4"/>
        <v>0</v>
      </c>
      <c r="Q66" s="94">
        <f t="shared" si="4"/>
        <v>0</v>
      </c>
      <c r="R66" s="94">
        <f t="shared" si="4"/>
        <v>2.063789547</v>
      </c>
      <c r="S66" s="94">
        <f t="shared" si="4"/>
        <v>205.44835540699998</v>
      </c>
      <c r="T66" s="94">
        <f t="shared" si="4"/>
        <v>8.456961432</v>
      </c>
      <c r="U66" s="94">
        <f t="shared" si="4"/>
        <v>0</v>
      </c>
      <c r="V66" s="94">
        <f t="shared" si="4"/>
        <v>10.199505717000003</v>
      </c>
      <c r="W66" s="94">
        <f t="shared" si="4"/>
        <v>0</v>
      </c>
      <c r="X66" s="94">
        <f t="shared" si="4"/>
        <v>0</v>
      </c>
      <c r="Y66" s="94">
        <f t="shared" si="4"/>
        <v>0</v>
      </c>
      <c r="Z66" s="94">
        <f t="shared" si="4"/>
        <v>0</v>
      </c>
      <c r="AA66" s="94">
        <f t="shared" si="4"/>
        <v>0</v>
      </c>
      <c r="AB66" s="94">
        <f t="shared" si="4"/>
        <v>0.027278092</v>
      </c>
      <c r="AC66" s="94">
        <f t="shared" si="4"/>
        <v>0</v>
      </c>
      <c r="AD66" s="94">
        <f t="shared" si="4"/>
        <v>0</v>
      </c>
      <c r="AE66" s="94">
        <f t="shared" si="4"/>
        <v>0</v>
      </c>
      <c r="AF66" s="94">
        <f t="shared" si="4"/>
        <v>0</v>
      </c>
      <c r="AG66" s="94">
        <f t="shared" si="4"/>
        <v>0</v>
      </c>
      <c r="AH66" s="94">
        <f t="shared" si="4"/>
        <v>0</v>
      </c>
      <c r="AI66" s="94">
        <f aca="true" t="shared" si="5" ref="AI66:BK66">SUM(AI16:AI65)</f>
        <v>0</v>
      </c>
      <c r="AJ66" s="94">
        <f t="shared" si="5"/>
        <v>0</v>
      </c>
      <c r="AK66" s="94">
        <f t="shared" si="5"/>
        <v>0</v>
      </c>
      <c r="AL66" s="94">
        <f t="shared" si="5"/>
        <v>0</v>
      </c>
      <c r="AM66" s="94">
        <f t="shared" si="5"/>
        <v>0</v>
      </c>
      <c r="AN66" s="94">
        <f t="shared" si="5"/>
        <v>0</v>
      </c>
      <c r="AO66" s="94">
        <f t="shared" si="5"/>
        <v>0</v>
      </c>
      <c r="AP66" s="94">
        <f t="shared" si="5"/>
        <v>0</v>
      </c>
      <c r="AQ66" s="94">
        <f t="shared" si="5"/>
        <v>0</v>
      </c>
      <c r="AR66" s="94">
        <f t="shared" si="5"/>
        <v>18.35867333</v>
      </c>
      <c r="AS66" s="94">
        <f t="shared" si="5"/>
        <v>0</v>
      </c>
      <c r="AT66" s="94">
        <f t="shared" si="5"/>
        <v>0</v>
      </c>
      <c r="AU66" s="94">
        <f t="shared" si="5"/>
        <v>0</v>
      </c>
      <c r="AV66" s="94">
        <f t="shared" si="5"/>
        <v>189.77623241900008</v>
      </c>
      <c r="AW66" s="94">
        <f t="shared" si="5"/>
        <v>500.924445348</v>
      </c>
      <c r="AX66" s="94">
        <f t="shared" si="5"/>
        <v>0</v>
      </c>
      <c r="AY66" s="94">
        <f t="shared" si="5"/>
        <v>0</v>
      </c>
      <c r="AZ66" s="94">
        <f t="shared" si="5"/>
        <v>1318.3596302880003</v>
      </c>
      <c r="BA66" s="94">
        <f t="shared" si="5"/>
        <v>0</v>
      </c>
      <c r="BB66" s="94">
        <f t="shared" si="5"/>
        <v>0</v>
      </c>
      <c r="BC66" s="94">
        <f t="shared" si="5"/>
        <v>0</v>
      </c>
      <c r="BD66" s="94">
        <f t="shared" si="5"/>
        <v>0</v>
      </c>
      <c r="BE66" s="94">
        <f t="shared" si="5"/>
        <v>0</v>
      </c>
      <c r="BF66" s="94">
        <f t="shared" si="5"/>
        <v>52.158557607</v>
      </c>
      <c r="BG66" s="94">
        <f t="shared" si="5"/>
        <v>149.736873475</v>
      </c>
      <c r="BH66" s="94">
        <f t="shared" si="5"/>
        <v>0.681253767</v>
      </c>
      <c r="BI66" s="94">
        <f t="shared" si="5"/>
        <v>0</v>
      </c>
      <c r="BJ66" s="94">
        <f t="shared" si="5"/>
        <v>229.94776165900007</v>
      </c>
      <c r="BK66" s="111">
        <f t="shared" si="5"/>
        <v>3965.421991321</v>
      </c>
    </row>
    <row r="67" spans="1:63" ht="12.75">
      <c r="A67" s="11" t="s">
        <v>75</v>
      </c>
      <c r="B67" s="18" t="s">
        <v>15</v>
      </c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43"/>
    </row>
    <row r="68" spans="1:63" ht="12.75">
      <c r="A68" s="11"/>
      <c r="B68" s="19" t="s">
        <v>33</v>
      </c>
      <c r="C68" s="57"/>
      <c r="D68" s="58"/>
      <c r="E68" s="59"/>
      <c r="F68" s="59"/>
      <c r="G68" s="60"/>
      <c r="H68" s="57"/>
      <c r="I68" s="59"/>
      <c r="J68" s="59"/>
      <c r="K68" s="59"/>
      <c r="L68" s="60"/>
      <c r="M68" s="57"/>
      <c r="N68" s="58"/>
      <c r="O68" s="59"/>
      <c r="P68" s="59"/>
      <c r="Q68" s="60"/>
      <c r="R68" s="57"/>
      <c r="S68" s="59"/>
      <c r="T68" s="59"/>
      <c r="U68" s="59"/>
      <c r="V68" s="60"/>
      <c r="W68" s="57"/>
      <c r="X68" s="59"/>
      <c r="Y68" s="59"/>
      <c r="Z68" s="59"/>
      <c r="AA68" s="60"/>
      <c r="AB68" s="57"/>
      <c r="AC68" s="59"/>
      <c r="AD68" s="59"/>
      <c r="AE68" s="59"/>
      <c r="AF68" s="60"/>
      <c r="AG68" s="57"/>
      <c r="AH68" s="59"/>
      <c r="AI68" s="59"/>
      <c r="AJ68" s="59"/>
      <c r="AK68" s="60"/>
      <c r="AL68" s="57"/>
      <c r="AM68" s="59"/>
      <c r="AN68" s="59"/>
      <c r="AO68" s="59"/>
      <c r="AP68" s="60"/>
      <c r="AQ68" s="57"/>
      <c r="AR68" s="58"/>
      <c r="AS68" s="59"/>
      <c r="AT68" s="59"/>
      <c r="AU68" s="60"/>
      <c r="AV68" s="57"/>
      <c r="AW68" s="59"/>
      <c r="AX68" s="59"/>
      <c r="AY68" s="59"/>
      <c r="AZ68" s="60"/>
      <c r="BA68" s="57"/>
      <c r="BB68" s="58"/>
      <c r="BC68" s="59"/>
      <c r="BD68" s="59"/>
      <c r="BE68" s="60"/>
      <c r="BF68" s="57"/>
      <c r="BG68" s="58"/>
      <c r="BH68" s="59"/>
      <c r="BI68" s="59"/>
      <c r="BJ68" s="60"/>
      <c r="BK68" s="61"/>
    </row>
    <row r="69" spans="1:63" ht="12.75">
      <c r="A69" s="36"/>
      <c r="B69" s="37" t="s">
        <v>88</v>
      </c>
      <c r="C69" s="62"/>
      <c r="D69" s="63"/>
      <c r="E69" s="63"/>
      <c r="F69" s="63"/>
      <c r="G69" s="64"/>
      <c r="H69" s="62"/>
      <c r="I69" s="63"/>
      <c r="J69" s="63"/>
      <c r="K69" s="63"/>
      <c r="L69" s="64"/>
      <c r="M69" s="62"/>
      <c r="N69" s="63"/>
      <c r="O69" s="63"/>
      <c r="P69" s="63"/>
      <c r="Q69" s="64"/>
      <c r="R69" s="62"/>
      <c r="S69" s="63"/>
      <c r="T69" s="63"/>
      <c r="U69" s="63"/>
      <c r="V69" s="64"/>
      <c r="W69" s="62"/>
      <c r="X69" s="63"/>
      <c r="Y69" s="63"/>
      <c r="Z69" s="63"/>
      <c r="AA69" s="64"/>
      <c r="AB69" s="62"/>
      <c r="AC69" s="63"/>
      <c r="AD69" s="63"/>
      <c r="AE69" s="63"/>
      <c r="AF69" s="64"/>
      <c r="AG69" s="62"/>
      <c r="AH69" s="63"/>
      <c r="AI69" s="63"/>
      <c r="AJ69" s="63"/>
      <c r="AK69" s="64"/>
      <c r="AL69" s="62"/>
      <c r="AM69" s="63"/>
      <c r="AN69" s="63"/>
      <c r="AO69" s="63"/>
      <c r="AP69" s="64"/>
      <c r="AQ69" s="62"/>
      <c r="AR69" s="63"/>
      <c r="AS69" s="63"/>
      <c r="AT69" s="63"/>
      <c r="AU69" s="64"/>
      <c r="AV69" s="62"/>
      <c r="AW69" s="63"/>
      <c r="AX69" s="63"/>
      <c r="AY69" s="63"/>
      <c r="AZ69" s="64"/>
      <c r="BA69" s="62"/>
      <c r="BB69" s="63"/>
      <c r="BC69" s="63"/>
      <c r="BD69" s="63"/>
      <c r="BE69" s="64"/>
      <c r="BF69" s="62"/>
      <c r="BG69" s="63"/>
      <c r="BH69" s="63"/>
      <c r="BI69" s="63"/>
      <c r="BJ69" s="64"/>
      <c r="BK69" s="65"/>
    </row>
    <row r="70" spans="1:63" ht="12.75">
      <c r="A70" s="11" t="s">
        <v>77</v>
      </c>
      <c r="B70" s="24" t="s">
        <v>92</v>
      </c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7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87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78</v>
      </c>
      <c r="B73" s="18" t="s">
        <v>16</v>
      </c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7"/>
    </row>
    <row r="74" spans="1:63" ht="12.75">
      <c r="A74" s="11"/>
      <c r="B74" s="24" t="s">
        <v>97</v>
      </c>
      <c r="C74" s="73">
        <v>0</v>
      </c>
      <c r="D74" s="53">
        <v>20.058622685</v>
      </c>
      <c r="E74" s="45">
        <v>0</v>
      </c>
      <c r="F74" s="45">
        <v>0</v>
      </c>
      <c r="G74" s="54">
        <v>0</v>
      </c>
      <c r="H74" s="73">
        <v>1.041480241</v>
      </c>
      <c r="I74" s="45">
        <v>121.68957558900001</v>
      </c>
      <c r="J74" s="45">
        <v>0.0077496660000000005</v>
      </c>
      <c r="K74" s="45">
        <v>0</v>
      </c>
      <c r="L74" s="54">
        <v>69.11802452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0.8045438250000001</v>
      </c>
      <c r="S74" s="45">
        <v>0.21807332999999998</v>
      </c>
      <c r="T74" s="45">
        <v>0</v>
      </c>
      <c r="U74" s="45">
        <v>0</v>
      </c>
      <c r="V74" s="54">
        <v>11.332267875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1.6686000000000003E-05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3.965073022</v>
      </c>
      <c r="AW74" s="45">
        <v>413.556770553</v>
      </c>
      <c r="AX74" s="45">
        <v>2.2650543350000003</v>
      </c>
      <c r="AY74" s="45">
        <v>0</v>
      </c>
      <c r="AZ74" s="54">
        <v>81.083279388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1.9080011080000001</v>
      </c>
      <c r="BG74" s="53">
        <v>5.238257846</v>
      </c>
      <c r="BH74" s="45">
        <v>0</v>
      </c>
      <c r="BI74" s="45">
        <v>0</v>
      </c>
      <c r="BJ74" s="54">
        <v>10.440729965000001</v>
      </c>
      <c r="BK74" s="49">
        <f aca="true" t="shared" si="6" ref="BK74:BK81">SUM(C74:BJ74)</f>
        <v>742.7275206339999</v>
      </c>
    </row>
    <row r="75" spans="1:63" ht="12.75">
      <c r="A75" s="11"/>
      <c r="B75" s="24" t="s">
        <v>98</v>
      </c>
      <c r="C75" s="73">
        <v>0</v>
      </c>
      <c r="D75" s="53">
        <v>0.577510246</v>
      </c>
      <c r="E75" s="45">
        <v>0</v>
      </c>
      <c r="F75" s="45">
        <v>0</v>
      </c>
      <c r="G75" s="54">
        <v>0</v>
      </c>
      <c r="H75" s="73">
        <v>0.46379186899999997</v>
      </c>
      <c r="I75" s="45">
        <v>5.098549474</v>
      </c>
      <c r="J75" s="45">
        <v>0</v>
      </c>
      <c r="K75" s="45">
        <v>0</v>
      </c>
      <c r="L75" s="54">
        <v>1.1652273880000001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0.177700741</v>
      </c>
      <c r="S75" s="45">
        <v>0</v>
      </c>
      <c r="T75" s="45">
        <v>0</v>
      </c>
      <c r="U75" s="45">
        <v>0</v>
      </c>
      <c r="V75" s="54">
        <v>0.10526565900000001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15.777757843</v>
      </c>
      <c r="AW75" s="45">
        <v>122.543712046</v>
      </c>
      <c r="AX75" s="45">
        <v>0</v>
      </c>
      <c r="AY75" s="45">
        <v>0</v>
      </c>
      <c r="AZ75" s="54">
        <v>93.75212148300002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4.576886707</v>
      </c>
      <c r="BG75" s="53">
        <v>13.536544918</v>
      </c>
      <c r="BH75" s="45">
        <v>1.323806952</v>
      </c>
      <c r="BI75" s="45">
        <v>0</v>
      </c>
      <c r="BJ75" s="54">
        <v>22.028694664</v>
      </c>
      <c r="BK75" s="49">
        <f t="shared" si="6"/>
        <v>281.12756999</v>
      </c>
    </row>
    <row r="76" spans="1:63" ht="12.75">
      <c r="A76" s="11"/>
      <c r="B76" s="24" t="s">
        <v>103</v>
      </c>
      <c r="C76" s="73">
        <v>0</v>
      </c>
      <c r="D76" s="53">
        <v>0.586581619</v>
      </c>
      <c r="E76" s="45">
        <v>0</v>
      </c>
      <c r="F76" s="45">
        <v>0</v>
      </c>
      <c r="G76" s="54">
        <v>0</v>
      </c>
      <c r="H76" s="73">
        <v>6.886588591000001</v>
      </c>
      <c r="I76" s="45">
        <v>97.134089682</v>
      </c>
      <c r="J76" s="45">
        <v>0</v>
      </c>
      <c r="K76" s="45">
        <v>0</v>
      </c>
      <c r="L76" s="54">
        <v>175.02301091700002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2.1209217230000004</v>
      </c>
      <c r="S76" s="45">
        <v>5.507496304</v>
      </c>
      <c r="T76" s="45">
        <v>3.3496904809999997</v>
      </c>
      <c r="U76" s="45">
        <v>0</v>
      </c>
      <c r="V76" s="54">
        <v>3.918630735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0.001472284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0.0018796919999999999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122.50145201999999</v>
      </c>
      <c r="AW76" s="45">
        <v>914.654874223</v>
      </c>
      <c r="AX76" s="45">
        <v>9.048405836</v>
      </c>
      <c r="AY76" s="45">
        <v>0</v>
      </c>
      <c r="AZ76" s="54">
        <v>1590.008987077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66.48828021800001</v>
      </c>
      <c r="BG76" s="53">
        <v>143.64334882699998</v>
      </c>
      <c r="BH76" s="45">
        <v>24.515531573</v>
      </c>
      <c r="BI76" s="45">
        <v>0</v>
      </c>
      <c r="BJ76" s="54">
        <v>283.577835603</v>
      </c>
      <c r="BK76" s="49">
        <f t="shared" si="6"/>
        <v>3448.969077405</v>
      </c>
    </row>
    <row r="77" spans="1:63" ht="12.75">
      <c r="A77" s="11"/>
      <c r="B77" s="24" t="s">
        <v>102</v>
      </c>
      <c r="C77" s="73">
        <v>0</v>
      </c>
      <c r="D77" s="53">
        <v>0.554882875</v>
      </c>
      <c r="E77" s="45">
        <v>0</v>
      </c>
      <c r="F77" s="45">
        <v>0</v>
      </c>
      <c r="G77" s="54">
        <v>0</v>
      </c>
      <c r="H77" s="73">
        <v>1.6902666339999999</v>
      </c>
      <c r="I77" s="45">
        <v>0</v>
      </c>
      <c r="J77" s="45">
        <v>0</v>
      </c>
      <c r="K77" s="45">
        <v>0</v>
      </c>
      <c r="L77" s="54">
        <v>1.3439007920000001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0.7878070610000001</v>
      </c>
      <c r="S77" s="45">
        <v>0</v>
      </c>
      <c r="T77" s="45">
        <v>0</v>
      </c>
      <c r="U77" s="45">
        <v>0</v>
      </c>
      <c r="V77" s="54">
        <v>0.19980857700000001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68.309865014</v>
      </c>
      <c r="AW77" s="45">
        <v>49.368749611</v>
      </c>
      <c r="AX77" s="45">
        <v>0</v>
      </c>
      <c r="AY77" s="45">
        <v>0</v>
      </c>
      <c r="AZ77" s="54">
        <v>188.84242843200002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24.051172831</v>
      </c>
      <c r="BG77" s="53">
        <v>8.777312735</v>
      </c>
      <c r="BH77" s="45">
        <v>0</v>
      </c>
      <c r="BI77" s="45">
        <v>0</v>
      </c>
      <c r="BJ77" s="54">
        <v>49.268617994</v>
      </c>
      <c r="BK77" s="49">
        <f t="shared" si="6"/>
        <v>393.194812556</v>
      </c>
    </row>
    <row r="78" spans="1:63" ht="12.75">
      <c r="A78" s="11"/>
      <c r="B78" s="24" t="s">
        <v>101</v>
      </c>
      <c r="C78" s="73">
        <v>0</v>
      </c>
      <c r="D78" s="53">
        <v>9.87281697</v>
      </c>
      <c r="E78" s="45">
        <v>0</v>
      </c>
      <c r="F78" s="45">
        <v>0</v>
      </c>
      <c r="G78" s="54">
        <v>0</v>
      </c>
      <c r="H78" s="73">
        <v>7.041406732</v>
      </c>
      <c r="I78" s="45">
        <v>500.76522140899993</v>
      </c>
      <c r="J78" s="45">
        <v>0</v>
      </c>
      <c r="K78" s="45">
        <v>0</v>
      </c>
      <c r="L78" s="54">
        <v>60.36845811899999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5.155447274999999</v>
      </c>
      <c r="S78" s="45">
        <v>0.273249616</v>
      </c>
      <c r="T78" s="45">
        <v>0.9627832550000001</v>
      </c>
      <c r="U78" s="45">
        <v>0</v>
      </c>
      <c r="V78" s="54">
        <v>7.381525016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0.03453042</v>
      </c>
      <c r="AC78" s="45">
        <v>4.394436754</v>
      </c>
      <c r="AD78" s="45">
        <v>0</v>
      </c>
      <c r="AE78" s="45">
        <v>0</v>
      </c>
      <c r="AF78" s="54">
        <v>0.15100263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0.003498305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174.122257772</v>
      </c>
      <c r="AW78" s="45">
        <v>572.3584729219999</v>
      </c>
      <c r="AX78" s="45">
        <v>0</v>
      </c>
      <c r="AY78" s="45">
        <v>0</v>
      </c>
      <c r="AZ78" s="54">
        <v>730.5712764440001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89.52614753299999</v>
      </c>
      <c r="BG78" s="53">
        <v>29.820952149000004</v>
      </c>
      <c r="BH78" s="45">
        <v>21.649531881999998</v>
      </c>
      <c r="BI78" s="45">
        <v>0</v>
      </c>
      <c r="BJ78" s="54">
        <v>77.24944796199999</v>
      </c>
      <c r="BK78" s="49">
        <f t="shared" si="6"/>
        <v>2291.7024631649992</v>
      </c>
    </row>
    <row r="79" spans="1:63" ht="12.75">
      <c r="A79" s="11"/>
      <c r="B79" s="24" t="s">
        <v>99</v>
      </c>
      <c r="C79" s="73">
        <v>0</v>
      </c>
      <c r="D79" s="53">
        <v>136.352353553</v>
      </c>
      <c r="E79" s="45">
        <v>0</v>
      </c>
      <c r="F79" s="45">
        <v>0</v>
      </c>
      <c r="G79" s="54">
        <v>0</v>
      </c>
      <c r="H79" s="73">
        <v>1.868557626</v>
      </c>
      <c r="I79" s="45">
        <v>329.878347996</v>
      </c>
      <c r="J79" s="45">
        <v>5.030787139</v>
      </c>
      <c r="K79" s="45">
        <v>0</v>
      </c>
      <c r="L79" s="54">
        <v>69.321730588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0.9219358810000001</v>
      </c>
      <c r="S79" s="45">
        <v>3.02228315</v>
      </c>
      <c r="T79" s="45">
        <v>0</v>
      </c>
      <c r="U79" s="45">
        <v>0</v>
      </c>
      <c r="V79" s="54">
        <v>1.807665395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0.000118001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26.521329263000002</v>
      </c>
      <c r="AW79" s="45">
        <v>285.44775477700006</v>
      </c>
      <c r="AX79" s="45">
        <v>5.033208046</v>
      </c>
      <c r="AY79" s="45">
        <v>0</v>
      </c>
      <c r="AZ79" s="54">
        <v>421.036751536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7.880440432</v>
      </c>
      <c r="BG79" s="53">
        <v>14.973751684999998</v>
      </c>
      <c r="BH79" s="45">
        <v>1.24902903</v>
      </c>
      <c r="BI79" s="45">
        <v>0</v>
      </c>
      <c r="BJ79" s="54">
        <v>38.655596233000004</v>
      </c>
      <c r="BK79" s="49">
        <f t="shared" si="6"/>
        <v>1349.001640331</v>
      </c>
    </row>
    <row r="80" spans="1:63" ht="12.75">
      <c r="A80" s="11"/>
      <c r="B80" s="24" t="s">
        <v>100</v>
      </c>
      <c r="C80" s="73">
        <v>0</v>
      </c>
      <c r="D80" s="53">
        <v>425.615848362</v>
      </c>
      <c r="E80" s="45">
        <v>0</v>
      </c>
      <c r="F80" s="45">
        <v>0</v>
      </c>
      <c r="G80" s="54">
        <v>0</v>
      </c>
      <c r="H80" s="73">
        <v>3.095883015</v>
      </c>
      <c r="I80" s="45">
        <v>746.8971078</v>
      </c>
      <c r="J80" s="45">
        <v>0</v>
      </c>
      <c r="K80" s="45">
        <v>0</v>
      </c>
      <c r="L80" s="54">
        <v>128.24814254199998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0.9060188960000001</v>
      </c>
      <c r="S80" s="45">
        <v>2.074639594</v>
      </c>
      <c r="T80" s="45">
        <v>0</v>
      </c>
      <c r="U80" s="45">
        <v>0</v>
      </c>
      <c r="V80" s="54">
        <v>445.40690104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0.089224188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4.970325031000001</v>
      </c>
      <c r="AS80" s="45">
        <v>0</v>
      </c>
      <c r="AT80" s="45">
        <v>0</v>
      </c>
      <c r="AU80" s="54">
        <v>0</v>
      </c>
      <c r="AV80" s="73">
        <v>11.037897380999997</v>
      </c>
      <c r="AW80" s="45">
        <v>491.718663701</v>
      </c>
      <c r="AX80" s="45">
        <v>0</v>
      </c>
      <c r="AY80" s="45">
        <v>0</v>
      </c>
      <c r="AZ80" s="54">
        <v>414.52070320099995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3.254362072</v>
      </c>
      <c r="BG80" s="53">
        <v>19.185969213</v>
      </c>
      <c r="BH80" s="45">
        <v>1.0777583130000001</v>
      </c>
      <c r="BI80" s="45">
        <v>0</v>
      </c>
      <c r="BJ80" s="54">
        <v>58.343094898</v>
      </c>
      <c r="BK80" s="49">
        <f t="shared" si="6"/>
        <v>2756.4425392469993</v>
      </c>
    </row>
    <row r="81" spans="1:63" ht="12.75">
      <c r="A81" s="11"/>
      <c r="B81" s="24" t="s">
        <v>180</v>
      </c>
      <c r="C81" s="73">
        <v>0</v>
      </c>
      <c r="D81" s="53">
        <v>259.09091596999997</v>
      </c>
      <c r="E81" s="45">
        <v>0</v>
      </c>
      <c r="F81" s="45">
        <v>0</v>
      </c>
      <c r="G81" s="54">
        <v>0</v>
      </c>
      <c r="H81" s="73">
        <v>2.8068385090000003</v>
      </c>
      <c r="I81" s="45">
        <v>792.49593055</v>
      </c>
      <c r="J81" s="45">
        <v>0</v>
      </c>
      <c r="K81" s="45">
        <v>0</v>
      </c>
      <c r="L81" s="54">
        <v>150.748763815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1.5966547229999997</v>
      </c>
      <c r="S81" s="45">
        <v>29.654301144</v>
      </c>
      <c r="T81" s="45">
        <v>0</v>
      </c>
      <c r="U81" s="45">
        <v>0</v>
      </c>
      <c r="V81" s="54">
        <v>6.220185607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0.053273399</v>
      </c>
      <c r="AM81" s="45">
        <v>0</v>
      </c>
      <c r="AN81" s="45">
        <v>0</v>
      </c>
      <c r="AO81" s="45">
        <v>0</v>
      </c>
      <c r="AP81" s="54">
        <v>0.10859342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5.999203024999999</v>
      </c>
      <c r="AW81" s="45">
        <v>815.254346624</v>
      </c>
      <c r="AX81" s="45">
        <v>15.238574697</v>
      </c>
      <c r="AY81" s="45">
        <v>0</v>
      </c>
      <c r="AZ81" s="54">
        <v>178.33295254200002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3.415872914</v>
      </c>
      <c r="BG81" s="53">
        <v>16.442481061000002</v>
      </c>
      <c r="BH81" s="45">
        <v>0.974594219</v>
      </c>
      <c r="BI81" s="45">
        <v>0</v>
      </c>
      <c r="BJ81" s="54">
        <v>14.930173347999999</v>
      </c>
      <c r="BK81" s="49">
        <f t="shared" si="6"/>
        <v>2293.3636555670005</v>
      </c>
    </row>
    <row r="82" spans="1:63" ht="12.75">
      <c r="A82" s="36"/>
      <c r="B82" s="37" t="s">
        <v>86</v>
      </c>
      <c r="C82" s="82">
        <f>SUM(C74:C81)</f>
        <v>0</v>
      </c>
      <c r="D82" s="82">
        <f>SUM(D74:D81)</f>
        <v>852.70953228</v>
      </c>
      <c r="E82" s="82">
        <f aca="true" t="shared" si="7" ref="E82:BJ82">SUM(E74:E81)</f>
        <v>0</v>
      </c>
      <c r="F82" s="82">
        <f t="shared" si="7"/>
        <v>0</v>
      </c>
      <c r="G82" s="82">
        <f t="shared" si="7"/>
        <v>0</v>
      </c>
      <c r="H82" s="82">
        <f t="shared" si="7"/>
        <v>24.894813217000006</v>
      </c>
      <c r="I82" s="82">
        <f t="shared" si="7"/>
        <v>2593.9588224999998</v>
      </c>
      <c r="J82" s="82">
        <f t="shared" si="7"/>
        <v>5.038536805</v>
      </c>
      <c r="K82" s="82">
        <f t="shared" si="7"/>
        <v>0</v>
      </c>
      <c r="L82" s="82">
        <f t="shared" si="7"/>
        <v>655.337258681</v>
      </c>
      <c r="M82" s="82">
        <f t="shared" si="7"/>
        <v>0</v>
      </c>
      <c r="N82" s="82">
        <f t="shared" si="7"/>
        <v>0</v>
      </c>
      <c r="O82" s="82">
        <f t="shared" si="7"/>
        <v>0</v>
      </c>
      <c r="P82" s="82">
        <f t="shared" si="7"/>
        <v>0</v>
      </c>
      <c r="Q82" s="82">
        <f t="shared" si="7"/>
        <v>0</v>
      </c>
      <c r="R82" s="82">
        <f t="shared" si="7"/>
        <v>12.471030125</v>
      </c>
      <c r="S82" s="82">
        <f t="shared" si="7"/>
        <v>40.750043138</v>
      </c>
      <c r="T82" s="82">
        <f t="shared" si="7"/>
        <v>4.312473735999999</v>
      </c>
      <c r="U82" s="82">
        <f t="shared" si="7"/>
        <v>0</v>
      </c>
      <c r="V82" s="82">
        <f t="shared" si="7"/>
        <v>476.372249904</v>
      </c>
      <c r="W82" s="82">
        <f t="shared" si="7"/>
        <v>0</v>
      </c>
      <c r="X82" s="82">
        <f t="shared" si="7"/>
        <v>0</v>
      </c>
      <c r="Y82" s="82">
        <f t="shared" si="7"/>
        <v>0</v>
      </c>
      <c r="Z82" s="82">
        <f t="shared" si="7"/>
        <v>0</v>
      </c>
      <c r="AA82" s="82">
        <f t="shared" si="7"/>
        <v>0</v>
      </c>
      <c r="AB82" s="82">
        <f t="shared" si="7"/>
        <v>0.12534489299999999</v>
      </c>
      <c r="AC82" s="82">
        <f t="shared" si="7"/>
        <v>4.394436754</v>
      </c>
      <c r="AD82" s="82">
        <f t="shared" si="7"/>
        <v>0</v>
      </c>
      <c r="AE82" s="82">
        <f t="shared" si="7"/>
        <v>0</v>
      </c>
      <c r="AF82" s="82">
        <f t="shared" si="7"/>
        <v>0.15100263</v>
      </c>
      <c r="AG82" s="82">
        <f t="shared" si="7"/>
        <v>0</v>
      </c>
      <c r="AH82" s="82">
        <f t="shared" si="7"/>
        <v>0</v>
      </c>
      <c r="AI82" s="82">
        <f t="shared" si="7"/>
        <v>0</v>
      </c>
      <c r="AJ82" s="82">
        <f t="shared" si="7"/>
        <v>0</v>
      </c>
      <c r="AK82" s="82">
        <f t="shared" si="7"/>
        <v>0</v>
      </c>
      <c r="AL82" s="82">
        <f t="shared" si="7"/>
        <v>0.058668081999999996</v>
      </c>
      <c r="AM82" s="82">
        <f t="shared" si="7"/>
        <v>0</v>
      </c>
      <c r="AN82" s="82">
        <f t="shared" si="7"/>
        <v>0</v>
      </c>
      <c r="AO82" s="82">
        <f t="shared" si="7"/>
        <v>0</v>
      </c>
      <c r="AP82" s="82">
        <f t="shared" si="7"/>
        <v>0.10859342</v>
      </c>
      <c r="AQ82" s="82">
        <f t="shared" si="7"/>
        <v>0</v>
      </c>
      <c r="AR82" s="82">
        <f t="shared" si="7"/>
        <v>4.970325031000001</v>
      </c>
      <c r="AS82" s="82">
        <f t="shared" si="7"/>
        <v>0</v>
      </c>
      <c r="AT82" s="82">
        <f t="shared" si="7"/>
        <v>0</v>
      </c>
      <c r="AU82" s="82">
        <f t="shared" si="7"/>
        <v>0</v>
      </c>
      <c r="AV82" s="82">
        <f t="shared" si="7"/>
        <v>428.23483533999996</v>
      </c>
      <c r="AW82" s="82">
        <f t="shared" si="7"/>
        <v>3664.903344457</v>
      </c>
      <c r="AX82" s="82">
        <f t="shared" si="7"/>
        <v>31.585242914000002</v>
      </c>
      <c r="AY82" s="82">
        <f t="shared" si="7"/>
        <v>0</v>
      </c>
      <c r="AZ82" s="82">
        <f t="shared" si="7"/>
        <v>3698.1485001029996</v>
      </c>
      <c r="BA82" s="82">
        <f t="shared" si="7"/>
        <v>0</v>
      </c>
      <c r="BB82" s="82">
        <f t="shared" si="7"/>
        <v>0</v>
      </c>
      <c r="BC82" s="82">
        <f t="shared" si="7"/>
        <v>0</v>
      </c>
      <c r="BD82" s="82">
        <f t="shared" si="7"/>
        <v>0</v>
      </c>
      <c r="BE82" s="82">
        <f t="shared" si="7"/>
        <v>0</v>
      </c>
      <c r="BF82" s="82">
        <f t="shared" si="7"/>
        <v>201.10116381499998</v>
      </c>
      <c r="BG82" s="82">
        <f t="shared" si="7"/>
        <v>251.61861843399996</v>
      </c>
      <c r="BH82" s="82">
        <f t="shared" si="7"/>
        <v>50.790251968999996</v>
      </c>
      <c r="BI82" s="82">
        <f t="shared" si="7"/>
        <v>0</v>
      </c>
      <c r="BJ82" s="82">
        <f t="shared" si="7"/>
        <v>554.494190667</v>
      </c>
      <c r="BK82" s="66">
        <f>SUM(BK74:BK81)</f>
        <v>13556.529278895001</v>
      </c>
    </row>
    <row r="83" spans="1:63" ht="12.75">
      <c r="A83" s="36"/>
      <c r="B83" s="38" t="s">
        <v>76</v>
      </c>
      <c r="C83" s="66">
        <f aca="true" t="shared" si="8" ref="C83:AH83">+C82+C66+C14+C10</f>
        <v>0</v>
      </c>
      <c r="D83" s="74">
        <f t="shared" si="8"/>
        <v>2155.895879782</v>
      </c>
      <c r="E83" s="74">
        <f t="shared" si="8"/>
        <v>0</v>
      </c>
      <c r="F83" s="74">
        <f t="shared" si="8"/>
        <v>0</v>
      </c>
      <c r="G83" s="75">
        <f t="shared" si="8"/>
        <v>0</v>
      </c>
      <c r="H83" s="66">
        <f t="shared" si="8"/>
        <v>50.82119685800001</v>
      </c>
      <c r="I83" s="74">
        <f t="shared" si="8"/>
        <v>5483.6502244700005</v>
      </c>
      <c r="J83" s="74">
        <f t="shared" si="8"/>
        <v>874.6410156339998</v>
      </c>
      <c r="K83" s="74">
        <f t="shared" si="8"/>
        <v>44.995136731</v>
      </c>
      <c r="L83" s="75">
        <f t="shared" si="8"/>
        <v>1380.5269925280002</v>
      </c>
      <c r="M83" s="66">
        <f t="shared" si="8"/>
        <v>0</v>
      </c>
      <c r="N83" s="74">
        <f t="shared" si="8"/>
        <v>0</v>
      </c>
      <c r="O83" s="74">
        <f t="shared" si="8"/>
        <v>0</v>
      </c>
      <c r="P83" s="74">
        <f t="shared" si="8"/>
        <v>0</v>
      </c>
      <c r="Q83" s="75">
        <f t="shared" si="8"/>
        <v>0</v>
      </c>
      <c r="R83" s="66">
        <f t="shared" si="8"/>
        <v>21.131959942</v>
      </c>
      <c r="S83" s="74">
        <f t="shared" si="8"/>
        <v>290.03100618099995</v>
      </c>
      <c r="T83" s="74">
        <f t="shared" si="8"/>
        <v>61.329628465000006</v>
      </c>
      <c r="U83" s="74">
        <f t="shared" si="8"/>
        <v>0</v>
      </c>
      <c r="V83" s="75">
        <f t="shared" si="8"/>
        <v>499.933868711</v>
      </c>
      <c r="W83" s="66">
        <f t="shared" si="8"/>
        <v>0</v>
      </c>
      <c r="X83" s="66">
        <f t="shared" si="8"/>
        <v>0</v>
      </c>
      <c r="Y83" s="66">
        <f t="shared" si="8"/>
        <v>0</v>
      </c>
      <c r="Z83" s="66">
        <f t="shared" si="8"/>
        <v>0</v>
      </c>
      <c r="AA83" s="66">
        <f t="shared" si="8"/>
        <v>0</v>
      </c>
      <c r="AB83" s="66">
        <f t="shared" si="8"/>
        <v>0.156663623</v>
      </c>
      <c r="AC83" s="74">
        <f t="shared" si="8"/>
        <v>4.394436754</v>
      </c>
      <c r="AD83" s="74">
        <f t="shared" si="8"/>
        <v>0</v>
      </c>
      <c r="AE83" s="74">
        <f t="shared" si="8"/>
        <v>0</v>
      </c>
      <c r="AF83" s="75">
        <f t="shared" si="8"/>
        <v>0.165301865</v>
      </c>
      <c r="AG83" s="66">
        <f t="shared" si="8"/>
        <v>0</v>
      </c>
      <c r="AH83" s="74">
        <f t="shared" si="8"/>
        <v>0</v>
      </c>
      <c r="AI83" s="74">
        <f aca="true" t="shared" si="9" ref="AI83:BK83">+AI82+AI66+AI14+AI10</f>
        <v>0</v>
      </c>
      <c r="AJ83" s="74">
        <f t="shared" si="9"/>
        <v>0</v>
      </c>
      <c r="AK83" s="75">
        <f t="shared" si="9"/>
        <v>0</v>
      </c>
      <c r="AL83" s="66">
        <f t="shared" si="9"/>
        <v>0.070454823</v>
      </c>
      <c r="AM83" s="74">
        <f t="shared" si="9"/>
        <v>0</v>
      </c>
      <c r="AN83" s="74">
        <f t="shared" si="9"/>
        <v>0</v>
      </c>
      <c r="AO83" s="74">
        <f t="shared" si="9"/>
        <v>0</v>
      </c>
      <c r="AP83" s="75">
        <f t="shared" si="9"/>
        <v>0.10859342</v>
      </c>
      <c r="AQ83" s="66">
        <f t="shared" si="9"/>
        <v>0</v>
      </c>
      <c r="AR83" s="74">
        <f t="shared" si="9"/>
        <v>49.064788453</v>
      </c>
      <c r="AS83" s="74">
        <f t="shared" si="9"/>
        <v>0</v>
      </c>
      <c r="AT83" s="74">
        <f t="shared" si="9"/>
        <v>0</v>
      </c>
      <c r="AU83" s="75">
        <f t="shared" si="9"/>
        <v>0</v>
      </c>
      <c r="AV83" s="66">
        <f t="shared" si="9"/>
        <v>652.7247132310001</v>
      </c>
      <c r="AW83" s="74">
        <f t="shared" si="9"/>
        <v>6419.989291744001</v>
      </c>
      <c r="AX83" s="74">
        <f t="shared" si="9"/>
        <v>143.16188067899998</v>
      </c>
      <c r="AY83" s="74">
        <f t="shared" si="9"/>
        <v>0</v>
      </c>
      <c r="AZ83" s="75">
        <f t="shared" si="9"/>
        <v>5371.674553010001</v>
      </c>
      <c r="BA83" s="66">
        <f t="shared" si="9"/>
        <v>0</v>
      </c>
      <c r="BB83" s="74">
        <f t="shared" si="9"/>
        <v>0</v>
      </c>
      <c r="BC83" s="74">
        <f t="shared" si="9"/>
        <v>0</v>
      </c>
      <c r="BD83" s="74">
        <f t="shared" si="9"/>
        <v>0</v>
      </c>
      <c r="BE83" s="75">
        <f t="shared" si="9"/>
        <v>0</v>
      </c>
      <c r="BF83" s="66">
        <f t="shared" si="9"/>
        <v>264.49854166399996</v>
      </c>
      <c r="BG83" s="74">
        <f t="shared" si="9"/>
        <v>474.07987529199994</v>
      </c>
      <c r="BH83" s="74">
        <f t="shared" si="9"/>
        <v>60.565023001</v>
      </c>
      <c r="BI83" s="74">
        <f t="shared" si="9"/>
        <v>0</v>
      </c>
      <c r="BJ83" s="75">
        <f t="shared" si="9"/>
        <v>819.8033997330001</v>
      </c>
      <c r="BK83" s="66">
        <f t="shared" si="9"/>
        <v>25123.414426593998</v>
      </c>
    </row>
    <row r="84" spans="1:63" ht="3.75" customHeight="1">
      <c r="A84" s="11"/>
      <c r="B84" s="20"/>
      <c r="C84" s="139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1"/>
    </row>
    <row r="85" spans="1:63" ht="3.75" customHeight="1">
      <c r="A85" s="11"/>
      <c r="B85" s="20"/>
      <c r="C85" s="25"/>
      <c r="D85" s="33"/>
      <c r="E85" s="26"/>
      <c r="F85" s="26"/>
      <c r="G85" s="26"/>
      <c r="H85" s="26"/>
      <c r="I85" s="26"/>
      <c r="J85" s="26"/>
      <c r="K85" s="26"/>
      <c r="L85" s="26"/>
      <c r="M85" s="26"/>
      <c r="N85" s="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33"/>
      <c r="AS85" s="26"/>
      <c r="AT85" s="26"/>
      <c r="AU85" s="26"/>
      <c r="AV85" s="26"/>
      <c r="AW85" s="26"/>
      <c r="AX85" s="26"/>
      <c r="AY85" s="26"/>
      <c r="AZ85" s="26"/>
      <c r="BA85" s="26"/>
      <c r="BB85" s="33"/>
      <c r="BC85" s="26"/>
      <c r="BD85" s="26"/>
      <c r="BE85" s="26"/>
      <c r="BF85" s="26"/>
      <c r="BG85" s="33"/>
      <c r="BH85" s="26"/>
      <c r="BI85" s="26"/>
      <c r="BJ85" s="26"/>
      <c r="BK85" s="29"/>
    </row>
    <row r="86" spans="1:63" ht="12.75">
      <c r="A86" s="11" t="s">
        <v>1</v>
      </c>
      <c r="B86" s="17" t="s">
        <v>7</v>
      </c>
      <c r="C86" s="139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1"/>
    </row>
    <row r="87" spans="1:256" s="4" customFormat="1" ht="12.75">
      <c r="A87" s="11" t="s">
        <v>72</v>
      </c>
      <c r="B87" s="24" t="s">
        <v>2</v>
      </c>
      <c r="C87" s="14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6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11"/>
      <c r="B88" s="24" t="s">
        <v>104</v>
      </c>
      <c r="C88" s="77">
        <v>0</v>
      </c>
      <c r="D88" s="53">
        <v>0.5700539059999999</v>
      </c>
      <c r="E88" s="78">
        <v>0</v>
      </c>
      <c r="F88" s="78">
        <v>0</v>
      </c>
      <c r="G88" s="79">
        <v>0</v>
      </c>
      <c r="H88" s="77">
        <v>15.418870693</v>
      </c>
      <c r="I88" s="78">
        <v>6.0237E-05</v>
      </c>
      <c r="J88" s="78">
        <v>0</v>
      </c>
      <c r="K88" s="78">
        <v>0</v>
      </c>
      <c r="L88" s="79">
        <v>1.15401821</v>
      </c>
      <c r="M88" s="67">
        <v>0</v>
      </c>
      <c r="N88" s="68">
        <v>0</v>
      </c>
      <c r="O88" s="67">
        <v>0</v>
      </c>
      <c r="P88" s="67">
        <v>0</v>
      </c>
      <c r="Q88" s="67">
        <v>0</v>
      </c>
      <c r="R88" s="77">
        <v>7.904642656</v>
      </c>
      <c r="S88" s="78">
        <v>0</v>
      </c>
      <c r="T88" s="78">
        <v>0</v>
      </c>
      <c r="U88" s="78">
        <v>0</v>
      </c>
      <c r="V88" s="79">
        <v>0.304756067</v>
      </c>
      <c r="W88" s="77">
        <v>0</v>
      </c>
      <c r="X88" s="78">
        <v>0</v>
      </c>
      <c r="Y88" s="78">
        <v>0</v>
      </c>
      <c r="Z88" s="78">
        <v>0</v>
      </c>
      <c r="AA88" s="79">
        <v>0</v>
      </c>
      <c r="AB88" s="77">
        <v>0.7222343999999999</v>
      </c>
      <c r="AC88" s="78">
        <v>0</v>
      </c>
      <c r="AD88" s="78">
        <v>0</v>
      </c>
      <c r="AE88" s="78">
        <v>0</v>
      </c>
      <c r="AF88" s="79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77">
        <v>0.43146592200000006</v>
      </c>
      <c r="AM88" s="78">
        <v>0</v>
      </c>
      <c r="AN88" s="78">
        <v>0</v>
      </c>
      <c r="AO88" s="78">
        <v>0</v>
      </c>
      <c r="AP88" s="79">
        <v>0</v>
      </c>
      <c r="AQ88" s="77">
        <v>0</v>
      </c>
      <c r="AR88" s="80">
        <v>0</v>
      </c>
      <c r="AS88" s="78">
        <v>0</v>
      </c>
      <c r="AT88" s="78">
        <v>0</v>
      </c>
      <c r="AU88" s="79">
        <v>0</v>
      </c>
      <c r="AV88" s="77">
        <v>668.9459991409999</v>
      </c>
      <c r="AW88" s="78">
        <v>7.791025312</v>
      </c>
      <c r="AX88" s="78">
        <v>0</v>
      </c>
      <c r="AY88" s="78">
        <v>0</v>
      </c>
      <c r="AZ88" s="79">
        <v>95.159445764</v>
      </c>
      <c r="BA88" s="77">
        <v>0</v>
      </c>
      <c r="BB88" s="80">
        <v>0</v>
      </c>
      <c r="BC88" s="78">
        <v>0</v>
      </c>
      <c r="BD88" s="78">
        <v>0</v>
      </c>
      <c r="BE88" s="79">
        <v>0</v>
      </c>
      <c r="BF88" s="77">
        <v>385.26645165199994</v>
      </c>
      <c r="BG88" s="80">
        <v>12.528719735000001</v>
      </c>
      <c r="BH88" s="78">
        <v>0.983872909</v>
      </c>
      <c r="BI88" s="78">
        <v>0</v>
      </c>
      <c r="BJ88" s="79">
        <v>34.604032152</v>
      </c>
      <c r="BK88" s="104">
        <f>SUM(C88:BJ88)</f>
        <v>1231.7856487559998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36"/>
      <c r="B89" s="37" t="s">
        <v>81</v>
      </c>
      <c r="C89" s="50">
        <f>SUM(C88)</f>
        <v>0</v>
      </c>
      <c r="D89" s="71">
        <f>SUM(D88)</f>
        <v>0.5700539059999999</v>
      </c>
      <c r="E89" s="71">
        <f aca="true" t="shared" si="10" ref="E89:BJ89">SUM(E88)</f>
        <v>0</v>
      </c>
      <c r="F89" s="71">
        <f t="shared" si="10"/>
        <v>0</v>
      </c>
      <c r="G89" s="69">
        <f t="shared" si="10"/>
        <v>0</v>
      </c>
      <c r="H89" s="50">
        <f t="shared" si="10"/>
        <v>15.418870693</v>
      </c>
      <c r="I89" s="71">
        <f t="shared" si="10"/>
        <v>6.0237E-05</v>
      </c>
      <c r="J89" s="71">
        <f t="shared" si="10"/>
        <v>0</v>
      </c>
      <c r="K89" s="71">
        <f t="shared" si="10"/>
        <v>0</v>
      </c>
      <c r="L89" s="69">
        <f t="shared" si="10"/>
        <v>1.15401821</v>
      </c>
      <c r="M89" s="51">
        <f t="shared" si="10"/>
        <v>0</v>
      </c>
      <c r="N89" s="51">
        <f t="shared" si="10"/>
        <v>0</v>
      </c>
      <c r="O89" s="51">
        <f t="shared" si="10"/>
        <v>0</v>
      </c>
      <c r="P89" s="51">
        <f t="shared" si="10"/>
        <v>0</v>
      </c>
      <c r="Q89" s="76">
        <f t="shared" si="10"/>
        <v>0</v>
      </c>
      <c r="R89" s="50">
        <f t="shared" si="10"/>
        <v>7.904642656</v>
      </c>
      <c r="S89" s="71">
        <f t="shared" si="10"/>
        <v>0</v>
      </c>
      <c r="T89" s="71">
        <f t="shared" si="10"/>
        <v>0</v>
      </c>
      <c r="U89" s="71">
        <f t="shared" si="10"/>
        <v>0</v>
      </c>
      <c r="V89" s="69">
        <f t="shared" si="10"/>
        <v>0.304756067</v>
      </c>
      <c r="W89" s="50">
        <f t="shared" si="10"/>
        <v>0</v>
      </c>
      <c r="X89" s="71">
        <f t="shared" si="10"/>
        <v>0</v>
      </c>
      <c r="Y89" s="71">
        <f t="shared" si="10"/>
        <v>0</v>
      </c>
      <c r="Z89" s="71">
        <f t="shared" si="10"/>
        <v>0</v>
      </c>
      <c r="AA89" s="69">
        <f t="shared" si="10"/>
        <v>0</v>
      </c>
      <c r="AB89" s="50">
        <f t="shared" si="10"/>
        <v>0.7222343999999999</v>
      </c>
      <c r="AC89" s="71">
        <f t="shared" si="10"/>
        <v>0</v>
      </c>
      <c r="AD89" s="71">
        <f t="shared" si="10"/>
        <v>0</v>
      </c>
      <c r="AE89" s="71">
        <f t="shared" si="10"/>
        <v>0</v>
      </c>
      <c r="AF89" s="69">
        <f t="shared" si="10"/>
        <v>0</v>
      </c>
      <c r="AG89" s="51">
        <f t="shared" si="10"/>
        <v>0</v>
      </c>
      <c r="AH89" s="51">
        <f t="shared" si="10"/>
        <v>0</v>
      </c>
      <c r="AI89" s="51">
        <f t="shared" si="10"/>
        <v>0</v>
      </c>
      <c r="AJ89" s="51">
        <f t="shared" si="10"/>
        <v>0</v>
      </c>
      <c r="AK89" s="76">
        <f t="shared" si="10"/>
        <v>0</v>
      </c>
      <c r="AL89" s="50">
        <f t="shared" si="10"/>
        <v>0.43146592200000006</v>
      </c>
      <c r="AM89" s="71">
        <f t="shared" si="10"/>
        <v>0</v>
      </c>
      <c r="AN89" s="71">
        <f t="shared" si="10"/>
        <v>0</v>
      </c>
      <c r="AO89" s="71">
        <f t="shared" si="10"/>
        <v>0</v>
      </c>
      <c r="AP89" s="69">
        <f t="shared" si="10"/>
        <v>0</v>
      </c>
      <c r="AQ89" s="50">
        <f t="shared" si="10"/>
        <v>0</v>
      </c>
      <c r="AR89" s="71">
        <f t="shared" si="10"/>
        <v>0</v>
      </c>
      <c r="AS89" s="71">
        <f t="shared" si="10"/>
        <v>0</v>
      </c>
      <c r="AT89" s="71">
        <f t="shared" si="10"/>
        <v>0</v>
      </c>
      <c r="AU89" s="69">
        <f t="shared" si="10"/>
        <v>0</v>
      </c>
      <c r="AV89" s="50">
        <f t="shared" si="10"/>
        <v>668.9459991409999</v>
      </c>
      <c r="AW89" s="71">
        <f t="shared" si="10"/>
        <v>7.791025312</v>
      </c>
      <c r="AX89" s="71">
        <f t="shared" si="10"/>
        <v>0</v>
      </c>
      <c r="AY89" s="71">
        <f t="shared" si="10"/>
        <v>0</v>
      </c>
      <c r="AZ89" s="69">
        <f t="shared" si="10"/>
        <v>95.159445764</v>
      </c>
      <c r="BA89" s="50">
        <f t="shared" si="10"/>
        <v>0</v>
      </c>
      <c r="BB89" s="71">
        <f t="shared" si="10"/>
        <v>0</v>
      </c>
      <c r="BC89" s="71">
        <f t="shared" si="10"/>
        <v>0</v>
      </c>
      <c r="BD89" s="71">
        <f t="shared" si="10"/>
        <v>0</v>
      </c>
      <c r="BE89" s="69">
        <f t="shared" si="10"/>
        <v>0</v>
      </c>
      <c r="BF89" s="50">
        <f t="shared" si="10"/>
        <v>385.26645165199994</v>
      </c>
      <c r="BG89" s="71">
        <f t="shared" si="10"/>
        <v>12.528719735000001</v>
      </c>
      <c r="BH89" s="71">
        <f t="shared" si="10"/>
        <v>0.983872909</v>
      </c>
      <c r="BI89" s="71">
        <f t="shared" si="10"/>
        <v>0</v>
      </c>
      <c r="BJ89" s="69">
        <f t="shared" si="10"/>
        <v>34.604032152</v>
      </c>
      <c r="BK89" s="52">
        <f>SUM(BK88:BK88)</f>
        <v>1231.7856487559998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17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7"/>
    </row>
    <row r="91" spans="1:63" ht="12.75">
      <c r="A91" s="11"/>
      <c r="B91" s="24" t="s">
        <v>105</v>
      </c>
      <c r="C91" s="73">
        <v>0</v>
      </c>
      <c r="D91" s="53">
        <v>116.942231894</v>
      </c>
      <c r="E91" s="45">
        <v>0</v>
      </c>
      <c r="F91" s="45">
        <v>0</v>
      </c>
      <c r="G91" s="54">
        <v>0</v>
      </c>
      <c r="H91" s="73">
        <v>34.326385293</v>
      </c>
      <c r="I91" s="45">
        <v>205.501337564</v>
      </c>
      <c r="J91" s="45">
        <v>0</v>
      </c>
      <c r="K91" s="45">
        <v>0</v>
      </c>
      <c r="L91" s="54">
        <v>119.74551011199999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10.24326988</v>
      </c>
      <c r="S91" s="45">
        <v>11.750198313</v>
      </c>
      <c r="T91" s="45">
        <v>0</v>
      </c>
      <c r="U91" s="45">
        <v>0</v>
      </c>
      <c r="V91" s="54">
        <v>3.632243281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0.18285410700000002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0.104501767</v>
      </c>
      <c r="AM91" s="45">
        <v>0</v>
      </c>
      <c r="AN91" s="45">
        <v>0</v>
      </c>
      <c r="AO91" s="45">
        <v>0</v>
      </c>
      <c r="AP91" s="54">
        <v>0.065032266</v>
      </c>
      <c r="AQ91" s="73">
        <v>0</v>
      </c>
      <c r="AR91" s="53">
        <v>0.251083167</v>
      </c>
      <c r="AS91" s="45">
        <v>0</v>
      </c>
      <c r="AT91" s="45">
        <v>0</v>
      </c>
      <c r="AU91" s="54">
        <v>0</v>
      </c>
      <c r="AV91" s="73">
        <v>887.99663743</v>
      </c>
      <c r="AW91" s="45">
        <v>86.91360938799998</v>
      </c>
      <c r="AX91" s="45">
        <v>0</v>
      </c>
      <c r="AY91" s="45">
        <v>0</v>
      </c>
      <c r="AZ91" s="54">
        <v>483.41475413099994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264.05726739199997</v>
      </c>
      <c r="BG91" s="53">
        <v>17.917627349</v>
      </c>
      <c r="BH91" s="45">
        <v>0</v>
      </c>
      <c r="BI91" s="45">
        <v>0</v>
      </c>
      <c r="BJ91" s="54">
        <v>58.63485723299999</v>
      </c>
      <c r="BK91" s="49">
        <f aca="true" t="shared" si="11" ref="BK91:BK102">SUM(C91:BJ91)</f>
        <v>2301.679400567</v>
      </c>
    </row>
    <row r="92" spans="1:63" ht="12.75">
      <c r="A92" s="11"/>
      <c r="B92" s="110" t="s">
        <v>185</v>
      </c>
      <c r="C92" s="73">
        <v>0</v>
      </c>
      <c r="D92" s="53">
        <v>0.51448</v>
      </c>
      <c r="E92" s="45">
        <v>0</v>
      </c>
      <c r="F92" s="45">
        <v>0</v>
      </c>
      <c r="G92" s="54">
        <v>0</v>
      </c>
      <c r="H92" s="73">
        <v>0.533692476</v>
      </c>
      <c r="I92" s="45">
        <v>0.102896</v>
      </c>
      <c r="J92" s="45">
        <v>0</v>
      </c>
      <c r="K92" s="45">
        <v>0</v>
      </c>
      <c r="L92" s="54">
        <v>0.853898574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0.296271816</v>
      </c>
      <c r="S92" s="45">
        <v>0.987240423</v>
      </c>
      <c r="T92" s="45">
        <v>0</v>
      </c>
      <c r="U92" s="45">
        <v>0</v>
      </c>
      <c r="V92" s="54">
        <v>0.930743504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0.000855732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0</v>
      </c>
      <c r="AS92" s="45">
        <v>0</v>
      </c>
      <c r="AT92" s="45">
        <v>0</v>
      </c>
      <c r="AU92" s="54">
        <v>0</v>
      </c>
      <c r="AV92" s="73">
        <v>28.480415591</v>
      </c>
      <c r="AW92" s="45">
        <v>26.407245427999996</v>
      </c>
      <c r="AX92" s="45">
        <v>0</v>
      </c>
      <c r="AY92" s="45">
        <v>0</v>
      </c>
      <c r="AZ92" s="54">
        <v>98.87055549499999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18.525814509</v>
      </c>
      <c r="BG92" s="53">
        <v>3.0720616499999998</v>
      </c>
      <c r="BH92" s="45">
        <v>0.256681667</v>
      </c>
      <c r="BI92" s="45">
        <v>0</v>
      </c>
      <c r="BJ92" s="54">
        <v>21.090201096</v>
      </c>
      <c r="BK92" s="49">
        <f t="shared" si="11"/>
        <v>200.923053961</v>
      </c>
    </row>
    <row r="93" spans="1:63" ht="12.75">
      <c r="A93" s="11"/>
      <c r="B93" s="24" t="s">
        <v>106</v>
      </c>
      <c r="C93" s="73">
        <v>0</v>
      </c>
      <c r="D93" s="53">
        <v>118.587005855</v>
      </c>
      <c r="E93" s="45">
        <v>0</v>
      </c>
      <c r="F93" s="45">
        <v>0</v>
      </c>
      <c r="G93" s="54">
        <v>0</v>
      </c>
      <c r="H93" s="73">
        <v>5.795116242</v>
      </c>
      <c r="I93" s="45">
        <v>78.290461113</v>
      </c>
      <c r="J93" s="45">
        <v>0.741220908</v>
      </c>
      <c r="K93" s="45">
        <v>0</v>
      </c>
      <c r="L93" s="54">
        <v>51.093881211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2.137504019</v>
      </c>
      <c r="S93" s="45">
        <v>0.232820191</v>
      </c>
      <c r="T93" s="45">
        <v>0</v>
      </c>
      <c r="U93" s="45">
        <v>0</v>
      </c>
      <c r="V93" s="54">
        <v>1.0980774930000001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0.015235183999999999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0.052642889000000005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26.139631553999997</v>
      </c>
      <c r="AS93" s="45">
        <v>0</v>
      </c>
      <c r="AT93" s="45">
        <v>0</v>
      </c>
      <c r="AU93" s="54">
        <v>0</v>
      </c>
      <c r="AV93" s="73">
        <v>227.34732200500002</v>
      </c>
      <c r="AW93" s="45">
        <v>208.084157715</v>
      </c>
      <c r="AX93" s="45">
        <v>0</v>
      </c>
      <c r="AY93" s="45">
        <v>0</v>
      </c>
      <c r="AZ93" s="54">
        <v>626.180696119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77.32582667499999</v>
      </c>
      <c r="BG93" s="53">
        <v>20.91242966</v>
      </c>
      <c r="BH93" s="45">
        <v>0</v>
      </c>
      <c r="BI93" s="45">
        <v>0</v>
      </c>
      <c r="BJ93" s="54">
        <v>61.392619834</v>
      </c>
      <c r="BK93" s="49">
        <f t="shared" si="11"/>
        <v>1505.426648667</v>
      </c>
    </row>
    <row r="94" spans="1:63" ht="12.75">
      <c r="A94" s="11"/>
      <c r="B94" s="24" t="s">
        <v>107</v>
      </c>
      <c r="C94" s="73">
        <v>0</v>
      </c>
      <c r="D94" s="53">
        <v>0.611091017</v>
      </c>
      <c r="E94" s="45">
        <v>0</v>
      </c>
      <c r="F94" s="45">
        <v>0</v>
      </c>
      <c r="G94" s="54">
        <v>0</v>
      </c>
      <c r="H94" s="73">
        <v>143.121272123</v>
      </c>
      <c r="I94" s="45">
        <v>17.557039096</v>
      </c>
      <c r="J94" s="45">
        <v>0</v>
      </c>
      <c r="K94" s="45">
        <v>0</v>
      </c>
      <c r="L94" s="54">
        <v>65.104285252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59.94587530100001</v>
      </c>
      <c r="S94" s="45">
        <v>0.430057567</v>
      </c>
      <c r="T94" s="45">
        <v>0</v>
      </c>
      <c r="U94" s="45">
        <v>0</v>
      </c>
      <c r="V94" s="54">
        <v>7.924772238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0.291835314</v>
      </c>
      <c r="AC94" s="45">
        <v>0</v>
      </c>
      <c r="AD94" s="45">
        <v>0</v>
      </c>
      <c r="AE94" s="45">
        <v>0</v>
      </c>
      <c r="AF94" s="54">
        <v>0.0005982689999999999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0.43314335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4.575146667</v>
      </c>
      <c r="AS94" s="45">
        <v>0</v>
      </c>
      <c r="AT94" s="45">
        <v>0</v>
      </c>
      <c r="AU94" s="54">
        <v>0</v>
      </c>
      <c r="AV94" s="73">
        <v>1137.155533295</v>
      </c>
      <c r="AW94" s="45">
        <v>152.16485667999999</v>
      </c>
      <c r="AX94" s="45">
        <v>0</v>
      </c>
      <c r="AY94" s="45">
        <v>0</v>
      </c>
      <c r="AZ94" s="54">
        <v>752.331792657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478.78571066899997</v>
      </c>
      <c r="BG94" s="53">
        <v>24.28712695</v>
      </c>
      <c r="BH94" s="45">
        <v>0</v>
      </c>
      <c r="BI94" s="45">
        <v>0</v>
      </c>
      <c r="BJ94" s="54">
        <v>72.496337155</v>
      </c>
      <c r="BK94" s="49">
        <f t="shared" si="11"/>
        <v>2917.2164736000004</v>
      </c>
    </row>
    <row r="95" spans="1:63" ht="25.5">
      <c r="A95" s="11"/>
      <c r="B95" s="24" t="s">
        <v>108</v>
      </c>
      <c r="C95" s="73">
        <v>0</v>
      </c>
      <c r="D95" s="53">
        <v>0.534465882</v>
      </c>
      <c r="E95" s="45">
        <v>0</v>
      </c>
      <c r="F95" s="45">
        <v>0</v>
      </c>
      <c r="G95" s="54">
        <v>0</v>
      </c>
      <c r="H95" s="73">
        <v>0.560201378</v>
      </c>
      <c r="I95" s="45">
        <v>0</v>
      </c>
      <c r="J95" s="45">
        <v>0</v>
      </c>
      <c r="K95" s="45">
        <v>0</v>
      </c>
      <c r="L95" s="54">
        <v>0.35124887499999996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0.331229517</v>
      </c>
      <c r="S95" s="45">
        <v>0</v>
      </c>
      <c r="T95" s="45">
        <v>0</v>
      </c>
      <c r="U95" s="45">
        <v>0</v>
      </c>
      <c r="V95" s="54">
        <v>0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0.065510821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0.044446994000000004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29.625587368999998</v>
      </c>
      <c r="AW95" s="45">
        <v>0.765721489</v>
      </c>
      <c r="AX95" s="45">
        <v>0</v>
      </c>
      <c r="AY95" s="45">
        <v>0</v>
      </c>
      <c r="AZ95" s="54">
        <v>4.650754187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16.914504245</v>
      </c>
      <c r="BG95" s="53">
        <v>0.022720737</v>
      </c>
      <c r="BH95" s="45">
        <v>0</v>
      </c>
      <c r="BI95" s="45">
        <v>0</v>
      </c>
      <c r="BJ95" s="54">
        <v>0.638183682</v>
      </c>
      <c r="BK95" s="49">
        <f t="shared" si="11"/>
        <v>54.504575175999996</v>
      </c>
    </row>
    <row r="96" spans="1:63" ht="12.75">
      <c r="A96" s="11"/>
      <c r="B96" s="24" t="s">
        <v>109</v>
      </c>
      <c r="C96" s="73">
        <v>0</v>
      </c>
      <c r="D96" s="53">
        <v>75.940201016</v>
      </c>
      <c r="E96" s="45">
        <v>0</v>
      </c>
      <c r="F96" s="45">
        <v>0</v>
      </c>
      <c r="G96" s="54">
        <v>0</v>
      </c>
      <c r="H96" s="73">
        <v>8.497590586000001</v>
      </c>
      <c r="I96" s="45">
        <v>3.218939477</v>
      </c>
      <c r="J96" s="45">
        <v>0</v>
      </c>
      <c r="K96" s="45">
        <v>0</v>
      </c>
      <c r="L96" s="54">
        <v>9.197966899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2.287407889</v>
      </c>
      <c r="S96" s="45">
        <v>0.21874991600000002</v>
      </c>
      <c r="T96" s="45">
        <v>0</v>
      </c>
      <c r="U96" s="45">
        <v>0</v>
      </c>
      <c r="V96" s="54">
        <v>1.827222517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0.02480177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0.043689786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320.50187948499996</v>
      </c>
      <c r="AW96" s="45">
        <v>116.76785360599999</v>
      </c>
      <c r="AX96" s="45">
        <v>0</v>
      </c>
      <c r="AY96" s="45">
        <v>0</v>
      </c>
      <c r="AZ96" s="54">
        <v>235.726793278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89.91395978999999</v>
      </c>
      <c r="BG96" s="53">
        <v>11.857408306</v>
      </c>
      <c r="BH96" s="45">
        <v>0</v>
      </c>
      <c r="BI96" s="45">
        <v>0</v>
      </c>
      <c r="BJ96" s="54">
        <v>37.839454615</v>
      </c>
      <c r="BK96" s="49">
        <f t="shared" si="11"/>
        <v>913.8639189360001</v>
      </c>
    </row>
    <row r="97" spans="1:63" ht="12.75">
      <c r="A97" s="11"/>
      <c r="B97" s="24" t="s">
        <v>110</v>
      </c>
      <c r="C97" s="73">
        <v>0</v>
      </c>
      <c r="D97" s="53">
        <v>10.154269332</v>
      </c>
      <c r="E97" s="45">
        <v>0</v>
      </c>
      <c r="F97" s="45">
        <v>0</v>
      </c>
      <c r="G97" s="54">
        <v>0</v>
      </c>
      <c r="H97" s="73">
        <v>27.928871972</v>
      </c>
      <c r="I97" s="45">
        <v>4.965972809</v>
      </c>
      <c r="J97" s="45">
        <v>0</v>
      </c>
      <c r="K97" s="45">
        <v>0</v>
      </c>
      <c r="L97" s="54">
        <v>26.671980596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10.928016276000001</v>
      </c>
      <c r="S97" s="45">
        <v>6.4724998199999995</v>
      </c>
      <c r="T97" s="45">
        <v>0</v>
      </c>
      <c r="U97" s="45">
        <v>0</v>
      </c>
      <c r="V97" s="54">
        <v>3.5700704819999998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0.289392617</v>
      </c>
      <c r="AC97" s="45">
        <v>0</v>
      </c>
      <c r="AD97" s="45">
        <v>0</v>
      </c>
      <c r="AE97" s="45">
        <v>0</v>
      </c>
      <c r="AF97" s="54">
        <v>0.044544436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0.128049161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822.2640743</v>
      </c>
      <c r="AW97" s="45">
        <v>131.89089379</v>
      </c>
      <c r="AX97" s="45">
        <v>0</v>
      </c>
      <c r="AY97" s="45">
        <v>0</v>
      </c>
      <c r="AZ97" s="54">
        <v>500.656687378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346.635413168</v>
      </c>
      <c r="BG97" s="53">
        <v>27.31851659</v>
      </c>
      <c r="BH97" s="45">
        <v>0</v>
      </c>
      <c r="BI97" s="45">
        <v>0</v>
      </c>
      <c r="BJ97" s="54">
        <v>64.078107522</v>
      </c>
      <c r="BK97" s="49">
        <f t="shared" si="11"/>
        <v>1983.997360249</v>
      </c>
    </row>
    <row r="98" spans="1:63" ht="12.75">
      <c r="A98" s="11"/>
      <c r="B98" s="24" t="s">
        <v>111</v>
      </c>
      <c r="C98" s="73">
        <v>0</v>
      </c>
      <c r="D98" s="53">
        <v>49.589641320999995</v>
      </c>
      <c r="E98" s="45">
        <v>0</v>
      </c>
      <c r="F98" s="45">
        <v>0</v>
      </c>
      <c r="G98" s="54">
        <v>0</v>
      </c>
      <c r="H98" s="73">
        <v>13.187019306000002</v>
      </c>
      <c r="I98" s="45">
        <v>2.641624363</v>
      </c>
      <c r="J98" s="45">
        <v>2.274106546</v>
      </c>
      <c r="K98" s="45">
        <v>0</v>
      </c>
      <c r="L98" s="54">
        <v>54.100608662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3.686016765</v>
      </c>
      <c r="S98" s="45">
        <v>0.031501494</v>
      </c>
      <c r="T98" s="45">
        <v>0</v>
      </c>
      <c r="U98" s="45">
        <v>0</v>
      </c>
      <c r="V98" s="54">
        <v>1.7130843249999999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0.660688261</v>
      </c>
      <c r="AC98" s="45">
        <v>0</v>
      </c>
      <c r="AD98" s="45">
        <v>0</v>
      </c>
      <c r="AE98" s="45">
        <v>0</v>
      </c>
      <c r="AF98" s="54">
        <v>0.017079734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0.376851204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609.083260054</v>
      </c>
      <c r="AW98" s="45">
        <v>110.05467138</v>
      </c>
      <c r="AX98" s="45">
        <v>2.907050039</v>
      </c>
      <c r="AY98" s="45">
        <v>0</v>
      </c>
      <c r="AZ98" s="54">
        <v>270.87199824799995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180.55498728400002</v>
      </c>
      <c r="BG98" s="53">
        <v>8.535815208</v>
      </c>
      <c r="BH98" s="45">
        <v>0</v>
      </c>
      <c r="BI98" s="45">
        <v>0</v>
      </c>
      <c r="BJ98" s="54">
        <v>21.727898475</v>
      </c>
      <c r="BK98" s="49">
        <f t="shared" si="11"/>
        <v>1332.013902669</v>
      </c>
    </row>
    <row r="99" spans="1:63" ht="12.75">
      <c r="A99" s="11"/>
      <c r="B99" s="24" t="s">
        <v>112</v>
      </c>
      <c r="C99" s="73">
        <v>0</v>
      </c>
      <c r="D99" s="53">
        <v>21.132624694</v>
      </c>
      <c r="E99" s="45">
        <v>0</v>
      </c>
      <c r="F99" s="45">
        <v>0</v>
      </c>
      <c r="G99" s="54">
        <v>0</v>
      </c>
      <c r="H99" s="73">
        <v>1.753544377</v>
      </c>
      <c r="I99" s="45">
        <v>0</v>
      </c>
      <c r="J99" s="45">
        <v>0</v>
      </c>
      <c r="K99" s="45">
        <v>0.050715572</v>
      </c>
      <c r="L99" s="54">
        <v>7.508834672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0.28098430799999996</v>
      </c>
      <c r="S99" s="45">
        <v>0</v>
      </c>
      <c r="T99" s="45">
        <v>0</v>
      </c>
      <c r="U99" s="45">
        <v>0</v>
      </c>
      <c r="V99" s="54">
        <v>0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0.0035271119999999998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0.0045534289999999995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26.083639561000002</v>
      </c>
      <c r="AW99" s="45">
        <v>7.319231180000001</v>
      </c>
      <c r="AX99" s="45">
        <v>0</v>
      </c>
      <c r="AY99" s="45">
        <v>0</v>
      </c>
      <c r="AZ99" s="54">
        <v>15.021852402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7.241206986</v>
      </c>
      <c r="BG99" s="53">
        <v>0.21728912700000003</v>
      </c>
      <c r="BH99" s="45">
        <v>0</v>
      </c>
      <c r="BI99" s="45">
        <v>0</v>
      </c>
      <c r="BJ99" s="54">
        <v>1.309911714</v>
      </c>
      <c r="BK99" s="49">
        <f t="shared" si="11"/>
        <v>87.927915134</v>
      </c>
    </row>
    <row r="100" spans="1:63" ht="12.75">
      <c r="A100" s="11"/>
      <c r="B100" s="24" t="s">
        <v>113</v>
      </c>
      <c r="C100" s="73">
        <v>0</v>
      </c>
      <c r="D100" s="53">
        <v>158.69114850699998</v>
      </c>
      <c r="E100" s="45">
        <v>0</v>
      </c>
      <c r="F100" s="45">
        <v>0</v>
      </c>
      <c r="G100" s="54">
        <v>0</v>
      </c>
      <c r="H100" s="73">
        <v>55.577634235</v>
      </c>
      <c r="I100" s="45">
        <v>418.459488624</v>
      </c>
      <c r="J100" s="45">
        <v>1.329578653</v>
      </c>
      <c r="K100" s="45">
        <v>0</v>
      </c>
      <c r="L100" s="54">
        <v>186.870176834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22.559962057</v>
      </c>
      <c r="S100" s="45">
        <v>0.024003384</v>
      </c>
      <c r="T100" s="45">
        <v>0</v>
      </c>
      <c r="U100" s="45">
        <v>0</v>
      </c>
      <c r="V100" s="54">
        <v>4.585202982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0.524695817</v>
      </c>
      <c r="AC100" s="45">
        <v>0</v>
      </c>
      <c r="AD100" s="45">
        <v>0</v>
      </c>
      <c r="AE100" s="45">
        <v>0</v>
      </c>
      <c r="AF100" s="54">
        <v>0.004173808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0.231931881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68.984751472</v>
      </c>
      <c r="AS100" s="45">
        <v>0</v>
      </c>
      <c r="AT100" s="45">
        <v>0</v>
      </c>
      <c r="AU100" s="54">
        <v>0</v>
      </c>
      <c r="AV100" s="73">
        <v>1321.336359598</v>
      </c>
      <c r="AW100" s="45">
        <v>134.66043662</v>
      </c>
      <c r="AX100" s="45">
        <v>0.103220097</v>
      </c>
      <c r="AY100" s="45">
        <v>0</v>
      </c>
      <c r="AZ100" s="54">
        <v>504.8127391830001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412.44634171499996</v>
      </c>
      <c r="BG100" s="53">
        <v>23.617610998</v>
      </c>
      <c r="BH100" s="45">
        <v>0</v>
      </c>
      <c r="BI100" s="45">
        <v>0</v>
      </c>
      <c r="BJ100" s="54">
        <v>47.096329144</v>
      </c>
      <c r="BK100" s="49">
        <f t="shared" si="11"/>
        <v>3361.9157856089996</v>
      </c>
    </row>
    <row r="101" spans="1:63" ht="12.75">
      <c r="A101" s="11"/>
      <c r="B101" s="24" t="s">
        <v>173</v>
      </c>
      <c r="C101" s="73">
        <v>0</v>
      </c>
      <c r="D101" s="53">
        <v>0</v>
      </c>
      <c r="E101" s="45">
        <v>0</v>
      </c>
      <c r="F101" s="45">
        <v>0</v>
      </c>
      <c r="G101" s="54">
        <v>0</v>
      </c>
      <c r="H101" s="73">
        <v>2.4514543910000004</v>
      </c>
      <c r="I101" s="45">
        <v>0.183157329</v>
      </c>
      <c r="J101" s="45">
        <v>0</v>
      </c>
      <c r="K101" s="45">
        <v>0</v>
      </c>
      <c r="L101" s="54">
        <v>5.1567941170000005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0.570454843</v>
      </c>
      <c r="S101" s="45">
        <v>0</v>
      </c>
      <c r="T101" s="45">
        <v>0</v>
      </c>
      <c r="U101" s="45">
        <v>0</v>
      </c>
      <c r="V101" s="54">
        <v>0.60434046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151.791181697</v>
      </c>
      <c r="AW101" s="45">
        <v>72.71764281</v>
      </c>
      <c r="AX101" s="45">
        <v>0</v>
      </c>
      <c r="AY101" s="45">
        <v>0</v>
      </c>
      <c r="AZ101" s="54">
        <v>385.14346575900004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57.962244655999996</v>
      </c>
      <c r="BG101" s="53">
        <v>14.385553262</v>
      </c>
      <c r="BH101" s="45">
        <v>0</v>
      </c>
      <c r="BI101" s="45">
        <v>0</v>
      </c>
      <c r="BJ101" s="54">
        <v>41.608567122</v>
      </c>
      <c r="BK101" s="49">
        <f t="shared" si="11"/>
        <v>732.5748564460001</v>
      </c>
    </row>
    <row r="102" spans="1:63" ht="12.75">
      <c r="A102" s="36"/>
      <c r="B102" s="37" t="s">
        <v>82</v>
      </c>
      <c r="C102" s="81">
        <f aca="true" t="shared" si="12" ref="C102:AH102">SUM(C91:C101)</f>
        <v>0</v>
      </c>
      <c r="D102" s="81">
        <f t="shared" si="12"/>
        <v>552.697159518</v>
      </c>
      <c r="E102" s="81">
        <f t="shared" si="12"/>
        <v>0</v>
      </c>
      <c r="F102" s="81">
        <f t="shared" si="12"/>
        <v>0</v>
      </c>
      <c r="G102" s="81">
        <f t="shared" si="12"/>
        <v>0</v>
      </c>
      <c r="H102" s="81">
        <f t="shared" si="12"/>
        <v>293.732782379</v>
      </c>
      <c r="I102" s="81">
        <f t="shared" si="12"/>
        <v>730.920916375</v>
      </c>
      <c r="J102" s="81">
        <f t="shared" si="12"/>
        <v>4.344906107</v>
      </c>
      <c r="K102" s="81">
        <f t="shared" si="12"/>
        <v>0.050715572</v>
      </c>
      <c r="L102" s="81">
        <f t="shared" si="12"/>
        <v>526.6551858040001</v>
      </c>
      <c r="M102" s="81">
        <f t="shared" si="12"/>
        <v>0</v>
      </c>
      <c r="N102" s="81">
        <f t="shared" si="12"/>
        <v>0</v>
      </c>
      <c r="O102" s="81">
        <f t="shared" si="12"/>
        <v>0</v>
      </c>
      <c r="P102" s="81">
        <f t="shared" si="12"/>
        <v>0</v>
      </c>
      <c r="Q102" s="81">
        <f t="shared" si="12"/>
        <v>0</v>
      </c>
      <c r="R102" s="81">
        <f t="shared" si="12"/>
        <v>113.266992671</v>
      </c>
      <c r="S102" s="81">
        <f t="shared" si="12"/>
        <v>20.147071108</v>
      </c>
      <c r="T102" s="81">
        <f t="shared" si="12"/>
        <v>0</v>
      </c>
      <c r="U102" s="81">
        <f t="shared" si="12"/>
        <v>0</v>
      </c>
      <c r="V102" s="81">
        <f t="shared" si="12"/>
        <v>25.885757281999997</v>
      </c>
      <c r="W102" s="81">
        <f t="shared" si="12"/>
        <v>0</v>
      </c>
      <c r="X102" s="81">
        <f t="shared" si="12"/>
        <v>0</v>
      </c>
      <c r="Y102" s="81">
        <f t="shared" si="12"/>
        <v>0</v>
      </c>
      <c r="Z102" s="81">
        <f t="shared" si="12"/>
        <v>0</v>
      </c>
      <c r="AA102" s="81">
        <f t="shared" si="12"/>
        <v>0</v>
      </c>
      <c r="AB102" s="81">
        <f t="shared" si="12"/>
        <v>2.059396735</v>
      </c>
      <c r="AC102" s="81">
        <f t="shared" si="12"/>
        <v>0</v>
      </c>
      <c r="AD102" s="81">
        <f t="shared" si="12"/>
        <v>0</v>
      </c>
      <c r="AE102" s="81">
        <f t="shared" si="12"/>
        <v>0</v>
      </c>
      <c r="AF102" s="81">
        <f t="shared" si="12"/>
        <v>0.06639624699999999</v>
      </c>
      <c r="AG102" s="81">
        <f t="shared" si="12"/>
        <v>0</v>
      </c>
      <c r="AH102" s="81">
        <f t="shared" si="12"/>
        <v>0</v>
      </c>
      <c r="AI102" s="81">
        <f aca="true" t="shared" si="13" ref="AI102:BJ102">SUM(AI91:AI101)</f>
        <v>0</v>
      </c>
      <c r="AJ102" s="81">
        <f t="shared" si="13"/>
        <v>0</v>
      </c>
      <c r="AK102" s="81">
        <f t="shared" si="13"/>
        <v>0</v>
      </c>
      <c r="AL102" s="81">
        <f t="shared" si="13"/>
        <v>1.4198104609999997</v>
      </c>
      <c r="AM102" s="81">
        <f t="shared" si="13"/>
        <v>0</v>
      </c>
      <c r="AN102" s="81">
        <f t="shared" si="13"/>
        <v>0</v>
      </c>
      <c r="AO102" s="81">
        <f t="shared" si="13"/>
        <v>0</v>
      </c>
      <c r="AP102" s="81">
        <f t="shared" si="13"/>
        <v>0.065032266</v>
      </c>
      <c r="AQ102" s="81">
        <f t="shared" si="13"/>
        <v>0</v>
      </c>
      <c r="AR102" s="81">
        <f t="shared" si="13"/>
        <v>99.95061286</v>
      </c>
      <c r="AS102" s="81">
        <f t="shared" si="13"/>
        <v>0</v>
      </c>
      <c r="AT102" s="81">
        <f t="shared" si="13"/>
        <v>0</v>
      </c>
      <c r="AU102" s="81">
        <f t="shared" si="13"/>
        <v>0</v>
      </c>
      <c r="AV102" s="81">
        <f t="shared" si="13"/>
        <v>5561.665890384999</v>
      </c>
      <c r="AW102" s="81">
        <f t="shared" si="13"/>
        <v>1047.7463200859997</v>
      </c>
      <c r="AX102" s="81">
        <f t="shared" si="13"/>
        <v>3.010270136</v>
      </c>
      <c r="AY102" s="81">
        <f t="shared" si="13"/>
        <v>0</v>
      </c>
      <c r="AZ102" s="81">
        <f t="shared" si="13"/>
        <v>3877.6820888370003</v>
      </c>
      <c r="BA102" s="81">
        <f t="shared" si="13"/>
        <v>0</v>
      </c>
      <c r="BB102" s="81">
        <f t="shared" si="13"/>
        <v>0</v>
      </c>
      <c r="BC102" s="81">
        <f t="shared" si="13"/>
        <v>0</v>
      </c>
      <c r="BD102" s="81">
        <f t="shared" si="13"/>
        <v>0</v>
      </c>
      <c r="BE102" s="81">
        <f t="shared" si="13"/>
        <v>0</v>
      </c>
      <c r="BF102" s="81">
        <f t="shared" si="13"/>
        <v>1950.3632770889997</v>
      </c>
      <c r="BG102" s="81">
        <f t="shared" si="13"/>
        <v>152.144159837</v>
      </c>
      <c r="BH102" s="81">
        <f t="shared" si="13"/>
        <v>0.256681667</v>
      </c>
      <c r="BI102" s="81">
        <f t="shared" si="13"/>
        <v>0</v>
      </c>
      <c r="BJ102" s="81">
        <f t="shared" si="13"/>
        <v>427.912467592</v>
      </c>
      <c r="BK102" s="112">
        <f t="shared" si="11"/>
        <v>15392.043891013998</v>
      </c>
    </row>
    <row r="103" spans="1:63" ht="12.75">
      <c r="A103" s="36"/>
      <c r="B103" s="38" t="s">
        <v>80</v>
      </c>
      <c r="C103" s="50">
        <f aca="true" t="shared" si="14" ref="C103:AH103">+C102+C89</f>
        <v>0</v>
      </c>
      <c r="D103" s="71">
        <f t="shared" si="14"/>
        <v>553.267213424</v>
      </c>
      <c r="E103" s="71">
        <f t="shared" si="14"/>
        <v>0</v>
      </c>
      <c r="F103" s="71">
        <f t="shared" si="14"/>
        <v>0</v>
      </c>
      <c r="G103" s="69">
        <f t="shared" si="14"/>
        <v>0</v>
      </c>
      <c r="H103" s="50">
        <f t="shared" si="14"/>
        <v>309.151653072</v>
      </c>
      <c r="I103" s="71">
        <f t="shared" si="14"/>
        <v>730.920976612</v>
      </c>
      <c r="J103" s="71">
        <f t="shared" si="14"/>
        <v>4.344906107</v>
      </c>
      <c r="K103" s="71">
        <f t="shared" si="14"/>
        <v>0.050715572</v>
      </c>
      <c r="L103" s="69">
        <f t="shared" si="14"/>
        <v>527.8092040140001</v>
      </c>
      <c r="M103" s="50">
        <f t="shared" si="14"/>
        <v>0</v>
      </c>
      <c r="N103" s="71">
        <f t="shared" si="14"/>
        <v>0</v>
      </c>
      <c r="O103" s="71">
        <f t="shared" si="14"/>
        <v>0</v>
      </c>
      <c r="P103" s="71">
        <f t="shared" si="14"/>
        <v>0</v>
      </c>
      <c r="Q103" s="69">
        <f t="shared" si="14"/>
        <v>0</v>
      </c>
      <c r="R103" s="50">
        <f t="shared" si="14"/>
        <v>121.17163532699999</v>
      </c>
      <c r="S103" s="71">
        <f t="shared" si="14"/>
        <v>20.147071108</v>
      </c>
      <c r="T103" s="71">
        <f t="shared" si="14"/>
        <v>0</v>
      </c>
      <c r="U103" s="71">
        <f t="shared" si="14"/>
        <v>0</v>
      </c>
      <c r="V103" s="69">
        <f t="shared" si="14"/>
        <v>26.190513348999996</v>
      </c>
      <c r="W103" s="50">
        <f t="shared" si="14"/>
        <v>0</v>
      </c>
      <c r="X103" s="71">
        <f t="shared" si="14"/>
        <v>0</v>
      </c>
      <c r="Y103" s="71">
        <f t="shared" si="14"/>
        <v>0</v>
      </c>
      <c r="Z103" s="71">
        <f t="shared" si="14"/>
        <v>0</v>
      </c>
      <c r="AA103" s="69">
        <f t="shared" si="14"/>
        <v>0</v>
      </c>
      <c r="AB103" s="50">
        <f t="shared" si="14"/>
        <v>2.781631135</v>
      </c>
      <c r="AC103" s="71">
        <f t="shared" si="14"/>
        <v>0</v>
      </c>
      <c r="AD103" s="71">
        <f t="shared" si="14"/>
        <v>0</v>
      </c>
      <c r="AE103" s="71">
        <f t="shared" si="14"/>
        <v>0</v>
      </c>
      <c r="AF103" s="69">
        <f t="shared" si="14"/>
        <v>0.06639624699999999</v>
      </c>
      <c r="AG103" s="50">
        <f t="shared" si="14"/>
        <v>0</v>
      </c>
      <c r="AH103" s="71">
        <f t="shared" si="14"/>
        <v>0</v>
      </c>
      <c r="AI103" s="71">
        <f aca="true" t="shared" si="15" ref="AI103:BK103">+AI102+AI89</f>
        <v>0</v>
      </c>
      <c r="AJ103" s="71">
        <f t="shared" si="15"/>
        <v>0</v>
      </c>
      <c r="AK103" s="69">
        <f t="shared" si="15"/>
        <v>0</v>
      </c>
      <c r="AL103" s="50">
        <f t="shared" si="15"/>
        <v>1.8512763829999999</v>
      </c>
      <c r="AM103" s="71">
        <f t="shared" si="15"/>
        <v>0</v>
      </c>
      <c r="AN103" s="71">
        <f t="shared" si="15"/>
        <v>0</v>
      </c>
      <c r="AO103" s="71">
        <f t="shared" si="15"/>
        <v>0</v>
      </c>
      <c r="AP103" s="69">
        <f t="shared" si="15"/>
        <v>0.065032266</v>
      </c>
      <c r="AQ103" s="50">
        <f t="shared" si="15"/>
        <v>0</v>
      </c>
      <c r="AR103" s="71">
        <f t="shared" si="15"/>
        <v>99.95061286</v>
      </c>
      <c r="AS103" s="71">
        <f t="shared" si="15"/>
        <v>0</v>
      </c>
      <c r="AT103" s="71">
        <f t="shared" si="15"/>
        <v>0</v>
      </c>
      <c r="AU103" s="69">
        <f t="shared" si="15"/>
        <v>0</v>
      </c>
      <c r="AV103" s="50">
        <f t="shared" si="15"/>
        <v>6230.611889525999</v>
      </c>
      <c r="AW103" s="71">
        <f t="shared" si="15"/>
        <v>1055.5373453979998</v>
      </c>
      <c r="AX103" s="71">
        <f t="shared" si="15"/>
        <v>3.010270136</v>
      </c>
      <c r="AY103" s="71">
        <f t="shared" si="15"/>
        <v>0</v>
      </c>
      <c r="AZ103" s="69">
        <f t="shared" si="15"/>
        <v>3972.841534601</v>
      </c>
      <c r="BA103" s="50">
        <f t="shared" si="15"/>
        <v>0</v>
      </c>
      <c r="BB103" s="71">
        <f t="shared" si="15"/>
        <v>0</v>
      </c>
      <c r="BC103" s="71">
        <f t="shared" si="15"/>
        <v>0</v>
      </c>
      <c r="BD103" s="71">
        <f t="shared" si="15"/>
        <v>0</v>
      </c>
      <c r="BE103" s="69">
        <f t="shared" si="15"/>
        <v>0</v>
      </c>
      <c r="BF103" s="50">
        <f t="shared" si="15"/>
        <v>2335.629728741</v>
      </c>
      <c r="BG103" s="71">
        <f t="shared" si="15"/>
        <v>164.672879572</v>
      </c>
      <c r="BH103" s="71">
        <f t="shared" si="15"/>
        <v>1.240554576</v>
      </c>
      <c r="BI103" s="71">
        <f t="shared" si="15"/>
        <v>0</v>
      </c>
      <c r="BJ103" s="69">
        <f t="shared" si="15"/>
        <v>462.516499744</v>
      </c>
      <c r="BK103" s="52">
        <f t="shared" si="15"/>
        <v>16623.82953977</v>
      </c>
    </row>
    <row r="104" spans="1:63" ht="3" customHeight="1">
      <c r="A104" s="11"/>
      <c r="B104" s="18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7"/>
    </row>
    <row r="105" spans="1:63" ht="12.75">
      <c r="A105" s="11" t="s">
        <v>18</v>
      </c>
      <c r="B105" s="17" t="s">
        <v>8</v>
      </c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7"/>
    </row>
    <row r="106" spans="1:63" ht="12.75">
      <c r="A106" s="11" t="s">
        <v>72</v>
      </c>
      <c r="B106" s="18" t="s">
        <v>19</v>
      </c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7"/>
    </row>
    <row r="107" spans="1:63" ht="12.75">
      <c r="A107" s="11"/>
      <c r="B107" s="24" t="s">
        <v>114</v>
      </c>
      <c r="C107" s="73">
        <v>0</v>
      </c>
      <c r="D107" s="53">
        <v>0.5748025480000001</v>
      </c>
      <c r="E107" s="45">
        <v>0</v>
      </c>
      <c r="F107" s="45">
        <v>0</v>
      </c>
      <c r="G107" s="54">
        <v>0</v>
      </c>
      <c r="H107" s="73">
        <v>6.601739097</v>
      </c>
      <c r="I107" s="45">
        <v>10.378040034</v>
      </c>
      <c r="J107" s="45">
        <v>0.527672649</v>
      </c>
      <c r="K107" s="45">
        <v>0</v>
      </c>
      <c r="L107" s="54">
        <v>10.046238413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2.3097919730000003</v>
      </c>
      <c r="S107" s="45">
        <v>0.7310842049999999</v>
      </c>
      <c r="T107" s="45">
        <v>0</v>
      </c>
      <c r="U107" s="45">
        <v>0</v>
      </c>
      <c r="V107" s="54">
        <v>1.4616089839999997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0.030474248000000002</v>
      </c>
      <c r="AC107" s="45">
        <v>0</v>
      </c>
      <c r="AD107" s="45">
        <v>0</v>
      </c>
      <c r="AE107" s="45">
        <v>0</v>
      </c>
      <c r="AF107" s="54">
        <v>0.23206621400000002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0.015395531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230.71704207300004</v>
      </c>
      <c r="AW107" s="45">
        <v>159.560336265</v>
      </c>
      <c r="AX107" s="45">
        <v>0</v>
      </c>
      <c r="AY107" s="45">
        <v>0</v>
      </c>
      <c r="AZ107" s="54">
        <v>508.090710361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93.870202763</v>
      </c>
      <c r="BG107" s="53">
        <v>21.724533719999997</v>
      </c>
      <c r="BH107" s="45">
        <v>0</v>
      </c>
      <c r="BI107" s="45">
        <v>0</v>
      </c>
      <c r="BJ107" s="54">
        <v>115.272507431</v>
      </c>
      <c r="BK107" s="61">
        <f>SUM(C107:BJ107)</f>
        <v>1162.144246509</v>
      </c>
    </row>
    <row r="108" spans="1:63" ht="12.75">
      <c r="A108" s="36"/>
      <c r="B108" s="38" t="s">
        <v>79</v>
      </c>
      <c r="C108" s="50">
        <f aca="true" t="shared" si="16" ref="C108:AH108">SUM(C107:C107)</f>
        <v>0</v>
      </c>
      <c r="D108" s="71">
        <f t="shared" si="16"/>
        <v>0.5748025480000001</v>
      </c>
      <c r="E108" s="71">
        <f t="shared" si="16"/>
        <v>0</v>
      </c>
      <c r="F108" s="71">
        <f t="shared" si="16"/>
        <v>0</v>
      </c>
      <c r="G108" s="69">
        <f t="shared" si="16"/>
        <v>0</v>
      </c>
      <c r="H108" s="50">
        <f t="shared" si="16"/>
        <v>6.601739097</v>
      </c>
      <c r="I108" s="71">
        <f t="shared" si="16"/>
        <v>10.378040034</v>
      </c>
      <c r="J108" s="71">
        <f t="shared" si="16"/>
        <v>0.527672649</v>
      </c>
      <c r="K108" s="71">
        <f t="shared" si="16"/>
        <v>0</v>
      </c>
      <c r="L108" s="69">
        <f t="shared" si="16"/>
        <v>10.046238413</v>
      </c>
      <c r="M108" s="50">
        <f t="shared" si="16"/>
        <v>0</v>
      </c>
      <c r="N108" s="71">
        <f t="shared" si="16"/>
        <v>0</v>
      </c>
      <c r="O108" s="71">
        <f t="shared" si="16"/>
        <v>0</v>
      </c>
      <c r="P108" s="71">
        <f t="shared" si="16"/>
        <v>0</v>
      </c>
      <c r="Q108" s="69">
        <f t="shared" si="16"/>
        <v>0</v>
      </c>
      <c r="R108" s="50">
        <f t="shared" si="16"/>
        <v>2.3097919730000003</v>
      </c>
      <c r="S108" s="71">
        <f t="shared" si="16"/>
        <v>0.7310842049999999</v>
      </c>
      <c r="T108" s="71">
        <f t="shared" si="16"/>
        <v>0</v>
      </c>
      <c r="U108" s="71">
        <f t="shared" si="16"/>
        <v>0</v>
      </c>
      <c r="V108" s="69">
        <f t="shared" si="16"/>
        <v>1.4616089839999997</v>
      </c>
      <c r="W108" s="50">
        <f t="shared" si="16"/>
        <v>0</v>
      </c>
      <c r="X108" s="71">
        <f t="shared" si="16"/>
        <v>0</v>
      </c>
      <c r="Y108" s="71">
        <f t="shared" si="16"/>
        <v>0</v>
      </c>
      <c r="Z108" s="71">
        <f t="shared" si="16"/>
        <v>0</v>
      </c>
      <c r="AA108" s="69">
        <f t="shared" si="16"/>
        <v>0</v>
      </c>
      <c r="AB108" s="50">
        <f t="shared" si="16"/>
        <v>0.030474248000000002</v>
      </c>
      <c r="AC108" s="71">
        <f t="shared" si="16"/>
        <v>0</v>
      </c>
      <c r="AD108" s="71">
        <f t="shared" si="16"/>
        <v>0</v>
      </c>
      <c r="AE108" s="71">
        <f t="shared" si="16"/>
        <v>0</v>
      </c>
      <c r="AF108" s="69">
        <f t="shared" si="16"/>
        <v>0.23206621400000002</v>
      </c>
      <c r="AG108" s="50">
        <f t="shared" si="16"/>
        <v>0</v>
      </c>
      <c r="AH108" s="71">
        <f t="shared" si="16"/>
        <v>0</v>
      </c>
      <c r="AI108" s="71">
        <f aca="true" t="shared" si="17" ref="AI108:BJ108">SUM(AI107:AI107)</f>
        <v>0</v>
      </c>
      <c r="AJ108" s="71">
        <f t="shared" si="17"/>
        <v>0</v>
      </c>
      <c r="AK108" s="69">
        <f t="shared" si="17"/>
        <v>0</v>
      </c>
      <c r="AL108" s="50">
        <f t="shared" si="17"/>
        <v>0.015395531</v>
      </c>
      <c r="AM108" s="71">
        <f t="shared" si="17"/>
        <v>0</v>
      </c>
      <c r="AN108" s="71">
        <f t="shared" si="17"/>
        <v>0</v>
      </c>
      <c r="AO108" s="71">
        <f t="shared" si="17"/>
        <v>0</v>
      </c>
      <c r="AP108" s="69">
        <f t="shared" si="17"/>
        <v>0</v>
      </c>
      <c r="AQ108" s="50">
        <f t="shared" si="17"/>
        <v>0</v>
      </c>
      <c r="AR108" s="71">
        <f>SUM(AR107:AR107)</f>
        <v>0</v>
      </c>
      <c r="AS108" s="71">
        <f t="shared" si="17"/>
        <v>0</v>
      </c>
      <c r="AT108" s="71">
        <f t="shared" si="17"/>
        <v>0</v>
      </c>
      <c r="AU108" s="69">
        <f t="shared" si="17"/>
        <v>0</v>
      </c>
      <c r="AV108" s="50">
        <f t="shared" si="17"/>
        <v>230.71704207300004</v>
      </c>
      <c r="AW108" s="71">
        <f t="shared" si="17"/>
        <v>159.560336265</v>
      </c>
      <c r="AX108" s="71">
        <f t="shared" si="17"/>
        <v>0</v>
      </c>
      <c r="AY108" s="71">
        <f t="shared" si="17"/>
        <v>0</v>
      </c>
      <c r="AZ108" s="69">
        <f t="shared" si="17"/>
        <v>508.090710361</v>
      </c>
      <c r="BA108" s="50">
        <f t="shared" si="17"/>
        <v>0</v>
      </c>
      <c r="BB108" s="71">
        <f t="shared" si="17"/>
        <v>0</v>
      </c>
      <c r="BC108" s="71">
        <f t="shared" si="17"/>
        <v>0</v>
      </c>
      <c r="BD108" s="71">
        <f t="shared" si="17"/>
        <v>0</v>
      </c>
      <c r="BE108" s="69">
        <f t="shared" si="17"/>
        <v>0</v>
      </c>
      <c r="BF108" s="50">
        <f t="shared" si="17"/>
        <v>93.870202763</v>
      </c>
      <c r="BG108" s="71">
        <f t="shared" si="17"/>
        <v>21.724533719999997</v>
      </c>
      <c r="BH108" s="71">
        <f t="shared" si="17"/>
        <v>0</v>
      </c>
      <c r="BI108" s="71">
        <f t="shared" si="17"/>
        <v>0</v>
      </c>
      <c r="BJ108" s="69">
        <f t="shared" si="17"/>
        <v>115.272507431</v>
      </c>
      <c r="BK108" s="108">
        <f>SUM(BK107:BK107)</f>
        <v>1162.144246509</v>
      </c>
    </row>
    <row r="109" spans="1:63" ht="2.25" customHeight="1">
      <c r="A109" s="11"/>
      <c r="B109" s="18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7"/>
    </row>
    <row r="110" spans="1:63" ht="12.75">
      <c r="A110" s="11" t="s">
        <v>4</v>
      </c>
      <c r="B110" s="17" t="s">
        <v>9</v>
      </c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7"/>
    </row>
    <row r="111" spans="1:63" ht="12.75">
      <c r="A111" s="11" t="s">
        <v>72</v>
      </c>
      <c r="B111" s="18" t="s">
        <v>20</v>
      </c>
      <c r="C111" s="125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7"/>
    </row>
    <row r="112" spans="1:63" ht="12.75">
      <c r="A112" s="11"/>
      <c r="B112" s="19" t="s">
        <v>33</v>
      </c>
      <c r="C112" s="57"/>
      <c r="D112" s="58"/>
      <c r="E112" s="59"/>
      <c r="F112" s="59"/>
      <c r="G112" s="60"/>
      <c r="H112" s="57"/>
      <c r="I112" s="59"/>
      <c r="J112" s="59"/>
      <c r="K112" s="59"/>
      <c r="L112" s="60"/>
      <c r="M112" s="57"/>
      <c r="N112" s="58"/>
      <c r="O112" s="59"/>
      <c r="P112" s="59"/>
      <c r="Q112" s="60"/>
      <c r="R112" s="57"/>
      <c r="S112" s="59"/>
      <c r="T112" s="59"/>
      <c r="U112" s="59"/>
      <c r="V112" s="60"/>
      <c r="W112" s="57"/>
      <c r="X112" s="59"/>
      <c r="Y112" s="59"/>
      <c r="Z112" s="59"/>
      <c r="AA112" s="60"/>
      <c r="AB112" s="57"/>
      <c r="AC112" s="59"/>
      <c r="AD112" s="59"/>
      <c r="AE112" s="59"/>
      <c r="AF112" s="60"/>
      <c r="AG112" s="57"/>
      <c r="AH112" s="59"/>
      <c r="AI112" s="59"/>
      <c r="AJ112" s="59"/>
      <c r="AK112" s="60"/>
      <c r="AL112" s="57"/>
      <c r="AM112" s="59"/>
      <c r="AN112" s="59"/>
      <c r="AO112" s="59"/>
      <c r="AP112" s="60"/>
      <c r="AQ112" s="57"/>
      <c r="AR112" s="58"/>
      <c r="AS112" s="59"/>
      <c r="AT112" s="59"/>
      <c r="AU112" s="60"/>
      <c r="AV112" s="57"/>
      <c r="AW112" s="59"/>
      <c r="AX112" s="59"/>
      <c r="AY112" s="59"/>
      <c r="AZ112" s="60"/>
      <c r="BA112" s="57"/>
      <c r="BB112" s="58"/>
      <c r="BC112" s="59"/>
      <c r="BD112" s="59"/>
      <c r="BE112" s="60"/>
      <c r="BF112" s="57"/>
      <c r="BG112" s="58"/>
      <c r="BH112" s="59"/>
      <c r="BI112" s="59"/>
      <c r="BJ112" s="60"/>
      <c r="BK112" s="61"/>
    </row>
    <row r="113" spans="1:256" s="39" customFormat="1" ht="12.75">
      <c r="A113" s="36"/>
      <c r="B113" s="37" t="s">
        <v>81</v>
      </c>
      <c r="C113" s="62"/>
      <c r="D113" s="63"/>
      <c r="E113" s="63"/>
      <c r="F113" s="63"/>
      <c r="G113" s="64"/>
      <c r="H113" s="62"/>
      <c r="I113" s="63"/>
      <c r="J113" s="63"/>
      <c r="K113" s="63"/>
      <c r="L113" s="64"/>
      <c r="M113" s="62"/>
      <c r="N113" s="63"/>
      <c r="O113" s="63"/>
      <c r="P113" s="63"/>
      <c r="Q113" s="64"/>
      <c r="R113" s="62"/>
      <c r="S113" s="63"/>
      <c r="T113" s="63"/>
      <c r="U113" s="63"/>
      <c r="V113" s="64"/>
      <c r="W113" s="62"/>
      <c r="X113" s="63"/>
      <c r="Y113" s="63"/>
      <c r="Z113" s="63"/>
      <c r="AA113" s="64"/>
      <c r="AB113" s="62"/>
      <c r="AC113" s="63"/>
      <c r="AD113" s="63"/>
      <c r="AE113" s="63"/>
      <c r="AF113" s="64"/>
      <c r="AG113" s="62"/>
      <c r="AH113" s="63"/>
      <c r="AI113" s="63"/>
      <c r="AJ113" s="63"/>
      <c r="AK113" s="64"/>
      <c r="AL113" s="62"/>
      <c r="AM113" s="63"/>
      <c r="AN113" s="63"/>
      <c r="AO113" s="63"/>
      <c r="AP113" s="64"/>
      <c r="AQ113" s="62"/>
      <c r="AR113" s="63"/>
      <c r="AS113" s="63"/>
      <c r="AT113" s="63"/>
      <c r="AU113" s="64"/>
      <c r="AV113" s="62"/>
      <c r="AW113" s="63"/>
      <c r="AX113" s="63"/>
      <c r="AY113" s="63"/>
      <c r="AZ113" s="64"/>
      <c r="BA113" s="62"/>
      <c r="BB113" s="63"/>
      <c r="BC113" s="63"/>
      <c r="BD113" s="63"/>
      <c r="BE113" s="64"/>
      <c r="BF113" s="62"/>
      <c r="BG113" s="63"/>
      <c r="BH113" s="63"/>
      <c r="BI113" s="63"/>
      <c r="BJ113" s="64"/>
      <c r="BK113" s="65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63" ht="12.75">
      <c r="A114" s="11" t="s">
        <v>73</v>
      </c>
      <c r="B114" s="18" t="s">
        <v>21</v>
      </c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7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8" t="s">
        <v>82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9" customFormat="1" ht="12.75">
      <c r="A117" s="36"/>
      <c r="B117" s="38" t="s">
        <v>80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63" ht="4.5" customHeight="1">
      <c r="A118" s="11"/>
      <c r="B118" s="18"/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7"/>
    </row>
    <row r="119" spans="1:63" ht="12.75">
      <c r="A119" s="11" t="s">
        <v>22</v>
      </c>
      <c r="B119" s="17" t="s">
        <v>23</v>
      </c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7"/>
    </row>
    <row r="120" spans="1:63" ht="12.75">
      <c r="A120" s="11" t="s">
        <v>72</v>
      </c>
      <c r="B120" s="18" t="s">
        <v>24</v>
      </c>
      <c r="C120" s="125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7"/>
    </row>
    <row r="121" spans="1:63" ht="12.75">
      <c r="A121" s="11"/>
      <c r="B121" s="24" t="s">
        <v>115</v>
      </c>
      <c r="C121" s="73">
        <v>0</v>
      </c>
      <c r="D121" s="53">
        <v>42.631221068</v>
      </c>
      <c r="E121" s="45">
        <v>0</v>
      </c>
      <c r="F121" s="45">
        <v>0</v>
      </c>
      <c r="G121" s="54">
        <v>0</v>
      </c>
      <c r="H121" s="73">
        <v>1.2819440739999999</v>
      </c>
      <c r="I121" s="45">
        <v>0.8682615189999999</v>
      </c>
      <c r="J121" s="45">
        <v>0</v>
      </c>
      <c r="K121" s="45">
        <v>0</v>
      </c>
      <c r="L121" s="54">
        <v>10.652603424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0.32244539299999997</v>
      </c>
      <c r="S121" s="45">
        <v>0</v>
      </c>
      <c r="T121" s="45">
        <v>0</v>
      </c>
      <c r="U121" s="45">
        <v>0</v>
      </c>
      <c r="V121" s="54">
        <v>6.942038437000001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0</v>
      </c>
      <c r="AS121" s="45">
        <v>0</v>
      </c>
      <c r="AT121" s="45">
        <v>0</v>
      </c>
      <c r="AU121" s="54">
        <v>0</v>
      </c>
      <c r="AV121" s="73">
        <v>6.685242653</v>
      </c>
      <c r="AW121" s="45">
        <v>26.025021884</v>
      </c>
      <c r="AX121" s="45">
        <v>0</v>
      </c>
      <c r="AY121" s="45">
        <v>0</v>
      </c>
      <c r="AZ121" s="54">
        <v>21.684304571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1.691221459</v>
      </c>
      <c r="BG121" s="53">
        <v>0.241815559</v>
      </c>
      <c r="BH121" s="45">
        <v>0</v>
      </c>
      <c r="BI121" s="45">
        <v>0</v>
      </c>
      <c r="BJ121" s="54">
        <v>1.539191</v>
      </c>
      <c r="BK121" s="61">
        <f aca="true" t="shared" si="18" ref="BK121:BK126">SUM(C121:BJ121)</f>
        <v>120.56531104100002</v>
      </c>
    </row>
    <row r="122" spans="1:63" ht="12.75">
      <c r="A122" s="11"/>
      <c r="B122" s="24" t="s">
        <v>116</v>
      </c>
      <c r="C122" s="73">
        <v>0</v>
      </c>
      <c r="D122" s="53">
        <v>0.361449147</v>
      </c>
      <c r="E122" s="45">
        <v>0</v>
      </c>
      <c r="F122" s="45">
        <v>0</v>
      </c>
      <c r="G122" s="54">
        <v>0</v>
      </c>
      <c r="H122" s="73">
        <v>0.19852231699999998</v>
      </c>
      <c r="I122" s="45">
        <v>0</v>
      </c>
      <c r="J122" s="45">
        <v>0</v>
      </c>
      <c r="K122" s="45">
        <v>0</v>
      </c>
      <c r="L122" s="54">
        <v>0.096378249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0.075231355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10.496825003</v>
      </c>
      <c r="AS122" s="45">
        <v>0</v>
      </c>
      <c r="AT122" s="45">
        <v>0</v>
      </c>
      <c r="AU122" s="54">
        <v>0</v>
      </c>
      <c r="AV122" s="73">
        <v>3.4418051860000003</v>
      </c>
      <c r="AW122" s="45">
        <v>0.11377908600000002</v>
      </c>
      <c r="AX122" s="45">
        <v>0</v>
      </c>
      <c r="AY122" s="45">
        <v>0</v>
      </c>
      <c r="AZ122" s="54">
        <v>8.599408005999999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1.318022718</v>
      </c>
      <c r="BG122" s="53">
        <v>0.151217208</v>
      </c>
      <c r="BH122" s="45">
        <v>0</v>
      </c>
      <c r="BI122" s="45">
        <v>0</v>
      </c>
      <c r="BJ122" s="54">
        <v>0.340642279</v>
      </c>
      <c r="BK122" s="61">
        <f t="shared" si="18"/>
        <v>25.193280553999998</v>
      </c>
    </row>
    <row r="123" spans="1:63" ht="12.75">
      <c r="A123" s="11"/>
      <c r="B123" s="24" t="s">
        <v>117</v>
      </c>
      <c r="C123" s="73">
        <v>0</v>
      </c>
      <c r="D123" s="53">
        <v>0.44985305</v>
      </c>
      <c r="E123" s="45">
        <v>0</v>
      </c>
      <c r="F123" s="45">
        <v>0</v>
      </c>
      <c r="G123" s="54">
        <v>0</v>
      </c>
      <c r="H123" s="73">
        <v>0.406880591</v>
      </c>
      <c r="I123" s="45">
        <v>0</v>
      </c>
      <c r="J123" s="45">
        <v>0</v>
      </c>
      <c r="K123" s="45">
        <v>0</v>
      </c>
      <c r="L123" s="54">
        <v>0.5124640699999999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0.14906431999999997</v>
      </c>
      <c r="S123" s="45">
        <v>0.098607363</v>
      </c>
      <c r="T123" s="45">
        <v>0</v>
      </c>
      <c r="U123" s="45">
        <v>0</v>
      </c>
      <c r="V123" s="54">
        <v>0.297180451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0.000594204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9.335106517000002</v>
      </c>
      <c r="AW123" s="45">
        <v>0.671184613</v>
      </c>
      <c r="AX123" s="45">
        <v>0</v>
      </c>
      <c r="AY123" s="45">
        <v>0</v>
      </c>
      <c r="AZ123" s="54">
        <v>6.908893058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2.633573372</v>
      </c>
      <c r="BG123" s="53">
        <v>0.02262967</v>
      </c>
      <c r="BH123" s="45">
        <v>0</v>
      </c>
      <c r="BI123" s="45">
        <v>0</v>
      </c>
      <c r="BJ123" s="54">
        <v>0.452594826</v>
      </c>
      <c r="BK123" s="61">
        <f t="shared" si="18"/>
        <v>21.938626105</v>
      </c>
    </row>
    <row r="124" spans="1:63" ht="12.75">
      <c r="A124" s="11"/>
      <c r="B124" s="24" t="s">
        <v>118</v>
      </c>
      <c r="C124" s="73">
        <v>0</v>
      </c>
      <c r="D124" s="53">
        <v>0.776392942</v>
      </c>
      <c r="E124" s="45">
        <v>0</v>
      </c>
      <c r="F124" s="45">
        <v>0</v>
      </c>
      <c r="G124" s="54">
        <v>0</v>
      </c>
      <c r="H124" s="73">
        <v>3.6021198340000002</v>
      </c>
      <c r="I124" s="45">
        <v>0.999090808</v>
      </c>
      <c r="J124" s="45">
        <v>0</v>
      </c>
      <c r="K124" s="45">
        <v>0</v>
      </c>
      <c r="L124" s="54">
        <v>18.62099177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0.9502882020000001</v>
      </c>
      <c r="S124" s="45">
        <v>0</v>
      </c>
      <c r="T124" s="45">
        <v>0</v>
      </c>
      <c r="U124" s="45">
        <v>0</v>
      </c>
      <c r="V124" s="54">
        <v>0.48014967100000006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0.057449267000000005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0.062058846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19.612009047</v>
      </c>
      <c r="AS124" s="45">
        <v>0</v>
      </c>
      <c r="AT124" s="45">
        <v>0</v>
      </c>
      <c r="AU124" s="54">
        <v>0</v>
      </c>
      <c r="AV124" s="73">
        <v>92.623216053</v>
      </c>
      <c r="AW124" s="45">
        <v>17.272461962</v>
      </c>
      <c r="AX124" s="45">
        <v>0</v>
      </c>
      <c r="AY124" s="45">
        <v>0</v>
      </c>
      <c r="AZ124" s="54">
        <v>138.666069975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28.685142866</v>
      </c>
      <c r="BG124" s="53">
        <v>0.444628289</v>
      </c>
      <c r="BH124" s="45">
        <v>0</v>
      </c>
      <c r="BI124" s="45">
        <v>0</v>
      </c>
      <c r="BJ124" s="54">
        <v>8.79437471</v>
      </c>
      <c r="BK124" s="61">
        <f t="shared" si="18"/>
        <v>331.646444242</v>
      </c>
    </row>
    <row r="125" spans="1:63" ht="12.75">
      <c r="A125" s="11"/>
      <c r="B125" s="24" t="s">
        <v>119</v>
      </c>
      <c r="C125" s="73">
        <v>0</v>
      </c>
      <c r="D125" s="53">
        <v>0.170156405</v>
      </c>
      <c r="E125" s="45">
        <v>0</v>
      </c>
      <c r="F125" s="45">
        <v>0</v>
      </c>
      <c r="G125" s="54">
        <v>0</v>
      </c>
      <c r="H125" s="73">
        <v>0.379494499</v>
      </c>
      <c r="I125" s="45">
        <v>0.00048006300000000003</v>
      </c>
      <c r="J125" s="45">
        <v>0</v>
      </c>
      <c r="K125" s="45">
        <v>0</v>
      </c>
      <c r="L125" s="54">
        <v>0.757764106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0.224489621</v>
      </c>
      <c r="S125" s="45">
        <v>0</v>
      </c>
      <c r="T125" s="45">
        <v>0</v>
      </c>
      <c r="U125" s="45">
        <v>0</v>
      </c>
      <c r="V125" s="54">
        <v>0.005852103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4.273040226000001</v>
      </c>
      <c r="AW125" s="45">
        <v>0.210271628</v>
      </c>
      <c r="AX125" s="45">
        <v>0</v>
      </c>
      <c r="AY125" s="45">
        <v>0</v>
      </c>
      <c r="AZ125" s="54">
        <v>3.145854795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1.636766485</v>
      </c>
      <c r="BG125" s="53">
        <v>0.05853855300000001</v>
      </c>
      <c r="BH125" s="45">
        <v>0</v>
      </c>
      <c r="BI125" s="45">
        <v>0</v>
      </c>
      <c r="BJ125" s="54">
        <v>0.153520967</v>
      </c>
      <c r="BK125" s="61">
        <f t="shared" si="18"/>
        <v>11.016229451000003</v>
      </c>
    </row>
    <row r="126" spans="1:63" ht="12.75">
      <c r="A126" s="11"/>
      <c r="B126" s="24" t="s">
        <v>169</v>
      </c>
      <c r="C126" s="73">
        <v>0</v>
      </c>
      <c r="D126" s="53">
        <v>5.835234169</v>
      </c>
      <c r="E126" s="45">
        <v>0</v>
      </c>
      <c r="F126" s="45">
        <v>0</v>
      </c>
      <c r="G126" s="54">
        <v>0</v>
      </c>
      <c r="H126" s="73">
        <v>0.39993789900000004</v>
      </c>
      <c r="I126" s="45">
        <v>0.525984829</v>
      </c>
      <c r="J126" s="45">
        <v>0</v>
      </c>
      <c r="K126" s="45">
        <v>0</v>
      </c>
      <c r="L126" s="54">
        <v>0.091018977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0.072681055</v>
      </c>
      <c r="S126" s="45">
        <v>0</v>
      </c>
      <c r="T126" s="45">
        <v>0</v>
      </c>
      <c r="U126" s="45">
        <v>0</v>
      </c>
      <c r="V126" s="54">
        <v>0.07426661700000001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5.294376082</v>
      </c>
      <c r="AW126" s="45">
        <v>1.544307713</v>
      </c>
      <c r="AX126" s="45">
        <v>0</v>
      </c>
      <c r="AY126" s="45">
        <v>0</v>
      </c>
      <c r="AZ126" s="54">
        <v>25.388454146999997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0.772108077</v>
      </c>
      <c r="BG126" s="53">
        <v>0.0021041759999999997</v>
      </c>
      <c r="BH126" s="45">
        <v>0</v>
      </c>
      <c r="BI126" s="45">
        <v>0</v>
      </c>
      <c r="BJ126" s="54">
        <v>1.505241769</v>
      </c>
      <c r="BK126" s="61">
        <f t="shared" si="18"/>
        <v>41.50571551</v>
      </c>
    </row>
    <row r="127" spans="1:63" ht="12.75">
      <c r="A127" s="36"/>
      <c r="B127" s="38" t="s">
        <v>79</v>
      </c>
      <c r="C127" s="81">
        <f>SUM(C121:C126)</f>
        <v>0</v>
      </c>
      <c r="D127" s="81">
        <f>SUM(D121:D126)</f>
        <v>50.22430678100001</v>
      </c>
      <c r="E127" s="81">
        <f aca="true" t="shared" si="19" ref="E127:BI127">SUM(E121:E126)</f>
        <v>0</v>
      </c>
      <c r="F127" s="81">
        <f t="shared" si="19"/>
        <v>0</v>
      </c>
      <c r="G127" s="81">
        <f t="shared" si="19"/>
        <v>0</v>
      </c>
      <c r="H127" s="81">
        <f t="shared" si="19"/>
        <v>6.268899214</v>
      </c>
      <c r="I127" s="81">
        <f t="shared" si="19"/>
        <v>2.3938172189999998</v>
      </c>
      <c r="J127" s="81">
        <f t="shared" si="19"/>
        <v>0</v>
      </c>
      <c r="K127" s="81">
        <f t="shared" si="19"/>
        <v>0</v>
      </c>
      <c r="L127" s="81">
        <f t="shared" si="19"/>
        <v>30.731220596</v>
      </c>
      <c r="M127" s="81">
        <f t="shared" si="19"/>
        <v>0</v>
      </c>
      <c r="N127" s="81">
        <f t="shared" si="19"/>
        <v>0</v>
      </c>
      <c r="O127" s="81">
        <f t="shared" si="19"/>
        <v>0</v>
      </c>
      <c r="P127" s="81">
        <f t="shared" si="19"/>
        <v>0</v>
      </c>
      <c r="Q127" s="81">
        <f t="shared" si="19"/>
        <v>0</v>
      </c>
      <c r="R127" s="81">
        <f t="shared" si="19"/>
        <v>1.794199946</v>
      </c>
      <c r="S127" s="81">
        <f t="shared" si="19"/>
        <v>0.098607363</v>
      </c>
      <c r="T127" s="81">
        <f t="shared" si="19"/>
        <v>0</v>
      </c>
      <c r="U127" s="81">
        <f t="shared" si="19"/>
        <v>0</v>
      </c>
      <c r="V127" s="81">
        <f t="shared" si="19"/>
        <v>7.799487279000001</v>
      </c>
      <c r="W127" s="81">
        <f t="shared" si="19"/>
        <v>0</v>
      </c>
      <c r="X127" s="81">
        <f t="shared" si="19"/>
        <v>0</v>
      </c>
      <c r="Y127" s="81">
        <f t="shared" si="19"/>
        <v>0</v>
      </c>
      <c r="Z127" s="81">
        <f t="shared" si="19"/>
        <v>0</v>
      </c>
      <c r="AA127" s="81">
        <f t="shared" si="19"/>
        <v>0</v>
      </c>
      <c r="AB127" s="81">
        <f t="shared" si="19"/>
        <v>0.057449267000000005</v>
      </c>
      <c r="AC127" s="81">
        <f t="shared" si="19"/>
        <v>0</v>
      </c>
      <c r="AD127" s="81">
        <f t="shared" si="19"/>
        <v>0</v>
      </c>
      <c r="AE127" s="81">
        <f t="shared" si="19"/>
        <v>0</v>
      </c>
      <c r="AF127" s="81">
        <f t="shared" si="19"/>
        <v>0</v>
      </c>
      <c r="AG127" s="81">
        <f t="shared" si="19"/>
        <v>0</v>
      </c>
      <c r="AH127" s="81">
        <f t="shared" si="19"/>
        <v>0</v>
      </c>
      <c r="AI127" s="81">
        <f t="shared" si="19"/>
        <v>0</v>
      </c>
      <c r="AJ127" s="81">
        <f t="shared" si="19"/>
        <v>0</v>
      </c>
      <c r="AK127" s="81">
        <f t="shared" si="19"/>
        <v>0</v>
      </c>
      <c r="AL127" s="81">
        <f t="shared" si="19"/>
        <v>0.06265305</v>
      </c>
      <c r="AM127" s="81">
        <f t="shared" si="19"/>
        <v>0</v>
      </c>
      <c r="AN127" s="81">
        <f t="shared" si="19"/>
        <v>0</v>
      </c>
      <c r="AO127" s="81">
        <f t="shared" si="19"/>
        <v>0</v>
      </c>
      <c r="AP127" s="81">
        <f t="shared" si="19"/>
        <v>0</v>
      </c>
      <c r="AQ127" s="81">
        <f t="shared" si="19"/>
        <v>0</v>
      </c>
      <c r="AR127" s="81">
        <f t="shared" si="19"/>
        <v>30.10883405</v>
      </c>
      <c r="AS127" s="81">
        <f t="shared" si="19"/>
        <v>0</v>
      </c>
      <c r="AT127" s="81">
        <f t="shared" si="19"/>
        <v>0</v>
      </c>
      <c r="AU127" s="81">
        <f t="shared" si="19"/>
        <v>0</v>
      </c>
      <c r="AV127" s="81">
        <f t="shared" si="19"/>
        <v>121.652786717</v>
      </c>
      <c r="AW127" s="81">
        <f t="shared" si="19"/>
        <v>45.83702688600001</v>
      </c>
      <c r="AX127" s="81">
        <f t="shared" si="19"/>
        <v>0</v>
      </c>
      <c r="AY127" s="81">
        <f t="shared" si="19"/>
        <v>0</v>
      </c>
      <c r="AZ127" s="81">
        <f t="shared" si="19"/>
        <v>204.39298455199997</v>
      </c>
      <c r="BA127" s="81">
        <f t="shared" si="19"/>
        <v>0</v>
      </c>
      <c r="BB127" s="81">
        <f t="shared" si="19"/>
        <v>0</v>
      </c>
      <c r="BC127" s="81">
        <f t="shared" si="19"/>
        <v>0</v>
      </c>
      <c r="BD127" s="81">
        <f t="shared" si="19"/>
        <v>0</v>
      </c>
      <c r="BE127" s="81">
        <f t="shared" si="19"/>
        <v>0</v>
      </c>
      <c r="BF127" s="81">
        <f t="shared" si="19"/>
        <v>36.736834977</v>
      </c>
      <c r="BG127" s="81">
        <f t="shared" si="19"/>
        <v>0.920933455</v>
      </c>
      <c r="BH127" s="81">
        <f t="shared" si="19"/>
        <v>0</v>
      </c>
      <c r="BI127" s="81">
        <f t="shared" si="19"/>
        <v>0</v>
      </c>
      <c r="BJ127" s="81">
        <f>SUM(BJ121:BJ126)</f>
        <v>12.785565551</v>
      </c>
      <c r="BK127" s="105">
        <f>SUM(BK121:BK126)</f>
        <v>551.865606903</v>
      </c>
    </row>
    <row r="128" spans="1:63" ht="4.5" customHeight="1">
      <c r="A128" s="11"/>
      <c r="B128" s="21"/>
      <c r="C128" s="125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7"/>
    </row>
    <row r="129" spans="1:63" ht="12.75">
      <c r="A129" s="36"/>
      <c r="B129" s="83" t="s">
        <v>93</v>
      </c>
      <c r="C129" s="84">
        <f aca="true" t="shared" si="20" ref="C129:AH129">+C127++C108+C103+C83</f>
        <v>0</v>
      </c>
      <c r="D129" s="70">
        <f t="shared" si="20"/>
        <v>2759.962202535</v>
      </c>
      <c r="E129" s="70">
        <f t="shared" si="20"/>
        <v>0</v>
      </c>
      <c r="F129" s="70">
        <f t="shared" si="20"/>
        <v>0</v>
      </c>
      <c r="G129" s="85">
        <f t="shared" si="20"/>
        <v>0</v>
      </c>
      <c r="H129" s="84">
        <f t="shared" si="20"/>
        <v>372.843488241</v>
      </c>
      <c r="I129" s="70">
        <f t="shared" si="20"/>
        <v>6227.343058335</v>
      </c>
      <c r="J129" s="70">
        <f t="shared" si="20"/>
        <v>879.5135943899999</v>
      </c>
      <c r="K129" s="70">
        <f t="shared" si="20"/>
        <v>45.045852303000004</v>
      </c>
      <c r="L129" s="85">
        <f t="shared" si="20"/>
        <v>1949.1136555510002</v>
      </c>
      <c r="M129" s="84">
        <f t="shared" si="20"/>
        <v>0</v>
      </c>
      <c r="N129" s="70">
        <f t="shared" si="20"/>
        <v>0</v>
      </c>
      <c r="O129" s="70">
        <f t="shared" si="20"/>
        <v>0</v>
      </c>
      <c r="P129" s="70">
        <f t="shared" si="20"/>
        <v>0</v>
      </c>
      <c r="Q129" s="85">
        <f t="shared" si="20"/>
        <v>0</v>
      </c>
      <c r="R129" s="84">
        <f t="shared" si="20"/>
        <v>146.40758718799998</v>
      </c>
      <c r="S129" s="70">
        <f t="shared" si="20"/>
        <v>311.007768857</v>
      </c>
      <c r="T129" s="70">
        <f t="shared" si="20"/>
        <v>61.329628465000006</v>
      </c>
      <c r="U129" s="70">
        <f t="shared" si="20"/>
        <v>0</v>
      </c>
      <c r="V129" s="85">
        <f t="shared" si="20"/>
        <v>535.385478323</v>
      </c>
      <c r="W129" s="84">
        <f t="shared" si="20"/>
        <v>0</v>
      </c>
      <c r="X129" s="70">
        <f t="shared" si="20"/>
        <v>0</v>
      </c>
      <c r="Y129" s="70">
        <f t="shared" si="20"/>
        <v>0</v>
      </c>
      <c r="Z129" s="70">
        <f t="shared" si="20"/>
        <v>0</v>
      </c>
      <c r="AA129" s="85">
        <f t="shared" si="20"/>
        <v>0</v>
      </c>
      <c r="AB129" s="84">
        <f t="shared" si="20"/>
        <v>3.026218273</v>
      </c>
      <c r="AC129" s="70">
        <f t="shared" si="20"/>
        <v>4.394436754</v>
      </c>
      <c r="AD129" s="70">
        <f t="shared" si="20"/>
        <v>0</v>
      </c>
      <c r="AE129" s="70">
        <f t="shared" si="20"/>
        <v>0</v>
      </c>
      <c r="AF129" s="85">
        <f t="shared" si="20"/>
        <v>0.463764326</v>
      </c>
      <c r="AG129" s="84">
        <f t="shared" si="20"/>
        <v>0</v>
      </c>
      <c r="AH129" s="70">
        <f t="shared" si="20"/>
        <v>0</v>
      </c>
      <c r="AI129" s="70">
        <f aca="true" t="shared" si="21" ref="AI129:BJ129">+AI127++AI108+AI103+AI83</f>
        <v>0</v>
      </c>
      <c r="AJ129" s="70">
        <f t="shared" si="21"/>
        <v>0</v>
      </c>
      <c r="AK129" s="85">
        <f t="shared" si="21"/>
        <v>0</v>
      </c>
      <c r="AL129" s="84">
        <f t="shared" si="21"/>
        <v>1.9997797869999998</v>
      </c>
      <c r="AM129" s="70">
        <f t="shared" si="21"/>
        <v>0</v>
      </c>
      <c r="AN129" s="70">
        <f t="shared" si="21"/>
        <v>0</v>
      </c>
      <c r="AO129" s="70">
        <f t="shared" si="21"/>
        <v>0</v>
      </c>
      <c r="AP129" s="85">
        <f t="shared" si="21"/>
        <v>0.173625686</v>
      </c>
      <c r="AQ129" s="84">
        <f t="shared" si="21"/>
        <v>0</v>
      </c>
      <c r="AR129" s="70">
        <f t="shared" si="21"/>
        <v>179.12423536300003</v>
      </c>
      <c r="AS129" s="70">
        <f t="shared" si="21"/>
        <v>0</v>
      </c>
      <c r="AT129" s="70">
        <f t="shared" si="21"/>
        <v>0</v>
      </c>
      <c r="AU129" s="85">
        <f t="shared" si="21"/>
        <v>0</v>
      </c>
      <c r="AV129" s="52">
        <f t="shared" si="21"/>
        <v>7235.706431546999</v>
      </c>
      <c r="AW129" s="70">
        <f t="shared" si="21"/>
        <v>7680.924000293001</v>
      </c>
      <c r="AX129" s="70">
        <f t="shared" si="21"/>
        <v>146.17215081499998</v>
      </c>
      <c r="AY129" s="70">
        <f t="shared" si="21"/>
        <v>0</v>
      </c>
      <c r="AZ129" s="87">
        <f t="shared" si="21"/>
        <v>10056.999782524</v>
      </c>
      <c r="BA129" s="84">
        <f t="shared" si="21"/>
        <v>0</v>
      </c>
      <c r="BB129" s="70">
        <f t="shared" si="21"/>
        <v>0</v>
      </c>
      <c r="BC129" s="70">
        <f t="shared" si="21"/>
        <v>0</v>
      </c>
      <c r="BD129" s="70">
        <f t="shared" si="21"/>
        <v>0</v>
      </c>
      <c r="BE129" s="85">
        <f t="shared" si="21"/>
        <v>0</v>
      </c>
      <c r="BF129" s="84">
        <f t="shared" si="21"/>
        <v>2730.735308145</v>
      </c>
      <c r="BG129" s="70">
        <f t="shared" si="21"/>
        <v>661.398222039</v>
      </c>
      <c r="BH129" s="70">
        <f t="shared" si="21"/>
        <v>61.805577577</v>
      </c>
      <c r="BI129" s="70">
        <f t="shared" si="21"/>
        <v>0</v>
      </c>
      <c r="BJ129" s="85">
        <f t="shared" si="21"/>
        <v>1410.3779724590001</v>
      </c>
      <c r="BK129" s="101">
        <f>+BK127+BK108+BK103+BK83</f>
        <v>43461.253819776</v>
      </c>
    </row>
    <row r="130" spans="1:63" ht="4.5" customHeight="1">
      <c r="A130" s="11"/>
      <c r="B130" s="22"/>
      <c r="C130" s="149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50"/>
    </row>
    <row r="131" spans="1:63" ht="14.25" customHeight="1">
      <c r="A131" s="11" t="s">
        <v>5</v>
      </c>
      <c r="B131" s="23" t="s">
        <v>26</v>
      </c>
      <c r="C131" s="149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50"/>
    </row>
    <row r="132" spans="1:63" ht="14.25" customHeight="1">
      <c r="A132" s="32"/>
      <c r="B132" s="28" t="s">
        <v>120</v>
      </c>
      <c r="C132" s="73">
        <v>0</v>
      </c>
      <c r="D132" s="53">
        <v>9.426061994</v>
      </c>
      <c r="E132" s="45">
        <v>0</v>
      </c>
      <c r="F132" s="45">
        <v>0</v>
      </c>
      <c r="G132" s="54">
        <v>0</v>
      </c>
      <c r="H132" s="73">
        <v>2.641489649</v>
      </c>
      <c r="I132" s="45">
        <v>1.624838703</v>
      </c>
      <c r="J132" s="45">
        <v>1.239669</v>
      </c>
      <c r="K132" s="45">
        <v>0</v>
      </c>
      <c r="L132" s="54">
        <v>14.921588630999999</v>
      </c>
      <c r="M132" s="73">
        <v>0</v>
      </c>
      <c r="N132" s="53">
        <v>0</v>
      </c>
      <c r="O132" s="45">
        <v>0</v>
      </c>
      <c r="P132" s="45">
        <v>0</v>
      </c>
      <c r="Q132" s="54">
        <v>0</v>
      </c>
      <c r="R132" s="73">
        <v>1.8184970180000002</v>
      </c>
      <c r="S132" s="45">
        <v>2.060317966</v>
      </c>
      <c r="T132" s="45">
        <v>6.165844711</v>
      </c>
      <c r="U132" s="45">
        <v>0</v>
      </c>
      <c r="V132" s="54">
        <v>3.537067179</v>
      </c>
      <c r="W132" s="73">
        <v>0</v>
      </c>
      <c r="X132" s="45">
        <v>0</v>
      </c>
      <c r="Y132" s="45">
        <v>0</v>
      </c>
      <c r="Z132" s="45">
        <v>0</v>
      </c>
      <c r="AA132" s="54">
        <v>0</v>
      </c>
      <c r="AB132" s="73">
        <v>0.004993015</v>
      </c>
      <c r="AC132" s="45">
        <v>0</v>
      </c>
      <c r="AD132" s="45">
        <v>0</v>
      </c>
      <c r="AE132" s="45">
        <v>0</v>
      </c>
      <c r="AF132" s="54">
        <v>0</v>
      </c>
      <c r="AG132" s="73">
        <v>0</v>
      </c>
      <c r="AH132" s="45">
        <v>0</v>
      </c>
      <c r="AI132" s="45">
        <v>0</v>
      </c>
      <c r="AJ132" s="45">
        <v>0</v>
      </c>
      <c r="AK132" s="54">
        <v>0</v>
      </c>
      <c r="AL132" s="73">
        <v>0.0042537</v>
      </c>
      <c r="AM132" s="45">
        <v>0</v>
      </c>
      <c r="AN132" s="45">
        <v>0</v>
      </c>
      <c r="AO132" s="45">
        <v>0</v>
      </c>
      <c r="AP132" s="54">
        <v>0</v>
      </c>
      <c r="AQ132" s="73">
        <v>0</v>
      </c>
      <c r="AR132" s="53">
        <v>0</v>
      </c>
      <c r="AS132" s="45">
        <v>0</v>
      </c>
      <c r="AT132" s="45">
        <v>0</v>
      </c>
      <c r="AU132" s="54">
        <v>0</v>
      </c>
      <c r="AV132" s="73">
        <v>160.886622506</v>
      </c>
      <c r="AW132" s="45">
        <v>139.08164556100002</v>
      </c>
      <c r="AX132" s="45">
        <v>0</v>
      </c>
      <c r="AY132" s="45">
        <v>0</v>
      </c>
      <c r="AZ132" s="54">
        <v>464.808306688</v>
      </c>
      <c r="BA132" s="43">
        <v>0</v>
      </c>
      <c r="BB132" s="44">
        <v>0</v>
      </c>
      <c r="BC132" s="43">
        <v>0</v>
      </c>
      <c r="BD132" s="43">
        <v>0</v>
      </c>
      <c r="BE132" s="48">
        <v>0</v>
      </c>
      <c r="BF132" s="43">
        <v>63.045815658</v>
      </c>
      <c r="BG132" s="44">
        <v>27.475053549</v>
      </c>
      <c r="BH132" s="43">
        <v>0</v>
      </c>
      <c r="BI132" s="43">
        <v>0</v>
      </c>
      <c r="BJ132" s="48">
        <v>91.326136659</v>
      </c>
      <c r="BK132" s="106">
        <f>SUM(C132:BJ132)</f>
        <v>990.068202187</v>
      </c>
    </row>
    <row r="133" spans="1:63" ht="13.5" thickBot="1">
      <c r="A133" s="40"/>
      <c r="B133" s="86" t="s">
        <v>79</v>
      </c>
      <c r="C133" s="50">
        <f>SUM(C132)</f>
        <v>0</v>
      </c>
      <c r="D133" s="71">
        <f aca="true" t="shared" si="22" ref="D133:BK133">SUM(D132)</f>
        <v>9.426061994</v>
      </c>
      <c r="E133" s="71">
        <f t="shared" si="22"/>
        <v>0</v>
      </c>
      <c r="F133" s="71">
        <f t="shared" si="22"/>
        <v>0</v>
      </c>
      <c r="G133" s="69">
        <f t="shared" si="22"/>
        <v>0</v>
      </c>
      <c r="H133" s="50">
        <f t="shared" si="22"/>
        <v>2.641489649</v>
      </c>
      <c r="I133" s="71">
        <f t="shared" si="22"/>
        <v>1.624838703</v>
      </c>
      <c r="J133" s="71">
        <f t="shared" si="22"/>
        <v>1.239669</v>
      </c>
      <c r="K133" s="71">
        <f t="shared" si="22"/>
        <v>0</v>
      </c>
      <c r="L133" s="69">
        <f t="shared" si="22"/>
        <v>14.921588630999999</v>
      </c>
      <c r="M133" s="50">
        <f t="shared" si="22"/>
        <v>0</v>
      </c>
      <c r="N133" s="71">
        <f t="shared" si="22"/>
        <v>0</v>
      </c>
      <c r="O133" s="71">
        <f t="shared" si="22"/>
        <v>0</v>
      </c>
      <c r="P133" s="71">
        <f t="shared" si="22"/>
        <v>0</v>
      </c>
      <c r="Q133" s="69">
        <f t="shared" si="22"/>
        <v>0</v>
      </c>
      <c r="R133" s="50">
        <f t="shared" si="22"/>
        <v>1.8184970180000002</v>
      </c>
      <c r="S133" s="71">
        <f t="shared" si="22"/>
        <v>2.060317966</v>
      </c>
      <c r="T133" s="71">
        <f t="shared" si="22"/>
        <v>6.165844711</v>
      </c>
      <c r="U133" s="71">
        <f t="shared" si="22"/>
        <v>0</v>
      </c>
      <c r="V133" s="69">
        <f t="shared" si="22"/>
        <v>3.537067179</v>
      </c>
      <c r="W133" s="50">
        <f t="shared" si="22"/>
        <v>0</v>
      </c>
      <c r="X133" s="71">
        <f t="shared" si="22"/>
        <v>0</v>
      </c>
      <c r="Y133" s="71">
        <f t="shared" si="22"/>
        <v>0</v>
      </c>
      <c r="Z133" s="71">
        <f t="shared" si="22"/>
        <v>0</v>
      </c>
      <c r="AA133" s="69">
        <f t="shared" si="22"/>
        <v>0</v>
      </c>
      <c r="AB133" s="50">
        <f t="shared" si="22"/>
        <v>0.004993015</v>
      </c>
      <c r="AC133" s="71">
        <f t="shared" si="22"/>
        <v>0</v>
      </c>
      <c r="AD133" s="71">
        <f t="shared" si="22"/>
        <v>0</v>
      </c>
      <c r="AE133" s="71">
        <f t="shared" si="22"/>
        <v>0</v>
      </c>
      <c r="AF133" s="69">
        <f t="shared" si="22"/>
        <v>0</v>
      </c>
      <c r="AG133" s="50">
        <f t="shared" si="22"/>
        <v>0</v>
      </c>
      <c r="AH133" s="71">
        <f t="shared" si="22"/>
        <v>0</v>
      </c>
      <c r="AI133" s="71">
        <f t="shared" si="22"/>
        <v>0</v>
      </c>
      <c r="AJ133" s="71">
        <f t="shared" si="22"/>
        <v>0</v>
      </c>
      <c r="AK133" s="69">
        <f t="shared" si="22"/>
        <v>0</v>
      </c>
      <c r="AL133" s="50">
        <f t="shared" si="22"/>
        <v>0.0042537</v>
      </c>
      <c r="AM133" s="71">
        <f t="shared" si="22"/>
        <v>0</v>
      </c>
      <c r="AN133" s="71">
        <f t="shared" si="22"/>
        <v>0</v>
      </c>
      <c r="AO133" s="71">
        <f t="shared" si="22"/>
        <v>0</v>
      </c>
      <c r="AP133" s="69">
        <f t="shared" si="22"/>
        <v>0</v>
      </c>
      <c r="AQ133" s="50">
        <f t="shared" si="22"/>
        <v>0</v>
      </c>
      <c r="AR133" s="71">
        <f t="shared" si="22"/>
        <v>0</v>
      </c>
      <c r="AS133" s="71">
        <f t="shared" si="22"/>
        <v>0</v>
      </c>
      <c r="AT133" s="71">
        <f t="shared" si="22"/>
        <v>0</v>
      </c>
      <c r="AU133" s="69">
        <f t="shared" si="22"/>
        <v>0</v>
      </c>
      <c r="AV133" s="50">
        <f t="shared" si="22"/>
        <v>160.886622506</v>
      </c>
      <c r="AW133" s="71">
        <f t="shared" si="22"/>
        <v>139.08164556100002</v>
      </c>
      <c r="AX133" s="71">
        <f t="shared" si="22"/>
        <v>0</v>
      </c>
      <c r="AY133" s="71">
        <f t="shared" si="22"/>
        <v>0</v>
      </c>
      <c r="AZ133" s="69">
        <f t="shared" si="22"/>
        <v>464.808306688</v>
      </c>
      <c r="BA133" s="51">
        <f t="shared" si="22"/>
        <v>0</v>
      </c>
      <c r="BB133" s="71">
        <f t="shared" si="22"/>
        <v>0</v>
      </c>
      <c r="BC133" s="71">
        <f t="shared" si="22"/>
        <v>0</v>
      </c>
      <c r="BD133" s="71">
        <f t="shared" si="22"/>
        <v>0</v>
      </c>
      <c r="BE133" s="88">
        <f t="shared" si="22"/>
        <v>0</v>
      </c>
      <c r="BF133" s="50">
        <f t="shared" si="22"/>
        <v>63.045815658</v>
      </c>
      <c r="BG133" s="71">
        <f t="shared" si="22"/>
        <v>27.475053549</v>
      </c>
      <c r="BH133" s="71">
        <f t="shared" si="22"/>
        <v>0</v>
      </c>
      <c r="BI133" s="71">
        <f t="shared" si="22"/>
        <v>0</v>
      </c>
      <c r="BJ133" s="69">
        <f t="shared" si="22"/>
        <v>91.326136659</v>
      </c>
      <c r="BK133" s="107">
        <f t="shared" si="22"/>
        <v>990.068202187</v>
      </c>
    </row>
    <row r="134" spans="1:63" ht="6" customHeight="1">
      <c r="A134" s="4"/>
      <c r="B134" s="16"/>
      <c r="C134" s="27"/>
      <c r="D134" s="34"/>
      <c r="E134" s="27"/>
      <c r="F134" s="27"/>
      <c r="G134" s="27"/>
      <c r="H134" s="27"/>
      <c r="I134" s="27"/>
      <c r="J134" s="27"/>
      <c r="K134" s="27"/>
      <c r="L134" s="27"/>
      <c r="M134" s="27"/>
      <c r="N134" s="3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34"/>
      <c r="AS134" s="27"/>
      <c r="AT134" s="27"/>
      <c r="AU134" s="27"/>
      <c r="AV134" s="27"/>
      <c r="AW134" s="27"/>
      <c r="AX134" s="27"/>
      <c r="AY134" s="27"/>
      <c r="AZ134" s="27"/>
      <c r="BA134" s="27"/>
      <c r="BB134" s="34"/>
      <c r="BC134" s="27"/>
      <c r="BD134" s="27"/>
      <c r="BE134" s="27"/>
      <c r="BF134" s="27"/>
      <c r="BG134" s="34"/>
      <c r="BH134" s="27"/>
      <c r="BI134" s="27"/>
      <c r="BJ134" s="27"/>
      <c r="BK134" s="30"/>
    </row>
    <row r="135" spans="1:63" ht="12.75">
      <c r="A135" s="4"/>
      <c r="B135" s="4" t="s">
        <v>121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1" t="s">
        <v>122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1:63" ht="12.75">
      <c r="A136" s="4"/>
      <c r="B136" s="4" t="s">
        <v>123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124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3:63" ht="12.75"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125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175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126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176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/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128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</sheetData>
  <sheetProtection/>
  <mergeCells count="49">
    <mergeCell ref="C128:BK128"/>
    <mergeCell ref="A1:A5"/>
    <mergeCell ref="C106:BK106"/>
    <mergeCell ref="C130:BK130"/>
    <mergeCell ref="C131:BK131"/>
    <mergeCell ref="C110:BK110"/>
    <mergeCell ref="C111:BK111"/>
    <mergeCell ref="C114:BK114"/>
    <mergeCell ref="C118:BK118"/>
    <mergeCell ref="C119:BK119"/>
    <mergeCell ref="C120:BK120"/>
    <mergeCell ref="C87:BK87"/>
    <mergeCell ref="C84:BK84"/>
    <mergeCell ref="C90:BK90"/>
    <mergeCell ref="C104:BK104"/>
    <mergeCell ref="C105:BK105"/>
    <mergeCell ref="C109:BK109"/>
    <mergeCell ref="C1:BK1"/>
    <mergeCell ref="BA3:BJ3"/>
    <mergeCell ref="BK2:BK5"/>
    <mergeCell ref="W3:AF3"/>
    <mergeCell ref="AG3:AP3"/>
    <mergeCell ref="C86:BK86"/>
    <mergeCell ref="M3:V3"/>
    <mergeCell ref="C11:BK11"/>
    <mergeCell ref="C15:BK15"/>
    <mergeCell ref="C67:BK67"/>
    <mergeCell ref="C70:BK70"/>
    <mergeCell ref="C73:BK73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190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167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2">
        <v>0.0016193940000000001</v>
      </c>
      <c r="E5" s="103">
        <v>0.250555654</v>
      </c>
      <c r="F5" s="103">
        <v>0.689431134</v>
      </c>
      <c r="G5" s="103">
        <v>0.006302628</v>
      </c>
      <c r="H5" s="103">
        <v>0.00853251</v>
      </c>
      <c r="I5" s="72"/>
      <c r="J5" s="89"/>
      <c r="K5" s="95">
        <f>SUM(D5:J5)</f>
        <v>0.95644132</v>
      </c>
      <c r="L5" s="96">
        <v>0</v>
      </c>
    </row>
    <row r="6" spans="2:12" ht="12.75">
      <c r="B6" s="12">
        <v>2</v>
      </c>
      <c r="C6" s="14" t="s">
        <v>36</v>
      </c>
      <c r="D6" s="103">
        <v>70.21290452999999</v>
      </c>
      <c r="E6" s="103">
        <v>165.563203176</v>
      </c>
      <c r="F6" s="103">
        <v>406.718005301</v>
      </c>
      <c r="G6" s="103">
        <v>33.105122663</v>
      </c>
      <c r="H6" s="103">
        <v>5.75005598</v>
      </c>
      <c r="I6" s="72"/>
      <c r="J6" s="89"/>
      <c r="K6" s="95">
        <f aca="true" t="shared" si="0" ref="K6:K41">SUM(D6:J6)</f>
        <v>681.3492916499999</v>
      </c>
      <c r="L6" s="95">
        <v>9.884096656999999</v>
      </c>
    </row>
    <row r="7" spans="2:12" ht="12.75">
      <c r="B7" s="12">
        <v>3</v>
      </c>
      <c r="C7" s="13" t="s">
        <v>37</v>
      </c>
      <c r="D7" s="103">
        <v>0.007010971</v>
      </c>
      <c r="E7" s="103">
        <v>0.259637616</v>
      </c>
      <c r="F7" s="103">
        <v>1.2073925920000002</v>
      </c>
      <c r="G7" s="103">
        <v>0.004000022</v>
      </c>
      <c r="H7" s="103">
        <v>0.005751287999999999</v>
      </c>
      <c r="I7" s="72"/>
      <c r="J7" s="89"/>
      <c r="K7" s="95">
        <f t="shared" si="0"/>
        <v>1.483792489</v>
      </c>
      <c r="L7" s="96">
        <v>0</v>
      </c>
    </row>
    <row r="8" spans="2:12" ht="12.75">
      <c r="B8" s="12">
        <v>4</v>
      </c>
      <c r="C8" s="14" t="s">
        <v>38</v>
      </c>
      <c r="D8" s="103">
        <v>0.38232692599999996</v>
      </c>
      <c r="E8" s="103">
        <v>53.78381498700001</v>
      </c>
      <c r="F8" s="103">
        <v>70.958557161</v>
      </c>
      <c r="G8" s="103">
        <v>9.536203503</v>
      </c>
      <c r="H8" s="103">
        <v>0.9043379710000001</v>
      </c>
      <c r="I8" s="72"/>
      <c r="J8" s="89"/>
      <c r="K8" s="95">
        <f t="shared" si="0"/>
        <v>135.565240548</v>
      </c>
      <c r="L8" s="95">
        <v>13.924821262</v>
      </c>
    </row>
    <row r="9" spans="2:12" ht="12.75">
      <c r="B9" s="12">
        <v>5</v>
      </c>
      <c r="C9" s="14" t="s">
        <v>39</v>
      </c>
      <c r="D9" s="103">
        <v>0.422905175</v>
      </c>
      <c r="E9" s="103">
        <v>36.838185507</v>
      </c>
      <c r="F9" s="103">
        <v>111.214490057</v>
      </c>
      <c r="G9" s="103">
        <v>7.082260768000001</v>
      </c>
      <c r="H9" s="103">
        <v>0.8574611699999999</v>
      </c>
      <c r="I9" s="72"/>
      <c r="J9" s="89"/>
      <c r="K9" s="95">
        <f t="shared" si="0"/>
        <v>156.415302677</v>
      </c>
      <c r="L9" s="95">
        <v>3.1026823809999997</v>
      </c>
    </row>
    <row r="10" spans="2:12" ht="12.75">
      <c r="B10" s="12">
        <v>6</v>
      </c>
      <c r="C10" s="14" t="s">
        <v>40</v>
      </c>
      <c r="D10" s="103">
        <v>0.593812184</v>
      </c>
      <c r="E10" s="103">
        <v>56.59340414500001</v>
      </c>
      <c r="F10" s="103">
        <v>83.61221650899999</v>
      </c>
      <c r="G10" s="103">
        <v>9.786187313</v>
      </c>
      <c r="H10" s="103">
        <v>2.1336715739999996</v>
      </c>
      <c r="I10" s="72"/>
      <c r="J10" s="89"/>
      <c r="K10" s="95">
        <f t="shared" si="0"/>
        <v>152.719291725</v>
      </c>
      <c r="L10" s="95">
        <v>4.4591942090000005</v>
      </c>
    </row>
    <row r="11" spans="2:12" ht="12.75">
      <c r="B11" s="12">
        <v>7</v>
      </c>
      <c r="C11" s="14" t="s">
        <v>41</v>
      </c>
      <c r="D11" s="103">
        <v>4.683491967</v>
      </c>
      <c r="E11" s="103">
        <v>50.456554904</v>
      </c>
      <c r="F11" s="103">
        <v>58.426902568</v>
      </c>
      <c r="G11" s="103">
        <v>2.6334167809999998</v>
      </c>
      <c r="H11" s="103">
        <v>0.379682052</v>
      </c>
      <c r="I11" s="72"/>
      <c r="J11" s="89"/>
      <c r="K11" s="95">
        <f t="shared" si="0"/>
        <v>116.58004827200001</v>
      </c>
      <c r="L11" s="95">
        <v>17.977111066</v>
      </c>
    </row>
    <row r="12" spans="2:12" ht="12.75">
      <c r="B12" s="12">
        <v>8</v>
      </c>
      <c r="C12" s="13" t="s">
        <v>42</v>
      </c>
      <c r="D12" s="103">
        <v>0.034002608000000004</v>
      </c>
      <c r="E12" s="103">
        <v>0.236867363</v>
      </c>
      <c r="F12" s="103">
        <v>3.9638433169999994</v>
      </c>
      <c r="G12" s="103">
        <v>0.10578612800000001</v>
      </c>
      <c r="H12" s="103">
        <v>0.006999445</v>
      </c>
      <c r="I12" s="72"/>
      <c r="J12" s="89"/>
      <c r="K12" s="95">
        <f t="shared" si="0"/>
        <v>4.347498860999999</v>
      </c>
      <c r="L12" s="95">
        <v>0.039686017999999997</v>
      </c>
    </row>
    <row r="13" spans="2:12" ht="12.75">
      <c r="B13" s="12">
        <v>9</v>
      </c>
      <c r="C13" s="13" t="s">
        <v>43</v>
      </c>
      <c r="D13" s="103">
        <v>0.00021226</v>
      </c>
      <c r="E13" s="103">
        <v>0.39762468999999995</v>
      </c>
      <c r="F13" s="103">
        <v>3.687859455</v>
      </c>
      <c r="G13" s="103">
        <v>0.071264926</v>
      </c>
      <c r="H13" s="103">
        <v>0.028335069</v>
      </c>
      <c r="I13" s="72"/>
      <c r="J13" s="89"/>
      <c r="K13" s="95">
        <f t="shared" si="0"/>
        <v>4.1852963999999995</v>
      </c>
      <c r="L13" s="96">
        <v>0</v>
      </c>
    </row>
    <row r="14" spans="2:12" ht="12.75">
      <c r="B14" s="12">
        <v>10</v>
      </c>
      <c r="C14" s="14" t="s">
        <v>44</v>
      </c>
      <c r="D14" s="103">
        <v>31.082961862999998</v>
      </c>
      <c r="E14" s="103">
        <v>95.80326163299999</v>
      </c>
      <c r="F14" s="103">
        <v>166.99813646200002</v>
      </c>
      <c r="G14" s="103">
        <v>19.150211875</v>
      </c>
      <c r="H14" s="103">
        <v>2.934727971</v>
      </c>
      <c r="I14" s="72"/>
      <c r="J14" s="89"/>
      <c r="K14" s="95">
        <f t="shared" si="0"/>
        <v>315.969299804</v>
      </c>
      <c r="L14" s="95">
        <v>4.142887043</v>
      </c>
    </row>
    <row r="15" spans="2:12" ht="12.75">
      <c r="B15" s="12">
        <v>11</v>
      </c>
      <c r="C15" s="14" t="s">
        <v>45</v>
      </c>
      <c r="D15" s="103">
        <v>894.3654677290001</v>
      </c>
      <c r="E15" s="103">
        <v>673.499107184</v>
      </c>
      <c r="F15" s="103">
        <v>1356.668270663</v>
      </c>
      <c r="G15" s="103">
        <v>72.23925531</v>
      </c>
      <c r="H15" s="103">
        <v>25.190187416</v>
      </c>
      <c r="I15" s="72"/>
      <c r="J15" s="89"/>
      <c r="K15" s="95">
        <f t="shared" si="0"/>
        <v>3021.9622883019997</v>
      </c>
      <c r="L15" s="95">
        <v>75.242473201</v>
      </c>
    </row>
    <row r="16" spans="2:12" ht="12.75">
      <c r="B16" s="12">
        <v>12</v>
      </c>
      <c r="C16" s="14" t="s">
        <v>46</v>
      </c>
      <c r="D16" s="103">
        <v>145.438604174</v>
      </c>
      <c r="E16" s="103">
        <v>708.766102562</v>
      </c>
      <c r="F16" s="103">
        <v>375.348177095</v>
      </c>
      <c r="G16" s="103">
        <v>18.939007628</v>
      </c>
      <c r="H16" s="103">
        <v>6.361248156</v>
      </c>
      <c r="I16" s="72"/>
      <c r="J16" s="89"/>
      <c r="K16" s="95">
        <f t="shared" si="0"/>
        <v>1254.8531396150001</v>
      </c>
      <c r="L16" s="95">
        <v>19.0645832</v>
      </c>
    </row>
    <row r="17" spans="2:12" ht="12.75">
      <c r="B17" s="12">
        <v>13</v>
      </c>
      <c r="C17" s="14" t="s">
        <v>47</v>
      </c>
      <c r="D17" s="103">
        <v>0.8827826089999999</v>
      </c>
      <c r="E17" s="103">
        <v>5.170677673999999</v>
      </c>
      <c r="F17" s="103">
        <v>17.513987405</v>
      </c>
      <c r="G17" s="103">
        <v>0.498314421</v>
      </c>
      <c r="H17" s="103">
        <v>0.185410961</v>
      </c>
      <c r="I17" s="72"/>
      <c r="J17" s="89"/>
      <c r="K17" s="95">
        <f t="shared" si="0"/>
        <v>24.25117307</v>
      </c>
      <c r="L17" s="95">
        <v>0.5933105160000001</v>
      </c>
    </row>
    <row r="18" spans="2:12" ht="12.75">
      <c r="B18" s="12">
        <v>14</v>
      </c>
      <c r="C18" s="14" t="s">
        <v>48</v>
      </c>
      <c r="D18" s="103">
        <v>0.047075703999999996</v>
      </c>
      <c r="E18" s="103">
        <v>1.5243057720000002</v>
      </c>
      <c r="F18" s="103">
        <v>8.837731165000001</v>
      </c>
      <c r="G18" s="103">
        <v>0.031798319</v>
      </c>
      <c r="H18" s="103">
        <v>0.22104211899999998</v>
      </c>
      <c r="I18" s="72"/>
      <c r="J18" s="89"/>
      <c r="K18" s="95">
        <f t="shared" si="0"/>
        <v>10.661953079000002</v>
      </c>
      <c r="L18" s="95">
        <v>0.014635519</v>
      </c>
    </row>
    <row r="19" spans="2:12" ht="12.75">
      <c r="B19" s="12">
        <v>15</v>
      </c>
      <c r="C19" s="14" t="s">
        <v>49</v>
      </c>
      <c r="D19" s="103">
        <v>7.071143601</v>
      </c>
      <c r="E19" s="103">
        <v>52.774948400999996</v>
      </c>
      <c r="F19" s="103">
        <v>117.041560086</v>
      </c>
      <c r="G19" s="103">
        <v>11.266001713</v>
      </c>
      <c r="H19" s="103">
        <v>1.101188788</v>
      </c>
      <c r="I19" s="72"/>
      <c r="J19" s="89"/>
      <c r="K19" s="95">
        <f t="shared" si="0"/>
        <v>189.25484258900002</v>
      </c>
      <c r="L19" s="95">
        <v>11.314038357</v>
      </c>
    </row>
    <row r="20" spans="2:12" ht="12.75">
      <c r="B20" s="12">
        <v>16</v>
      </c>
      <c r="C20" s="14" t="s">
        <v>50</v>
      </c>
      <c r="D20" s="103">
        <v>350.102610126</v>
      </c>
      <c r="E20" s="103">
        <v>1245.131923534</v>
      </c>
      <c r="F20" s="103">
        <v>1182.978169543</v>
      </c>
      <c r="G20" s="103">
        <v>64.521363099</v>
      </c>
      <c r="H20" s="103">
        <v>28.088999454000003</v>
      </c>
      <c r="I20" s="72"/>
      <c r="J20" s="89"/>
      <c r="K20" s="95">
        <f t="shared" si="0"/>
        <v>2870.823065756</v>
      </c>
      <c r="L20" s="95">
        <v>83.753482679</v>
      </c>
    </row>
    <row r="21" spans="2:12" ht="12.75">
      <c r="B21" s="12">
        <v>17</v>
      </c>
      <c r="C21" s="14" t="s">
        <v>51</v>
      </c>
      <c r="D21" s="103">
        <v>32.534011573</v>
      </c>
      <c r="E21" s="103">
        <v>110.887577958</v>
      </c>
      <c r="F21" s="103">
        <v>230.289180471</v>
      </c>
      <c r="G21" s="103">
        <v>7.899691018</v>
      </c>
      <c r="H21" s="103">
        <v>6.679799264</v>
      </c>
      <c r="I21" s="72"/>
      <c r="J21" s="89"/>
      <c r="K21" s="95">
        <f t="shared" si="0"/>
        <v>388.290260284</v>
      </c>
      <c r="L21" s="95">
        <v>14.893671825</v>
      </c>
    </row>
    <row r="22" spans="2:12" ht="12.75">
      <c r="B22" s="12">
        <v>18</v>
      </c>
      <c r="C22" s="13" t="s">
        <v>52</v>
      </c>
      <c r="D22" s="102">
        <v>2.9454000000000003E-05</v>
      </c>
      <c r="E22" s="103">
        <v>0.019454865</v>
      </c>
      <c r="F22" s="103">
        <v>0.073315851</v>
      </c>
      <c r="G22" s="102">
        <v>0</v>
      </c>
      <c r="H22" s="103">
        <v>0</v>
      </c>
      <c r="I22" s="72"/>
      <c r="J22" s="89"/>
      <c r="K22" s="95">
        <f t="shared" si="0"/>
        <v>0.09280017</v>
      </c>
      <c r="L22" s="95">
        <v>0.013076453</v>
      </c>
    </row>
    <row r="23" spans="2:12" ht="12.75">
      <c r="B23" s="12">
        <v>19</v>
      </c>
      <c r="C23" s="14" t="s">
        <v>53</v>
      </c>
      <c r="D23" s="103">
        <v>4.417833945</v>
      </c>
      <c r="E23" s="103">
        <v>75.390359432</v>
      </c>
      <c r="F23" s="103">
        <v>242.962451799</v>
      </c>
      <c r="G23" s="103">
        <v>21.930501646</v>
      </c>
      <c r="H23" s="103">
        <v>3.29857795</v>
      </c>
      <c r="I23" s="72"/>
      <c r="J23" s="89"/>
      <c r="K23" s="95">
        <f t="shared" si="0"/>
        <v>347.999724772</v>
      </c>
      <c r="L23" s="95">
        <v>10.418097088</v>
      </c>
    </row>
    <row r="24" spans="2:12" ht="12.75">
      <c r="B24" s="12">
        <v>20</v>
      </c>
      <c r="C24" s="14" t="s">
        <v>54</v>
      </c>
      <c r="D24" s="103">
        <v>3890.218428772</v>
      </c>
      <c r="E24" s="103">
        <v>8766.443464858</v>
      </c>
      <c r="F24" s="103">
        <v>6800.005503945</v>
      </c>
      <c r="G24" s="103">
        <v>552.662805714</v>
      </c>
      <c r="H24" s="103">
        <v>368.607337282</v>
      </c>
      <c r="I24" s="72"/>
      <c r="J24" s="89"/>
      <c r="K24" s="95">
        <f t="shared" si="0"/>
        <v>20377.937540571</v>
      </c>
      <c r="L24" s="95">
        <v>359.704499016</v>
      </c>
    </row>
    <row r="25" spans="2:12" ht="12.75">
      <c r="B25" s="12">
        <v>21</v>
      </c>
      <c r="C25" s="13" t="s">
        <v>55</v>
      </c>
      <c r="D25" s="102">
        <v>0.006966349</v>
      </c>
      <c r="E25" s="103">
        <v>0.814497782</v>
      </c>
      <c r="F25" s="103">
        <v>1.605107376</v>
      </c>
      <c r="G25" s="103">
        <v>0.022259642</v>
      </c>
      <c r="H25" s="103">
        <v>0.034582045</v>
      </c>
      <c r="I25" s="72"/>
      <c r="J25" s="89"/>
      <c r="K25" s="95">
        <f t="shared" si="0"/>
        <v>2.483413194</v>
      </c>
      <c r="L25" s="95">
        <v>0.022634045999999998</v>
      </c>
    </row>
    <row r="26" spans="2:12" ht="12.75">
      <c r="B26" s="12">
        <v>22</v>
      </c>
      <c r="C26" s="14" t="s">
        <v>56</v>
      </c>
      <c r="D26" s="103">
        <v>0.44390930199999995</v>
      </c>
      <c r="E26" s="103">
        <v>2.3785514660000002</v>
      </c>
      <c r="F26" s="103">
        <v>15.719648130000001</v>
      </c>
      <c r="G26" s="103">
        <v>0.150869815</v>
      </c>
      <c r="H26" s="103">
        <v>0.19485166499999998</v>
      </c>
      <c r="I26" s="72"/>
      <c r="J26" s="89"/>
      <c r="K26" s="95">
        <f t="shared" si="0"/>
        <v>18.887830378000004</v>
      </c>
      <c r="L26" s="95">
        <v>0.584743396</v>
      </c>
    </row>
    <row r="27" spans="2:12" ht="12.75">
      <c r="B27" s="12">
        <v>23</v>
      </c>
      <c r="C27" s="13" t="s">
        <v>57</v>
      </c>
      <c r="D27" s="102">
        <v>0</v>
      </c>
      <c r="E27" s="102">
        <v>0.001185816</v>
      </c>
      <c r="F27" s="103">
        <v>0.39337996500000005</v>
      </c>
      <c r="G27" s="103">
        <v>0.081359625</v>
      </c>
      <c r="H27" s="103">
        <v>0.011765678</v>
      </c>
      <c r="I27" s="72"/>
      <c r="J27" s="89"/>
      <c r="K27" s="95">
        <f t="shared" si="0"/>
        <v>0.48769108400000005</v>
      </c>
      <c r="L27" s="96">
        <v>0.011360104</v>
      </c>
    </row>
    <row r="28" spans="2:12" ht="12.75">
      <c r="B28" s="12">
        <v>24</v>
      </c>
      <c r="C28" s="13" t="s">
        <v>58</v>
      </c>
      <c r="D28" s="102">
        <v>0.006977534</v>
      </c>
      <c r="E28" s="103">
        <v>0.499834921</v>
      </c>
      <c r="F28" s="103">
        <v>1.3523769949999997</v>
      </c>
      <c r="G28" s="103">
        <v>0.000214948</v>
      </c>
      <c r="H28" s="103">
        <v>0.053927845999999995</v>
      </c>
      <c r="I28" s="72"/>
      <c r="J28" s="89"/>
      <c r="K28" s="95">
        <f t="shared" si="0"/>
        <v>1.9133322439999996</v>
      </c>
      <c r="L28" s="95">
        <v>0.126378088</v>
      </c>
    </row>
    <row r="29" spans="2:12" ht="12.75">
      <c r="B29" s="12">
        <v>25</v>
      </c>
      <c r="C29" s="14" t="s">
        <v>59</v>
      </c>
      <c r="D29" s="103">
        <v>730.666314114</v>
      </c>
      <c r="E29" s="103">
        <v>2706.649354628</v>
      </c>
      <c r="F29" s="103">
        <v>1619.300258626</v>
      </c>
      <c r="G29" s="103">
        <v>61.510104549</v>
      </c>
      <c r="H29" s="103">
        <v>35.696602952</v>
      </c>
      <c r="I29" s="72"/>
      <c r="J29" s="89"/>
      <c r="K29" s="95">
        <f t="shared" si="0"/>
        <v>5153.822634869</v>
      </c>
      <c r="L29" s="95">
        <v>67.694315514</v>
      </c>
    </row>
    <row r="30" spans="2:12" ht="12.75">
      <c r="B30" s="12">
        <v>26</v>
      </c>
      <c r="C30" s="14" t="s">
        <v>60</v>
      </c>
      <c r="D30" s="103">
        <v>0.663262792</v>
      </c>
      <c r="E30" s="103">
        <v>42.289066736</v>
      </c>
      <c r="F30" s="103">
        <v>99.01426307399998</v>
      </c>
      <c r="G30" s="103">
        <v>4.230434344</v>
      </c>
      <c r="H30" s="103">
        <v>1.091877329</v>
      </c>
      <c r="I30" s="72"/>
      <c r="J30" s="89"/>
      <c r="K30" s="95">
        <f t="shared" si="0"/>
        <v>147.288904275</v>
      </c>
      <c r="L30" s="95">
        <v>3.6043005979999996</v>
      </c>
    </row>
    <row r="31" spans="2:12" ht="12.75">
      <c r="B31" s="12">
        <v>27</v>
      </c>
      <c r="C31" s="14" t="s">
        <v>17</v>
      </c>
      <c r="D31" s="103">
        <v>172.748662416</v>
      </c>
      <c r="E31" s="103">
        <v>336.20927703999996</v>
      </c>
      <c r="F31" s="103">
        <v>673.96382268</v>
      </c>
      <c r="G31" s="103">
        <v>43.215482062999996</v>
      </c>
      <c r="H31" s="103">
        <v>14.650624222</v>
      </c>
      <c r="I31" s="72"/>
      <c r="J31" s="89"/>
      <c r="K31" s="95">
        <f t="shared" si="0"/>
        <v>1240.787868421</v>
      </c>
      <c r="L31" s="95">
        <v>24.868289453</v>
      </c>
    </row>
    <row r="32" spans="2:12" ht="12.75">
      <c r="B32" s="12">
        <v>28</v>
      </c>
      <c r="C32" s="14" t="s">
        <v>61</v>
      </c>
      <c r="D32" s="103">
        <v>0.47282787699999995</v>
      </c>
      <c r="E32" s="103">
        <v>2.578103961</v>
      </c>
      <c r="F32" s="103">
        <v>10.117761838</v>
      </c>
      <c r="G32" s="103">
        <v>0.299583809</v>
      </c>
      <c r="H32" s="103">
        <v>0.340623028</v>
      </c>
      <c r="I32" s="72"/>
      <c r="J32" s="89"/>
      <c r="K32" s="95">
        <f t="shared" si="0"/>
        <v>13.808900513</v>
      </c>
      <c r="L32" s="95">
        <v>1.4067971910000001</v>
      </c>
    </row>
    <row r="33" spans="2:12" ht="12.75">
      <c r="B33" s="12">
        <v>29</v>
      </c>
      <c r="C33" s="14" t="s">
        <v>62</v>
      </c>
      <c r="D33" s="103">
        <v>22.623889046000002</v>
      </c>
      <c r="E33" s="103">
        <v>305.747062183</v>
      </c>
      <c r="F33" s="103">
        <v>246.375264207</v>
      </c>
      <c r="G33" s="103">
        <v>27.258608192</v>
      </c>
      <c r="H33" s="103">
        <v>2.293913769</v>
      </c>
      <c r="I33" s="72"/>
      <c r="J33" s="89"/>
      <c r="K33" s="95">
        <f t="shared" si="0"/>
        <v>604.2987373970001</v>
      </c>
      <c r="L33" s="95">
        <v>34.135271333</v>
      </c>
    </row>
    <row r="34" spans="2:12" ht="12.75">
      <c r="B34" s="12">
        <v>30</v>
      </c>
      <c r="C34" s="14" t="s">
        <v>63</v>
      </c>
      <c r="D34" s="103">
        <v>3.780461387</v>
      </c>
      <c r="E34" s="103">
        <v>409.326477465</v>
      </c>
      <c r="F34" s="103">
        <v>324.866975739</v>
      </c>
      <c r="G34" s="103">
        <v>12.91047712</v>
      </c>
      <c r="H34" s="103">
        <v>4.2785615649999995</v>
      </c>
      <c r="I34" s="72"/>
      <c r="J34" s="89"/>
      <c r="K34" s="95">
        <f t="shared" si="0"/>
        <v>755.162953276</v>
      </c>
      <c r="L34" s="95">
        <v>18.706904747</v>
      </c>
    </row>
    <row r="35" spans="2:12" ht="12.75">
      <c r="B35" s="12">
        <v>31</v>
      </c>
      <c r="C35" s="13" t="s">
        <v>64</v>
      </c>
      <c r="D35" s="102">
        <v>0.010581779</v>
      </c>
      <c r="E35" s="103">
        <v>0.678766254</v>
      </c>
      <c r="F35" s="103">
        <v>2.382191433</v>
      </c>
      <c r="G35" s="103">
        <v>0.469102287</v>
      </c>
      <c r="H35" s="103">
        <v>0.018539179</v>
      </c>
      <c r="I35" s="72"/>
      <c r="J35" s="89"/>
      <c r="K35" s="95">
        <f t="shared" si="0"/>
        <v>3.559180932</v>
      </c>
      <c r="L35" s="96">
        <v>0</v>
      </c>
    </row>
    <row r="36" spans="2:12" ht="12.75">
      <c r="B36" s="12">
        <v>32</v>
      </c>
      <c r="C36" s="14" t="s">
        <v>65</v>
      </c>
      <c r="D36" s="103">
        <v>147.660428951</v>
      </c>
      <c r="E36" s="103">
        <v>584.7419550449999</v>
      </c>
      <c r="F36" s="103">
        <v>727.181064033</v>
      </c>
      <c r="G36" s="103">
        <v>47.612573816</v>
      </c>
      <c r="H36" s="103">
        <v>14.253504088</v>
      </c>
      <c r="I36" s="72"/>
      <c r="J36" s="89"/>
      <c r="K36" s="95">
        <f t="shared" si="0"/>
        <v>1521.449525933</v>
      </c>
      <c r="L36" s="95">
        <v>59.056597247000006</v>
      </c>
    </row>
    <row r="37" spans="2:12" ht="12.75">
      <c r="B37" s="12">
        <v>33</v>
      </c>
      <c r="C37" s="14" t="s">
        <v>174</v>
      </c>
      <c r="D37" s="103">
        <v>0.286829609</v>
      </c>
      <c r="E37" s="103">
        <v>16.884973300000002</v>
      </c>
      <c r="F37" s="103">
        <v>23.832758147</v>
      </c>
      <c r="G37" s="103">
        <v>1.577064809</v>
      </c>
      <c r="H37" s="103">
        <v>0.125105424</v>
      </c>
      <c r="I37" s="72"/>
      <c r="J37" s="89"/>
      <c r="K37" s="95">
        <f t="shared" si="0"/>
        <v>42.706731289</v>
      </c>
      <c r="L37" s="95">
        <v>0.774509463</v>
      </c>
    </row>
    <row r="38" spans="2:12" ht="12.75">
      <c r="B38" s="12">
        <v>34</v>
      </c>
      <c r="C38" s="14" t="s">
        <v>66</v>
      </c>
      <c r="D38" s="103">
        <v>0.006817472999999999</v>
      </c>
      <c r="E38" s="103">
        <v>0.041784122</v>
      </c>
      <c r="F38" s="103">
        <v>1.259612872</v>
      </c>
      <c r="G38" s="102">
        <v>0</v>
      </c>
      <c r="H38" s="103">
        <v>0.010901716</v>
      </c>
      <c r="I38" s="72"/>
      <c r="J38" s="89"/>
      <c r="K38" s="95">
        <f t="shared" si="0"/>
        <v>1.319116183</v>
      </c>
      <c r="L38" s="96">
        <v>0</v>
      </c>
    </row>
    <row r="39" spans="2:12" ht="12.75">
      <c r="B39" s="12">
        <v>35</v>
      </c>
      <c r="C39" s="14" t="s">
        <v>67</v>
      </c>
      <c r="D39" s="103">
        <v>185.220262475</v>
      </c>
      <c r="E39" s="103">
        <v>572.240291376</v>
      </c>
      <c r="F39" s="103">
        <v>667.645763083</v>
      </c>
      <c r="G39" s="103">
        <v>68.87228555</v>
      </c>
      <c r="H39" s="103">
        <v>7.953152751</v>
      </c>
      <c r="I39" s="72"/>
      <c r="J39" s="89"/>
      <c r="K39" s="95">
        <f t="shared" si="0"/>
        <v>1501.931755235</v>
      </c>
      <c r="L39" s="95">
        <v>54.897407453999996</v>
      </c>
    </row>
    <row r="40" spans="2:12" ht="12.75">
      <c r="B40" s="12">
        <v>36</v>
      </c>
      <c r="C40" s="14" t="s">
        <v>68</v>
      </c>
      <c r="D40" s="103">
        <v>3.396547</v>
      </c>
      <c r="E40" s="103">
        <v>32.694692419</v>
      </c>
      <c r="F40" s="103">
        <v>53.825153605</v>
      </c>
      <c r="G40" s="103">
        <v>3.4631420950000003</v>
      </c>
      <c r="H40" s="103">
        <v>0.512104617</v>
      </c>
      <c r="I40" s="72"/>
      <c r="J40" s="89"/>
      <c r="K40" s="95">
        <f t="shared" si="0"/>
        <v>93.891639736</v>
      </c>
      <c r="L40" s="95">
        <v>8.750149288</v>
      </c>
    </row>
    <row r="41" spans="2:12" ht="12.75">
      <c r="B41" s="12">
        <v>37</v>
      </c>
      <c r="C41" s="14" t="s">
        <v>69</v>
      </c>
      <c r="D41" s="103">
        <v>128.958848928</v>
      </c>
      <c r="E41" s="103">
        <v>1180.394697568</v>
      </c>
      <c r="F41" s="103">
        <v>915.7989553880001</v>
      </c>
      <c r="G41" s="103">
        <v>59.00118837</v>
      </c>
      <c r="H41" s="103">
        <v>17.601622609</v>
      </c>
      <c r="I41" s="72"/>
      <c r="J41" s="89"/>
      <c r="K41" s="95">
        <f t="shared" si="0"/>
        <v>2301.755312863</v>
      </c>
      <c r="L41" s="95">
        <v>86.886197775</v>
      </c>
    </row>
    <row r="42" spans="2:12" ht="15">
      <c r="B42" s="15" t="s">
        <v>11</v>
      </c>
      <c r="C42" s="90"/>
      <c r="D42" s="89">
        <f>SUM(D5:D41)</f>
        <v>6829.452822597001</v>
      </c>
      <c r="E42" s="89">
        <f aca="true" t="shared" si="1" ref="E42:L42">SUM(E5:E41)</f>
        <v>18293.961603997</v>
      </c>
      <c r="F42" s="89">
        <f t="shared" si="1"/>
        <v>16623.829539770002</v>
      </c>
      <c r="G42" s="89">
        <f t="shared" si="1"/>
        <v>1162.1442465089997</v>
      </c>
      <c r="H42" s="89">
        <f t="shared" si="1"/>
        <v>551.865606903</v>
      </c>
      <c r="I42" s="89">
        <f t="shared" si="1"/>
        <v>0</v>
      </c>
      <c r="J42" s="89">
        <f t="shared" si="1"/>
        <v>0</v>
      </c>
      <c r="K42" s="89">
        <f t="shared" si="1"/>
        <v>43461.25381977601</v>
      </c>
      <c r="L42" s="89">
        <f t="shared" si="1"/>
        <v>990.068202187</v>
      </c>
    </row>
    <row r="43" spans="2:6" ht="12.75">
      <c r="B43" t="s">
        <v>85</v>
      </c>
      <c r="E43" s="2"/>
      <c r="F43" s="10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2016-07-05T14:32:28Z</dcterms:modified>
  <cp:category/>
  <cp:version/>
  <cp:contentType/>
  <cp:contentStatus/>
</cp:coreProperties>
</file>