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<sst xmlns="http://schemas.openxmlformats.org/spreadsheetml/2006/main" count="227" uniqueCount="192">
  <si>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</si>
  <si>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</si>
  <si>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</si>
  <si>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</si>
  <si>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</si>
  <si>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</si>
  <si>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</si>
  <si>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</si>
  <si>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</si>
  <si>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</si>
  <si>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</si>
  <si>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</si>
  <si>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</si>
  <si>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</si>
  <si>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</si>
  <si>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</si>
  <si>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</si>
  <si>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</si>
  <si>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</si>
  <si>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</si>
  <si>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</si>
  <si>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</si>
  <si>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</si>
  <si>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</si>
  <si>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</si>
  <si>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</si>
  <si>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</si>
  <si>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</si>
  <si>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</si>
  <si>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</si>
  <si>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</si>
  <si>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</si>
  <si>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</si>
  <si>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</si>
  <si>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</si>
  <si>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</si>
  <si>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</si>
  <si>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</si>
  <si>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</si>
  <si>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</si>
  <si>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</si>
  <si>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</si>
  <si>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</si>
  <si>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</si>
  <si>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</si>
  <si>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</si>
  <si>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</si>
  <si>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</si>
  <si>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</si>
  <si>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</si>
  <si>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</si>
  <si>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</si>
  <si>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</si>
  <si>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</si>
  <si>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</si>
  <si>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</si>
  <si>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</si>
  <si>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</si>
  <si>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</si>
  <si>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</si>
  <si>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</si>
  <si>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</si>
  <si>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</si>
  <si>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</si>
  <si>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</si>
  <si>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</si>
  <si>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</si>
  <si>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</si>
  <si>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</si>
  <si>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</si>
  <si>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</si>
  <si>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</si>
  <si>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</si>
  <si>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</si>
  <si>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</si>
  <si>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</si>
  <si>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</si>
  <si>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</si>
  <si>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</si>
  <si>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</si>
  <si>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</si>
  <si>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</si>
  <si>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</si>
  <si>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</si>
  <si>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</si>
  <si>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</si>
  <si>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</si>
  <si>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</si>
  <si>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</si>
  <si>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</si>
  <si>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</si>
  <si>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</si>
  <si>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</si>
  <si>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</si>
  <si>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</si>
  <si>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</si>
  <si>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</si>
  <si>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</si>
  <si>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</si>
  <si>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</si>
  <si>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</si>
  <si>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</si>
  <si>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</si>
  <si>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</si>
  <si>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</si>
  <si>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</si>
  <si>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</si>
  <si>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</si>
  <si>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</si>
  <si>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</si>
  <si>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</si>
  <si>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</si>
  <si>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</si>
  <si>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</si>
  <si>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</si>
  <si>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</si>
  <si>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</si>
  <si>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</si>
  <si>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</si>
  <si>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</si>
  <si>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</si>
  <si>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</si>
  <si>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</si>
  <si>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</si>
  <si>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</si>
  <si>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</si>
  <si>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</si>
  <si>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</si>
  <si>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</si>
  <si>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</si>
  <si>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</si>
  <si>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</si>
  <si>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</si>
  <si>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</si>
  <si>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</si>
  <si>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</si>
  <si>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</si>
  <si>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</si>
  <si>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</si>
  <si>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</si>
  <si>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</si>
  <si>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</si>
  <si>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</si>
  <si>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</si>
  <si>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</si>
  <si>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</si>
  <si>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</si>
  <si>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</si>
  <si>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</si>
  <si>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</si>
  <si>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</si>
  <si>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</si>
  <si>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</si>
  <si>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</si>
  <si>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</si>
  <si>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</si>
  <si>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</si>
  <si>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</si>
  <si>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</si>
  <si>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</si>
  <si>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</si>
  <si>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</si>
  <si>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</si>
  <si>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</si>
  <si>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</si>
  <si>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</si>
  <si>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</si>
  <si>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</si>
  <si>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</si>
  <si>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</si>
  <si>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</si>
  <si>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</si>
  <si>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</si>
  <si>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</si>
  <si>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</si>
  <si>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</si>
  <si>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</si>
  <si>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</si>
  <si>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</si>
  <si>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</si>
  <si>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</si>
  <si>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</si>
  <si>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</si>
  <si>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</si>
  <si>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</si>
  <si>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</si>
  <si>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</si>
  <si>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</si>
  <si>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</si>
  <si>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</si>
  <si>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Table showing State wise /Union Territory wise contribution to AAUM of category of schemes as on 30.04.2016</t>
  </si>
  <si>
    <t>DSP BlackRock Mutual Fund: Average Assets Under Management (AAUM) as on 30.04.2016 (All figures in Rs. Crore)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</si>
</sst>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2" fontId="1" fillId="33" borderId="24" xfId="42" applyNumberFormat="1" applyFont="1" applyFill="1" applyBorder="1" applyAlignment="1">
      <alignment horizontal="right"/>
    </xf>
    <xf numFmtId="43" fontId="1" fillId="33" borderId="14" xfId="42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5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6" t="s">
        <v>71</v>
      </c>
      <c r="B1" s="140" t="s">
        <v>30</v>
      </c>
      <c r="C1" s="126" t="s">
        <v>191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7"/>
      <c r="B2" s="141"/>
      <c r="C2" s="145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28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7"/>
      <c r="B3" s="141"/>
      <c r="C3" s="129" t="s">
        <v>12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7"/>
      <c r="B4" s="141"/>
      <c r="C4" s="148" t="s">
        <v>31</v>
      </c>
      <c r="D4" s="149"/>
      <c r="E4" s="149"/>
      <c r="F4" s="149"/>
      <c r="G4" s="150"/>
      <c r="H4" s="137" t="s">
        <v>32</v>
      </c>
      <c r="I4" s="138"/>
      <c r="J4" s="138"/>
      <c r="K4" s="138"/>
      <c r="L4" s="139"/>
      <c r="M4" s="148" t="s">
        <v>31</v>
      </c>
      <c r="N4" s="149"/>
      <c r="O4" s="149"/>
      <c r="P4" s="149"/>
      <c r="Q4" s="150"/>
      <c r="R4" s="137" t="s">
        <v>32</v>
      </c>
      <c r="S4" s="138"/>
      <c r="T4" s="138"/>
      <c r="U4" s="138"/>
      <c r="V4" s="139"/>
      <c r="W4" s="148" t="s">
        <v>31</v>
      </c>
      <c r="X4" s="149"/>
      <c r="Y4" s="149"/>
      <c r="Z4" s="149"/>
      <c r="AA4" s="150"/>
      <c r="AB4" s="137" t="s">
        <v>32</v>
      </c>
      <c r="AC4" s="138"/>
      <c r="AD4" s="138"/>
      <c r="AE4" s="138"/>
      <c r="AF4" s="139"/>
      <c r="AG4" s="148" t="s">
        <v>31</v>
      </c>
      <c r="AH4" s="149"/>
      <c r="AI4" s="149"/>
      <c r="AJ4" s="149"/>
      <c r="AK4" s="150"/>
      <c r="AL4" s="137" t="s">
        <v>32</v>
      </c>
      <c r="AM4" s="138"/>
      <c r="AN4" s="138"/>
      <c r="AO4" s="138"/>
      <c r="AP4" s="139"/>
      <c r="AQ4" s="148" t="s">
        <v>31</v>
      </c>
      <c r="AR4" s="149"/>
      <c r="AS4" s="149"/>
      <c r="AT4" s="149"/>
      <c r="AU4" s="150"/>
      <c r="AV4" s="137" t="s">
        <v>32</v>
      </c>
      <c r="AW4" s="138"/>
      <c r="AX4" s="138"/>
      <c r="AY4" s="138"/>
      <c r="AZ4" s="139"/>
      <c r="BA4" s="148" t="s">
        <v>31</v>
      </c>
      <c r="BB4" s="149"/>
      <c r="BC4" s="149"/>
      <c r="BD4" s="149"/>
      <c r="BE4" s="150"/>
      <c r="BF4" s="137" t="s">
        <v>32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72</v>
      </c>
      <c r="B7" s="18" t="s">
        <v>14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94</v>
      </c>
      <c r="C8" s="45">
        <v>0</v>
      </c>
      <c r="D8" s="53">
        <v>335.917236532</v>
      </c>
      <c r="E8" s="45">
        <v>0</v>
      </c>
      <c r="F8" s="45">
        <v>0</v>
      </c>
      <c r="G8" s="45">
        <v>0</v>
      </c>
      <c r="H8" s="45">
        <v>8.672603986</v>
      </c>
      <c r="I8" s="45">
        <v>2168.9517995730002</v>
      </c>
      <c r="J8" s="45">
        <v>494.256856802</v>
      </c>
      <c r="K8" s="45">
        <v>39.954103168</v>
      </c>
      <c r="L8" s="45">
        <v>112.39384011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3.6035920650000004</v>
      </c>
      <c r="S8" s="45">
        <v>25.227342042</v>
      </c>
      <c r="T8" s="45">
        <v>23.762042062</v>
      </c>
      <c r="U8" s="45">
        <v>0</v>
      </c>
      <c r="V8" s="45">
        <v>7.633845526999999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0.0013074809999999999</v>
      </c>
      <c r="AC8" s="45">
        <v>0</v>
      </c>
      <c r="AD8" s="45">
        <v>0</v>
      </c>
      <c r="AE8" s="45">
        <v>0</v>
      </c>
      <c r="AF8" s="45">
        <v>0.016350782999999997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1.9999E-05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1.786845398</v>
      </c>
      <c r="AS8" s="45">
        <v>0</v>
      </c>
      <c r="AT8" s="45">
        <v>0</v>
      </c>
      <c r="AU8" s="45">
        <v>0</v>
      </c>
      <c r="AV8" s="45">
        <v>25.847698407</v>
      </c>
      <c r="AW8" s="45">
        <v>1880.189616731</v>
      </c>
      <c r="AX8" s="45">
        <v>211.529616278</v>
      </c>
      <c r="AY8" s="45">
        <v>0</v>
      </c>
      <c r="AZ8" s="45">
        <v>316.820887249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9.52168101</v>
      </c>
      <c r="BG8" s="53">
        <v>79.191067976</v>
      </c>
      <c r="BH8" s="45">
        <v>8.316330472999999</v>
      </c>
      <c r="BI8" s="45">
        <v>0</v>
      </c>
      <c r="BJ8" s="45">
        <v>28.237747934</v>
      </c>
      <c r="BK8" s="91">
        <f>SUM(C8:BJ8)</f>
        <v>5781.832431586001</v>
      </c>
    </row>
    <row r="9" spans="1:63" ht="12.75">
      <c r="A9" s="11"/>
      <c r="B9" s="47" t="s">
        <v>96</v>
      </c>
      <c r="C9" s="45">
        <v>0</v>
      </c>
      <c r="D9" s="53">
        <v>2.5766772579999997</v>
      </c>
      <c r="E9" s="45">
        <v>0</v>
      </c>
      <c r="F9" s="45">
        <v>0</v>
      </c>
      <c r="G9" s="54">
        <v>0</v>
      </c>
      <c r="H9" s="55">
        <v>2.6836743170000004</v>
      </c>
      <c r="I9" s="45">
        <v>0.028922922999999996</v>
      </c>
      <c r="J9" s="45">
        <v>0.006675606</v>
      </c>
      <c r="K9" s="56">
        <v>0</v>
      </c>
      <c r="L9" s="54">
        <v>2.7250887199999996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0.9598525600000002</v>
      </c>
      <c r="S9" s="45">
        <v>0.009766582</v>
      </c>
      <c r="T9" s="45">
        <v>0</v>
      </c>
      <c r="U9" s="45">
        <v>0</v>
      </c>
      <c r="V9" s="54">
        <v>0.080924859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2.405525666</v>
      </c>
      <c r="AW9" s="45">
        <v>2.002676709</v>
      </c>
      <c r="AX9" s="45">
        <v>0</v>
      </c>
      <c r="AY9" s="56">
        <v>0</v>
      </c>
      <c r="AZ9" s="54">
        <v>10.613809549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0.35661442800000004</v>
      </c>
      <c r="BG9" s="53">
        <v>1.072494082</v>
      </c>
      <c r="BH9" s="45">
        <v>0</v>
      </c>
      <c r="BI9" s="45">
        <v>0</v>
      </c>
      <c r="BJ9" s="45">
        <v>0.43176134299999996</v>
      </c>
      <c r="BK9" s="91">
        <f>SUM(C9:BJ9)</f>
        <v>25.954464601999998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338.49391379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11.356278303</v>
      </c>
      <c r="I10" s="92">
        <f t="shared" si="0"/>
        <v>2168.9807224960005</v>
      </c>
      <c r="J10" s="92">
        <f t="shared" si="0"/>
        <v>494.263532408</v>
      </c>
      <c r="K10" s="92">
        <f t="shared" si="0"/>
        <v>39.954103168</v>
      </c>
      <c r="L10" s="92">
        <f t="shared" si="0"/>
        <v>115.11892883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4.563444625000001</v>
      </c>
      <c r="S10" s="92">
        <f t="shared" si="0"/>
        <v>25.237108624</v>
      </c>
      <c r="T10" s="92">
        <f t="shared" si="0"/>
        <v>23.762042062</v>
      </c>
      <c r="U10" s="92">
        <f t="shared" si="0"/>
        <v>0</v>
      </c>
      <c r="V10" s="92">
        <f t="shared" si="0"/>
        <v>7.714770385999999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0.0013074809999999999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0.016350782999999997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1.9999E-05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1.786845398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28.253224073</v>
      </c>
      <c r="AW10" s="92">
        <f t="shared" si="0"/>
        <v>1882.19229344</v>
      </c>
      <c r="AX10" s="92">
        <f t="shared" si="0"/>
        <v>211.529616278</v>
      </c>
      <c r="AY10" s="92">
        <f t="shared" si="0"/>
        <v>0</v>
      </c>
      <c r="AZ10" s="92">
        <f t="shared" si="0"/>
        <v>327.434696798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9.878295438</v>
      </c>
      <c r="BG10" s="92">
        <f t="shared" si="0"/>
        <v>80.263562058</v>
      </c>
      <c r="BH10" s="92">
        <f t="shared" si="0"/>
        <v>8.316330472999999</v>
      </c>
      <c r="BI10" s="92">
        <f t="shared" si="0"/>
        <v>0</v>
      </c>
      <c r="BJ10" s="92">
        <f t="shared" si="0"/>
        <v>28.669509277000003</v>
      </c>
      <c r="BK10" s="92">
        <f>SUM(BK8:BK9)</f>
        <v>5807.786896188001</v>
      </c>
    </row>
    <row r="11" spans="1:63" ht="12.75">
      <c r="A11" s="11" t="s">
        <v>73</v>
      </c>
      <c r="B11" s="18" t="s">
        <v>3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12.75">
      <c r="A12" s="11"/>
      <c r="B12" s="46" t="s">
        <v>95</v>
      </c>
      <c r="C12" s="45">
        <v>0</v>
      </c>
      <c r="D12" s="53">
        <v>446.162639785</v>
      </c>
      <c r="E12" s="45">
        <v>0</v>
      </c>
      <c r="F12" s="45">
        <v>0</v>
      </c>
      <c r="G12" s="54">
        <v>0</v>
      </c>
      <c r="H12" s="55">
        <v>0.514417325</v>
      </c>
      <c r="I12" s="45">
        <v>3.5786040010000004</v>
      </c>
      <c r="J12" s="45">
        <v>0</v>
      </c>
      <c r="K12" s="56">
        <v>12.905220006</v>
      </c>
      <c r="L12" s="54">
        <v>156.757218663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0.302214597</v>
      </c>
      <c r="S12" s="45">
        <v>0</v>
      </c>
      <c r="T12" s="45">
        <v>0</v>
      </c>
      <c r="U12" s="45">
        <v>0</v>
      </c>
      <c r="V12" s="54">
        <v>0.000402497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24.705272423</v>
      </c>
      <c r="AS12" s="45">
        <v>0</v>
      </c>
      <c r="AT12" s="56">
        <v>0</v>
      </c>
      <c r="AU12" s="54">
        <v>0</v>
      </c>
      <c r="AV12" s="55">
        <v>3.2753183879999996</v>
      </c>
      <c r="AW12" s="45">
        <v>33.399192499</v>
      </c>
      <c r="AX12" s="45">
        <v>0</v>
      </c>
      <c r="AY12" s="56">
        <v>0</v>
      </c>
      <c r="AZ12" s="54">
        <v>43.20971102400001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0.7310150689999999</v>
      </c>
      <c r="BG12" s="53">
        <v>0.224337668</v>
      </c>
      <c r="BH12" s="45">
        <v>0</v>
      </c>
      <c r="BI12" s="45">
        <v>0</v>
      </c>
      <c r="BJ12" s="45">
        <v>3.846453505</v>
      </c>
      <c r="BK12" s="91">
        <f>SUM(C12:BJ12)</f>
        <v>729.6120174499999</v>
      </c>
    </row>
    <row r="13" spans="1:63" ht="12.75">
      <c r="A13" s="11"/>
      <c r="B13" s="47" t="s">
        <v>173</v>
      </c>
      <c r="C13" s="45">
        <v>0</v>
      </c>
      <c r="D13" s="53">
        <v>33.845208185000004</v>
      </c>
      <c r="E13" s="45">
        <v>0</v>
      </c>
      <c r="F13" s="45">
        <v>0</v>
      </c>
      <c r="G13" s="54">
        <v>0</v>
      </c>
      <c r="H13" s="55">
        <v>0.22870312500000003</v>
      </c>
      <c r="I13" s="45">
        <v>5.9017589159999995</v>
      </c>
      <c r="J13" s="45">
        <v>0</v>
      </c>
      <c r="K13" s="56">
        <v>0</v>
      </c>
      <c r="L13" s="54">
        <v>7.576519869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0.024303048</v>
      </c>
      <c r="S13" s="45">
        <v>0</v>
      </c>
      <c r="T13" s="45">
        <v>0</v>
      </c>
      <c r="U13" s="45">
        <v>0</v>
      </c>
      <c r="V13" s="54">
        <v>1.2090000000000001E-05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0.590471685</v>
      </c>
      <c r="AW13" s="45">
        <v>2.574027438</v>
      </c>
      <c r="AX13" s="45">
        <v>0</v>
      </c>
      <c r="AY13" s="56">
        <v>0</v>
      </c>
      <c r="AZ13" s="54">
        <v>1.128413594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0.015487998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51.884905948000004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480.00784797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0.74312045</v>
      </c>
      <c r="I14" s="93">
        <f t="shared" si="1"/>
        <v>9.480362917</v>
      </c>
      <c r="J14" s="93">
        <f t="shared" si="1"/>
        <v>0</v>
      </c>
      <c r="K14" s="93">
        <f t="shared" si="1"/>
        <v>12.905220006</v>
      </c>
      <c r="L14" s="93">
        <f t="shared" si="1"/>
        <v>164.333738532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0.32651764499999997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0.000414587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24.705272423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3.8657900729999994</v>
      </c>
      <c r="AW14" s="93">
        <f t="shared" si="2"/>
        <v>35.973219937</v>
      </c>
      <c r="AX14" s="93">
        <f t="shared" si="2"/>
        <v>0</v>
      </c>
      <c r="AY14" s="93">
        <f t="shared" si="2"/>
        <v>0</v>
      </c>
      <c r="AZ14" s="93">
        <f t="shared" si="2"/>
        <v>44.33812461800001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0.7465030669999999</v>
      </c>
      <c r="BG14" s="93">
        <f t="shared" si="2"/>
        <v>0.224337668</v>
      </c>
      <c r="BH14" s="93">
        <f t="shared" si="2"/>
        <v>0</v>
      </c>
      <c r="BI14" s="93">
        <f t="shared" si="2"/>
        <v>0</v>
      </c>
      <c r="BJ14" s="93">
        <f t="shared" si="2"/>
        <v>3.846453505</v>
      </c>
      <c r="BK14" s="93">
        <f t="shared" si="2"/>
        <v>781.4969233979999</v>
      </c>
    </row>
    <row r="15" spans="1:63" ht="12.75">
      <c r="A15" s="11" t="s">
        <v>74</v>
      </c>
      <c r="B15" s="18" t="s">
        <v>10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35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0.012241835000000001</v>
      </c>
      <c r="I16" s="45">
        <v>0</v>
      </c>
      <c r="J16" s="45">
        <v>0</v>
      </c>
      <c r="K16" s="45">
        <v>0</v>
      </c>
      <c r="L16" s="54">
        <v>0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0.0038829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0.7889872080000001</v>
      </c>
      <c r="AW16" s="45">
        <v>0.928805784</v>
      </c>
      <c r="AX16" s="45">
        <v>0</v>
      </c>
      <c r="AY16" s="45">
        <v>0</v>
      </c>
      <c r="AZ16" s="54">
        <v>5.121730302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0.109002838</v>
      </c>
      <c r="BG16" s="53">
        <v>0.163938231</v>
      </c>
      <c r="BH16" s="45">
        <v>0</v>
      </c>
      <c r="BI16" s="45">
        <v>0</v>
      </c>
      <c r="BJ16" s="56">
        <v>0.380005567</v>
      </c>
      <c r="BK16" s="61">
        <f aca="true" t="shared" si="3" ref="BK16:BK66">SUM(C16:BJ16)</f>
        <v>7.508594665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0.0037660190000000002</v>
      </c>
      <c r="I17" s="45">
        <v>0</v>
      </c>
      <c r="J17" s="45">
        <v>0</v>
      </c>
      <c r="K17" s="45">
        <v>0</v>
      </c>
      <c r="L17" s="54">
        <v>0.00658395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0.001052115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0.431769578</v>
      </c>
      <c r="AW17" s="45">
        <v>0.843586649</v>
      </c>
      <c r="AX17" s="45">
        <v>0</v>
      </c>
      <c r="AY17" s="45">
        <v>0</v>
      </c>
      <c r="AZ17" s="54">
        <v>3.641145043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0.067224867</v>
      </c>
      <c r="BG17" s="53">
        <v>0</v>
      </c>
      <c r="BH17" s="45">
        <v>0</v>
      </c>
      <c r="BI17" s="45">
        <v>0</v>
      </c>
      <c r="BJ17" s="56">
        <v>0.280669173</v>
      </c>
      <c r="BK17" s="61">
        <f t="shared" si="3"/>
        <v>5.275797394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0.09226988</v>
      </c>
      <c r="I18" s="45">
        <v>0.0005720850000000001</v>
      </c>
      <c r="J18" s="45">
        <v>0</v>
      </c>
      <c r="K18" s="45">
        <v>0</v>
      </c>
      <c r="L18" s="54">
        <v>0.3945862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0.008634927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6.155856779</v>
      </c>
      <c r="AW18" s="45">
        <v>2.212048285</v>
      </c>
      <c r="AX18" s="45">
        <v>0</v>
      </c>
      <c r="AY18" s="45">
        <v>0</v>
      </c>
      <c r="AZ18" s="54">
        <v>38.678068416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0.811323854</v>
      </c>
      <c r="BG18" s="53">
        <v>1.295947333</v>
      </c>
      <c r="BH18" s="45">
        <v>0</v>
      </c>
      <c r="BI18" s="45">
        <v>0</v>
      </c>
      <c r="BJ18" s="56">
        <v>4.276917786</v>
      </c>
      <c r="BK18" s="61">
        <f t="shared" si="3"/>
        <v>53.926225545</v>
      </c>
    </row>
    <row r="19" spans="1:63" ht="12.75">
      <c r="A19" s="97"/>
      <c r="B19" s="3" t="s">
        <v>132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0.17474945600000003</v>
      </c>
      <c r="I19" s="45">
        <v>0</v>
      </c>
      <c r="J19" s="45">
        <v>0</v>
      </c>
      <c r="K19" s="45">
        <v>0</v>
      </c>
      <c r="L19" s="54">
        <v>0.088909892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0.061406693000000005</v>
      </c>
      <c r="S19" s="45">
        <v>0</v>
      </c>
      <c r="T19" s="45">
        <v>0</v>
      </c>
      <c r="U19" s="45">
        <v>0</v>
      </c>
      <c r="V19" s="54">
        <v>0.256699137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17.306489948</v>
      </c>
      <c r="AW19" s="45">
        <v>2.4987781430000005</v>
      </c>
      <c r="AX19" s="45">
        <v>0</v>
      </c>
      <c r="AY19" s="45">
        <v>0</v>
      </c>
      <c r="AZ19" s="54">
        <v>53.054577414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5.251248907</v>
      </c>
      <c r="BG19" s="53">
        <v>0.144865093</v>
      </c>
      <c r="BH19" s="45">
        <v>0</v>
      </c>
      <c r="BI19" s="45">
        <v>0</v>
      </c>
      <c r="BJ19" s="56">
        <v>8.139604875</v>
      </c>
      <c r="BK19" s="61">
        <f t="shared" si="3"/>
        <v>86.97732955800001</v>
      </c>
    </row>
    <row r="20" spans="1:63" ht="12.75">
      <c r="A20" s="97"/>
      <c r="B20" s="3" t="s">
        <v>133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0.087998525</v>
      </c>
      <c r="I20" s="45">
        <v>0</v>
      </c>
      <c r="J20" s="45">
        <v>0</v>
      </c>
      <c r="K20" s="45">
        <v>0</v>
      </c>
      <c r="L20" s="54">
        <v>0.001292196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0.003230489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16.656479156</v>
      </c>
      <c r="AW20" s="45">
        <v>4.722849775</v>
      </c>
      <c r="AX20" s="45">
        <v>0</v>
      </c>
      <c r="AY20" s="45">
        <v>0</v>
      </c>
      <c r="AZ20" s="54">
        <v>61.377752329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3.6615700510000004</v>
      </c>
      <c r="BG20" s="53">
        <v>0.25487086600000003</v>
      </c>
      <c r="BH20" s="45">
        <v>0</v>
      </c>
      <c r="BI20" s="45">
        <v>0</v>
      </c>
      <c r="BJ20" s="56">
        <v>7.894913555</v>
      </c>
      <c r="BK20" s="61">
        <f t="shared" si="3"/>
        <v>94.66095694200001</v>
      </c>
    </row>
    <row r="21" spans="1:63" ht="12.75">
      <c r="A21" s="97"/>
      <c r="B21" s="3" t="s">
        <v>134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0.077509145</v>
      </c>
      <c r="I21" s="45">
        <v>0</v>
      </c>
      <c r="J21" s="45">
        <v>0</v>
      </c>
      <c r="K21" s="45">
        <v>0</v>
      </c>
      <c r="L21" s="54">
        <v>0.153655554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0.032427579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10.292055639</v>
      </c>
      <c r="AW21" s="45">
        <v>1.169286893</v>
      </c>
      <c r="AX21" s="45">
        <v>0</v>
      </c>
      <c r="AY21" s="45">
        <v>0</v>
      </c>
      <c r="AZ21" s="54">
        <v>37.867838518000006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2.086029728</v>
      </c>
      <c r="BG21" s="53">
        <v>1.7503772</v>
      </c>
      <c r="BH21" s="45">
        <v>0</v>
      </c>
      <c r="BI21" s="45">
        <v>0</v>
      </c>
      <c r="BJ21" s="56">
        <v>3.116154106</v>
      </c>
      <c r="BK21" s="61">
        <f t="shared" si="3"/>
        <v>56.54533436200001</v>
      </c>
    </row>
    <row r="22" spans="1:63" ht="12.75">
      <c r="A22" s="97"/>
      <c r="B22" s="3" t="s">
        <v>135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0.151112332</v>
      </c>
      <c r="I22" s="45">
        <v>0</v>
      </c>
      <c r="J22" s="45">
        <v>0</v>
      </c>
      <c r="K22" s="45">
        <v>0</v>
      </c>
      <c r="L22" s="54">
        <v>0.9608073359999999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0.078061699</v>
      </c>
      <c r="S22" s="45">
        <v>0</v>
      </c>
      <c r="T22" s="45">
        <v>0</v>
      </c>
      <c r="U22" s="45">
        <v>0</v>
      </c>
      <c r="V22" s="54">
        <v>0.026186832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0.003078533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12.818670446</v>
      </c>
      <c r="AW22" s="45">
        <v>3.732079016</v>
      </c>
      <c r="AX22" s="45">
        <v>0</v>
      </c>
      <c r="AY22" s="45">
        <v>0</v>
      </c>
      <c r="AZ22" s="54">
        <v>43.126153543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2.8852837929999997</v>
      </c>
      <c r="BG22" s="53">
        <v>1.6258680460000001</v>
      </c>
      <c r="BH22" s="45">
        <v>0</v>
      </c>
      <c r="BI22" s="45">
        <v>0</v>
      </c>
      <c r="BJ22" s="56">
        <v>4.726378822</v>
      </c>
      <c r="BK22" s="61">
        <f t="shared" si="3"/>
        <v>70.133680398</v>
      </c>
    </row>
    <row r="23" spans="1:63" ht="12.75">
      <c r="A23" s="97"/>
      <c r="B23" s="3" t="s">
        <v>136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0.079878392</v>
      </c>
      <c r="I23" s="45">
        <v>0.006323038</v>
      </c>
      <c r="J23" s="45">
        <v>0</v>
      </c>
      <c r="K23" s="45">
        <v>0</v>
      </c>
      <c r="L23" s="54">
        <v>0.076508764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0.042726172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15.605843856</v>
      </c>
      <c r="AW23" s="45">
        <v>1.5668091419999999</v>
      </c>
      <c r="AX23" s="45">
        <v>0</v>
      </c>
      <c r="AY23" s="45">
        <v>0</v>
      </c>
      <c r="AZ23" s="54">
        <v>41.831145776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5.7799499039999995</v>
      </c>
      <c r="BG23" s="53">
        <v>0.156162792</v>
      </c>
      <c r="BH23" s="45">
        <v>0</v>
      </c>
      <c r="BI23" s="45">
        <v>0</v>
      </c>
      <c r="BJ23" s="56">
        <v>7.012993656</v>
      </c>
      <c r="BK23" s="61">
        <f t="shared" si="3"/>
        <v>72.15834149200002</v>
      </c>
    </row>
    <row r="24" spans="1:63" ht="12.75">
      <c r="A24" s="97"/>
      <c r="B24" s="3" t="s">
        <v>174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0.142391525</v>
      </c>
      <c r="I24" s="45">
        <v>0</v>
      </c>
      <c r="J24" s="45">
        <v>0</v>
      </c>
      <c r="K24" s="45">
        <v>0</v>
      </c>
      <c r="L24" s="54">
        <v>0.47559828099999996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0.034098708</v>
      </c>
      <c r="S24" s="45">
        <v>0</v>
      </c>
      <c r="T24" s="45">
        <v>0</v>
      </c>
      <c r="U24" s="45">
        <v>0</v>
      </c>
      <c r="V24" s="54">
        <v>0.05245955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15.607950622</v>
      </c>
      <c r="AW24" s="45">
        <v>13.064556002</v>
      </c>
      <c r="AX24" s="45">
        <v>0</v>
      </c>
      <c r="AY24" s="45">
        <v>0</v>
      </c>
      <c r="AZ24" s="54">
        <v>57.63586204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5.6090349370000006</v>
      </c>
      <c r="BG24" s="53">
        <v>1.197306783</v>
      </c>
      <c r="BH24" s="45">
        <v>0</v>
      </c>
      <c r="BI24" s="45">
        <v>0</v>
      </c>
      <c r="BJ24" s="56">
        <v>8.221559699999998</v>
      </c>
      <c r="BK24" s="61">
        <f t="shared" si="3"/>
        <v>102.040818148</v>
      </c>
    </row>
    <row r="25" spans="1:63" ht="12.75">
      <c r="A25" s="97"/>
      <c r="B25" s="3" t="s">
        <v>180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0.10791838200000001</v>
      </c>
      <c r="I25" s="45">
        <v>0</v>
      </c>
      <c r="J25" s="45">
        <v>0</v>
      </c>
      <c r="K25" s="45">
        <v>0</v>
      </c>
      <c r="L25" s="54">
        <v>0.691250637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0.035809208</v>
      </c>
      <c r="S25" s="45">
        <v>0</v>
      </c>
      <c r="T25" s="45">
        <v>1.9403526660000001</v>
      </c>
      <c r="U25" s="45">
        <v>0</v>
      </c>
      <c r="V25" s="54">
        <v>0.019403527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11.63987083</v>
      </c>
      <c r="AW25" s="45">
        <v>8.299058145</v>
      </c>
      <c r="AX25" s="45">
        <v>0</v>
      </c>
      <c r="AY25" s="45">
        <v>0</v>
      </c>
      <c r="AZ25" s="54">
        <v>40.048711441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2.798753793</v>
      </c>
      <c r="BG25" s="53">
        <v>1.5641490900000001</v>
      </c>
      <c r="BH25" s="45">
        <v>0.675073</v>
      </c>
      <c r="BI25" s="45">
        <v>0</v>
      </c>
      <c r="BJ25" s="56">
        <v>10.505058758</v>
      </c>
      <c r="BK25" s="61">
        <f t="shared" si="3"/>
        <v>78.32540947700001</v>
      </c>
    </row>
    <row r="26" spans="1:63" ht="12.75">
      <c r="A26" s="97"/>
      <c r="B26" s="3" t="s">
        <v>181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0.138895235</v>
      </c>
      <c r="I26" s="45">
        <v>0.1447835</v>
      </c>
      <c r="J26" s="45">
        <v>0</v>
      </c>
      <c r="K26" s="45">
        <v>0</v>
      </c>
      <c r="L26" s="54">
        <v>0.290843589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0.065104314</v>
      </c>
      <c r="S26" s="45">
        <v>0</v>
      </c>
      <c r="T26" s="45">
        <v>1.930446666</v>
      </c>
      <c r="U26" s="45">
        <v>0</v>
      </c>
      <c r="V26" s="54">
        <v>0.009652233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15.844477064000001</v>
      </c>
      <c r="AW26" s="45">
        <v>14.193163071</v>
      </c>
      <c r="AX26" s="45">
        <v>0</v>
      </c>
      <c r="AY26" s="45">
        <v>0</v>
      </c>
      <c r="AZ26" s="54">
        <v>84.63449831199999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6.12428553</v>
      </c>
      <c r="BG26" s="53">
        <v>0.29752405</v>
      </c>
      <c r="BH26" s="45">
        <v>0</v>
      </c>
      <c r="BI26" s="45">
        <v>0</v>
      </c>
      <c r="BJ26" s="56">
        <v>7.949146689</v>
      </c>
      <c r="BK26" s="61">
        <f t="shared" si="3"/>
        <v>131.622820253</v>
      </c>
    </row>
    <row r="27" spans="1:63" ht="12.75">
      <c r="A27" s="97"/>
      <c r="B27" s="3" t="s">
        <v>182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0.12019059900000001</v>
      </c>
      <c r="I27" s="45">
        <v>0</v>
      </c>
      <c r="J27" s="45">
        <v>0</v>
      </c>
      <c r="K27" s="45">
        <v>0</v>
      </c>
      <c r="L27" s="54">
        <v>0.29990524300000004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0.09428245699999999</v>
      </c>
      <c r="S27" s="45">
        <v>2.896713</v>
      </c>
      <c r="T27" s="45">
        <v>1.931142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14.519115448</v>
      </c>
      <c r="AW27" s="45">
        <v>7.097951267</v>
      </c>
      <c r="AX27" s="45">
        <v>0</v>
      </c>
      <c r="AY27" s="45">
        <v>0</v>
      </c>
      <c r="AZ27" s="54">
        <v>48.311429817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5.176310044000001</v>
      </c>
      <c r="BG27" s="53">
        <v>1.780791652</v>
      </c>
      <c r="BH27" s="45">
        <v>0</v>
      </c>
      <c r="BI27" s="45">
        <v>0</v>
      </c>
      <c r="BJ27" s="56">
        <v>11.11578163</v>
      </c>
      <c r="BK27" s="61">
        <f t="shared" si="3"/>
        <v>93.34361315700001</v>
      </c>
    </row>
    <row r="28" spans="1:63" ht="12.75">
      <c r="A28" s="97"/>
      <c r="B28" s="3" t="s">
        <v>185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0.11583859399999999</v>
      </c>
      <c r="I28" s="45">
        <v>0</v>
      </c>
      <c r="J28" s="45">
        <v>0</v>
      </c>
      <c r="K28" s="45">
        <v>0</v>
      </c>
      <c r="L28" s="54">
        <v>0.276306398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0.087183399</v>
      </c>
      <c r="S28" s="45">
        <v>0</v>
      </c>
      <c r="T28" s="45">
        <v>2.054322666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4.613004684999999</v>
      </c>
      <c r="AW28" s="45">
        <v>1.3949175939999998</v>
      </c>
      <c r="AX28" s="45">
        <v>0</v>
      </c>
      <c r="AY28" s="45">
        <v>0</v>
      </c>
      <c r="AZ28" s="54">
        <v>13.811763243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1.6540785660000001</v>
      </c>
      <c r="BG28" s="53">
        <v>0.020487273</v>
      </c>
      <c r="BH28" s="45">
        <v>0</v>
      </c>
      <c r="BI28" s="45">
        <v>0</v>
      </c>
      <c r="BJ28" s="56">
        <v>0.44544454000000006</v>
      </c>
      <c r="BK28" s="61">
        <f t="shared" si="3"/>
        <v>24.473346958</v>
      </c>
    </row>
    <row r="29" spans="1:63" ht="12.75">
      <c r="A29" s="97"/>
      <c r="B29" s="3" t="s">
        <v>189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0.10729235100000001</v>
      </c>
      <c r="I29" s="45">
        <v>0.11017033300000001</v>
      </c>
      <c r="J29" s="45">
        <v>0</v>
      </c>
      <c r="K29" s="45">
        <v>0</v>
      </c>
      <c r="L29" s="54">
        <v>0.165255501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0.009474650000000001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2.9420407269999997</v>
      </c>
      <c r="AW29" s="45">
        <v>1.1560744699999999</v>
      </c>
      <c r="AX29" s="45">
        <v>0</v>
      </c>
      <c r="AY29" s="45">
        <v>0</v>
      </c>
      <c r="AZ29" s="54">
        <v>13.083716608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0.9171463409999999</v>
      </c>
      <c r="BG29" s="53">
        <v>0.220323833</v>
      </c>
      <c r="BH29" s="45">
        <v>0</v>
      </c>
      <c r="BI29" s="45">
        <v>0</v>
      </c>
      <c r="BJ29" s="56">
        <v>1.96773095</v>
      </c>
      <c r="BK29" s="61">
        <f t="shared" si="3"/>
        <v>20.679225763999995</v>
      </c>
    </row>
    <row r="30" spans="1:63" ht="12.75">
      <c r="A30" s="97"/>
      <c r="B30" s="3" t="s">
        <v>137</v>
      </c>
      <c r="C30" s="55">
        <v>0</v>
      </c>
      <c r="D30" s="53">
        <v>11.602033353</v>
      </c>
      <c r="E30" s="45">
        <v>0</v>
      </c>
      <c r="F30" s="45">
        <v>0</v>
      </c>
      <c r="G30" s="54">
        <v>0</v>
      </c>
      <c r="H30" s="73">
        <v>0.194408349</v>
      </c>
      <c r="I30" s="45">
        <v>43.049365507</v>
      </c>
      <c r="J30" s="45">
        <v>0</v>
      </c>
      <c r="K30" s="45">
        <v>0</v>
      </c>
      <c r="L30" s="54">
        <v>2.1572728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0.005075936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1.008335699</v>
      </c>
      <c r="AW30" s="45">
        <v>62.65604072000001</v>
      </c>
      <c r="AX30" s="45">
        <v>0</v>
      </c>
      <c r="AY30" s="45">
        <v>0</v>
      </c>
      <c r="AZ30" s="54">
        <v>42.97309916299999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0.069645437</v>
      </c>
      <c r="BG30" s="53">
        <v>53.075692297</v>
      </c>
      <c r="BH30" s="45">
        <v>0</v>
      </c>
      <c r="BI30" s="45">
        <v>0</v>
      </c>
      <c r="BJ30" s="56">
        <v>10.266723764</v>
      </c>
      <c r="BK30" s="61">
        <f t="shared" si="3"/>
        <v>227.057693025</v>
      </c>
    </row>
    <row r="31" spans="1:63" ht="12.75">
      <c r="A31" s="97"/>
      <c r="B31" s="3" t="s">
        <v>138</v>
      </c>
      <c r="C31" s="55">
        <v>0</v>
      </c>
      <c r="D31" s="53">
        <v>17.385560913</v>
      </c>
      <c r="E31" s="45">
        <v>0</v>
      </c>
      <c r="F31" s="45">
        <v>0</v>
      </c>
      <c r="G31" s="54">
        <v>0</v>
      </c>
      <c r="H31" s="73">
        <v>0.16596338200000002</v>
      </c>
      <c r="I31" s="45">
        <v>0.0636949</v>
      </c>
      <c r="J31" s="45">
        <v>0</v>
      </c>
      <c r="K31" s="45">
        <v>0</v>
      </c>
      <c r="L31" s="54">
        <v>32.220227881999996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0.017612765</v>
      </c>
      <c r="S31" s="45">
        <v>0</v>
      </c>
      <c r="T31" s="45">
        <v>0</v>
      </c>
      <c r="U31" s="45">
        <v>0</v>
      </c>
      <c r="V31" s="54">
        <v>0.01273898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0.709640633</v>
      </c>
      <c r="AW31" s="45">
        <v>15.477676047</v>
      </c>
      <c r="AX31" s="45">
        <v>0</v>
      </c>
      <c r="AY31" s="45">
        <v>0</v>
      </c>
      <c r="AZ31" s="54">
        <v>29.045817993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0.17751728600000002</v>
      </c>
      <c r="BG31" s="53">
        <v>25.646369234</v>
      </c>
      <c r="BH31" s="45">
        <v>0</v>
      </c>
      <c r="BI31" s="45">
        <v>0</v>
      </c>
      <c r="BJ31" s="56">
        <v>21.873744646000002</v>
      </c>
      <c r="BK31" s="61">
        <f t="shared" si="3"/>
        <v>142.796564661</v>
      </c>
    </row>
    <row r="32" spans="1:63" ht="12.75">
      <c r="A32" s="97"/>
      <c r="B32" s="3" t="s">
        <v>139</v>
      </c>
      <c r="C32" s="55">
        <v>0</v>
      </c>
      <c r="D32" s="53">
        <v>8.100603111</v>
      </c>
      <c r="E32" s="45">
        <v>0</v>
      </c>
      <c r="F32" s="45">
        <v>0</v>
      </c>
      <c r="G32" s="54">
        <v>0</v>
      </c>
      <c r="H32" s="73">
        <v>0.08896720600000001</v>
      </c>
      <c r="I32" s="45">
        <v>1.158428343</v>
      </c>
      <c r="J32" s="45">
        <v>0</v>
      </c>
      <c r="K32" s="45">
        <v>0</v>
      </c>
      <c r="L32" s="54">
        <v>0.43274463399999996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0.03818335</v>
      </c>
      <c r="S32" s="45">
        <v>0.127277833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0.44343792499999996</v>
      </c>
      <c r="AW32" s="45">
        <v>17.361688308</v>
      </c>
      <c r="AX32" s="45">
        <v>0</v>
      </c>
      <c r="AY32" s="45">
        <v>0</v>
      </c>
      <c r="AZ32" s="54">
        <v>16.763810677000002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0.22677437799999997</v>
      </c>
      <c r="BG32" s="53">
        <v>1.9050865010000002</v>
      </c>
      <c r="BH32" s="45">
        <v>0</v>
      </c>
      <c r="BI32" s="45">
        <v>0</v>
      </c>
      <c r="BJ32" s="56">
        <v>6.274084875</v>
      </c>
      <c r="BK32" s="61">
        <f t="shared" si="3"/>
        <v>52.92108714100001</v>
      </c>
    </row>
    <row r="33" spans="1:63" ht="12.75">
      <c r="A33" s="97"/>
      <c r="B33" s="3" t="s">
        <v>140</v>
      </c>
      <c r="C33" s="55">
        <v>0</v>
      </c>
      <c r="D33" s="53">
        <v>11.553346323</v>
      </c>
      <c r="E33" s="45">
        <v>0</v>
      </c>
      <c r="F33" s="45">
        <v>0</v>
      </c>
      <c r="G33" s="54">
        <v>0</v>
      </c>
      <c r="H33" s="73">
        <v>0.19210707900000001</v>
      </c>
      <c r="I33" s="45">
        <v>0.28046788</v>
      </c>
      <c r="J33" s="45">
        <v>0</v>
      </c>
      <c r="K33" s="45">
        <v>0</v>
      </c>
      <c r="L33" s="54">
        <v>0.34421058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0.0637427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0.879456441</v>
      </c>
      <c r="AW33" s="45">
        <v>23.835544293</v>
      </c>
      <c r="AX33" s="45">
        <v>0</v>
      </c>
      <c r="AY33" s="45">
        <v>0</v>
      </c>
      <c r="AZ33" s="54">
        <v>8.414476332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0.040914825</v>
      </c>
      <c r="BG33" s="53">
        <v>0.1908238</v>
      </c>
      <c r="BH33" s="45">
        <v>0</v>
      </c>
      <c r="BI33" s="45">
        <v>0</v>
      </c>
      <c r="BJ33" s="56">
        <v>14.585299116999998</v>
      </c>
      <c r="BK33" s="61">
        <f t="shared" si="3"/>
        <v>60.380389369999996</v>
      </c>
    </row>
    <row r="34" spans="1:63" ht="12.75">
      <c r="A34" s="97"/>
      <c r="B34" s="3" t="s">
        <v>141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0.102304335</v>
      </c>
      <c r="I34" s="45">
        <v>13.819743315</v>
      </c>
      <c r="J34" s="45">
        <v>0</v>
      </c>
      <c r="K34" s="45">
        <v>0</v>
      </c>
      <c r="L34" s="54">
        <v>1.526135442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</v>
      </c>
      <c r="S34" s="45">
        <v>0.06386038299999999</v>
      </c>
      <c r="T34" s="45">
        <v>0</v>
      </c>
      <c r="U34" s="45">
        <v>0</v>
      </c>
      <c r="V34" s="54">
        <v>0.831233418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1.899871116</v>
      </c>
      <c r="AW34" s="45">
        <v>4.71025318</v>
      </c>
      <c r="AX34" s="45">
        <v>0</v>
      </c>
      <c r="AY34" s="45">
        <v>0</v>
      </c>
      <c r="AZ34" s="54">
        <v>19.746230054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0.257251625</v>
      </c>
      <c r="BG34" s="53">
        <v>0.203461493</v>
      </c>
      <c r="BH34" s="45">
        <v>0</v>
      </c>
      <c r="BI34" s="45">
        <v>0</v>
      </c>
      <c r="BJ34" s="56">
        <v>14.922173190999999</v>
      </c>
      <c r="BK34" s="61">
        <f t="shared" si="3"/>
        <v>58.082517552</v>
      </c>
    </row>
    <row r="35" spans="1:63" ht="12.75">
      <c r="A35" s="97"/>
      <c r="B35" s="3" t="s">
        <v>142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0.198573043</v>
      </c>
      <c r="I35" s="45">
        <v>1.183622334</v>
      </c>
      <c r="J35" s="45">
        <v>0</v>
      </c>
      <c r="K35" s="45">
        <v>0</v>
      </c>
      <c r="L35" s="54">
        <v>5.8569257960000005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0.08465184</v>
      </c>
      <c r="S35" s="45">
        <v>0.127296</v>
      </c>
      <c r="T35" s="45">
        <v>0</v>
      </c>
      <c r="U35" s="45">
        <v>0</v>
      </c>
      <c r="V35" s="54">
        <v>0.3373344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1.8510600379999997</v>
      </c>
      <c r="AW35" s="45">
        <v>7.141037158</v>
      </c>
      <c r="AX35" s="45">
        <v>0</v>
      </c>
      <c r="AY35" s="45">
        <v>0</v>
      </c>
      <c r="AZ35" s="54">
        <v>17.514705606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0.15940526000000002</v>
      </c>
      <c r="BG35" s="53">
        <v>2.75119262</v>
      </c>
      <c r="BH35" s="45">
        <v>0</v>
      </c>
      <c r="BI35" s="45">
        <v>0</v>
      </c>
      <c r="BJ35" s="56">
        <v>6.719083941</v>
      </c>
      <c r="BK35" s="61">
        <f t="shared" si="3"/>
        <v>43.924888036</v>
      </c>
    </row>
    <row r="36" spans="1:63" ht="12.75">
      <c r="A36" s="97"/>
      <c r="B36" s="3" t="s">
        <v>143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0.390863659</v>
      </c>
      <c r="I36" s="45">
        <v>13.098253078</v>
      </c>
      <c r="J36" s="45">
        <v>0</v>
      </c>
      <c r="K36" s="45">
        <v>0</v>
      </c>
      <c r="L36" s="54">
        <v>1.401489466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0.134546457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0.889112304</v>
      </c>
      <c r="AW36" s="45">
        <v>29.553811759</v>
      </c>
      <c r="AX36" s="45">
        <v>0</v>
      </c>
      <c r="AY36" s="45">
        <v>0</v>
      </c>
      <c r="AZ36" s="54">
        <v>27.887150227999996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0.10183262</v>
      </c>
      <c r="BG36" s="53">
        <v>0.195770527</v>
      </c>
      <c r="BH36" s="45">
        <v>0</v>
      </c>
      <c r="BI36" s="45">
        <v>0</v>
      </c>
      <c r="BJ36" s="56">
        <v>6.797195734999999</v>
      </c>
      <c r="BK36" s="61">
        <f t="shared" si="3"/>
        <v>80.45002583299998</v>
      </c>
    </row>
    <row r="37" spans="1:63" ht="12.75">
      <c r="A37" s="97"/>
      <c r="B37" s="3" t="s">
        <v>144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0.066262976</v>
      </c>
      <c r="I37" s="45">
        <v>6.37144</v>
      </c>
      <c r="J37" s="45">
        <v>0</v>
      </c>
      <c r="K37" s="45">
        <v>0</v>
      </c>
      <c r="L37" s="54">
        <v>1.6820601600000002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0.047148656</v>
      </c>
      <c r="S37" s="45">
        <v>0</v>
      </c>
      <c r="T37" s="45">
        <v>0</v>
      </c>
      <c r="U37" s="45">
        <v>0</v>
      </c>
      <c r="V37" s="54">
        <v>0.1911432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2.1004721319999997</v>
      </c>
      <c r="AW37" s="45">
        <v>3.276061893</v>
      </c>
      <c r="AX37" s="45">
        <v>0</v>
      </c>
      <c r="AY37" s="45">
        <v>0</v>
      </c>
      <c r="AZ37" s="54">
        <v>18.800551139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0.14298334099999999</v>
      </c>
      <c r="BG37" s="53">
        <v>0</v>
      </c>
      <c r="BH37" s="45">
        <v>0</v>
      </c>
      <c r="BI37" s="45">
        <v>0</v>
      </c>
      <c r="BJ37" s="56">
        <v>2.1759782800000003</v>
      </c>
      <c r="BK37" s="61">
        <f t="shared" si="3"/>
        <v>34.854101777</v>
      </c>
    </row>
    <row r="38" spans="1:63" ht="12.75">
      <c r="A38" s="97"/>
      <c r="B38" s="3" t="s">
        <v>145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0.151479799</v>
      </c>
      <c r="I38" s="45">
        <v>0</v>
      </c>
      <c r="J38" s="45">
        <v>0</v>
      </c>
      <c r="K38" s="45">
        <v>0</v>
      </c>
      <c r="L38" s="54">
        <v>8.741602402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0.024020223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1.2466372030000001</v>
      </c>
      <c r="AW38" s="45">
        <v>0.353275627</v>
      </c>
      <c r="AX38" s="45">
        <v>0</v>
      </c>
      <c r="AY38" s="45">
        <v>0</v>
      </c>
      <c r="AZ38" s="54">
        <v>15.228415283000002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0.19480709999999998</v>
      </c>
      <c r="BG38" s="53">
        <v>0</v>
      </c>
      <c r="BH38" s="45">
        <v>0</v>
      </c>
      <c r="BI38" s="45">
        <v>0</v>
      </c>
      <c r="BJ38" s="56">
        <v>0.810004458</v>
      </c>
      <c r="BK38" s="61">
        <f t="shared" si="3"/>
        <v>26.750242095000004</v>
      </c>
    </row>
    <row r="39" spans="1:63" ht="12.75">
      <c r="A39" s="97"/>
      <c r="B39" s="3" t="s">
        <v>146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0.16019973799999998</v>
      </c>
      <c r="I39" s="45">
        <v>0.315701083</v>
      </c>
      <c r="J39" s="45">
        <v>0</v>
      </c>
      <c r="K39" s="45">
        <v>0</v>
      </c>
      <c r="L39" s="54">
        <v>0.891973464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0.059351804</v>
      </c>
      <c r="S39" s="45">
        <v>0</v>
      </c>
      <c r="T39" s="45">
        <v>0</v>
      </c>
      <c r="U39" s="45">
        <v>0</v>
      </c>
      <c r="V39" s="54">
        <v>1.295808208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0.693056264</v>
      </c>
      <c r="AW39" s="45">
        <v>5.4821034509999995</v>
      </c>
      <c r="AX39" s="45">
        <v>0</v>
      </c>
      <c r="AY39" s="45">
        <v>0</v>
      </c>
      <c r="AZ39" s="54">
        <v>21.334938765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0.007561522</v>
      </c>
      <c r="BG39" s="53">
        <v>0</v>
      </c>
      <c r="BH39" s="45">
        <v>0</v>
      </c>
      <c r="BI39" s="45">
        <v>0</v>
      </c>
      <c r="BJ39" s="56">
        <v>4.0075940590000005</v>
      </c>
      <c r="BK39" s="61">
        <f t="shared" si="3"/>
        <v>34.248288358</v>
      </c>
    </row>
    <row r="40" spans="1:63" ht="12.75">
      <c r="A40" s="97"/>
      <c r="B40" s="3" t="s">
        <v>147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0.081663588</v>
      </c>
      <c r="I40" s="45">
        <v>0</v>
      </c>
      <c r="J40" s="45">
        <v>0</v>
      </c>
      <c r="K40" s="45">
        <v>0</v>
      </c>
      <c r="L40" s="54">
        <v>0.31360825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0.09925531</v>
      </c>
      <c r="S40" s="45">
        <v>0</v>
      </c>
      <c r="T40" s="45">
        <v>0</v>
      </c>
      <c r="U40" s="45">
        <v>0</v>
      </c>
      <c r="V40" s="54">
        <v>0.5017732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0.783053492</v>
      </c>
      <c r="AW40" s="45">
        <v>5.6233785020000004</v>
      </c>
      <c r="AX40" s="45">
        <v>0</v>
      </c>
      <c r="AY40" s="45">
        <v>0</v>
      </c>
      <c r="AZ40" s="54">
        <v>11.981147088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0.1512064</v>
      </c>
      <c r="BG40" s="53">
        <v>0</v>
      </c>
      <c r="BH40" s="45">
        <v>0</v>
      </c>
      <c r="BI40" s="45">
        <v>0</v>
      </c>
      <c r="BJ40" s="56">
        <v>1.3736370519999999</v>
      </c>
      <c r="BK40" s="61">
        <f t="shared" si="3"/>
        <v>20.908722882</v>
      </c>
    </row>
    <row r="41" spans="1:63" ht="12.75">
      <c r="A41" s="97"/>
      <c r="B41" s="3" t="s">
        <v>148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0.18355046200000003</v>
      </c>
      <c r="I41" s="45">
        <v>0</v>
      </c>
      <c r="J41" s="45">
        <v>0</v>
      </c>
      <c r="K41" s="45">
        <v>0</v>
      </c>
      <c r="L41" s="54">
        <v>0.08453718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0.015529793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0.361788603</v>
      </c>
      <c r="AW41" s="45">
        <v>2.808584021</v>
      </c>
      <c r="AX41" s="45">
        <v>0</v>
      </c>
      <c r="AY41" s="45">
        <v>0</v>
      </c>
      <c r="AZ41" s="54">
        <v>4.064379456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0.126111359</v>
      </c>
      <c r="BG41" s="53">
        <v>0</v>
      </c>
      <c r="BH41" s="45">
        <v>0</v>
      </c>
      <c r="BI41" s="45">
        <v>0</v>
      </c>
      <c r="BJ41" s="56">
        <v>1.250327667</v>
      </c>
      <c r="BK41" s="61">
        <f t="shared" si="3"/>
        <v>8.894808541</v>
      </c>
    </row>
    <row r="42" spans="1:63" ht="12.75">
      <c r="A42" s="97"/>
      <c r="B42" s="3" t="s">
        <v>149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0.211077654</v>
      </c>
      <c r="I42" s="45">
        <v>0</v>
      </c>
      <c r="J42" s="45">
        <v>0</v>
      </c>
      <c r="K42" s="45">
        <v>0</v>
      </c>
      <c r="L42" s="54">
        <v>0.28314058799999997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0.0017069560000000001</v>
      </c>
      <c r="S42" s="45">
        <v>0</v>
      </c>
      <c r="T42" s="45">
        <v>0</v>
      </c>
      <c r="U42" s="45">
        <v>0</v>
      </c>
      <c r="V42" s="54">
        <v>0.0609627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0.5257862139999999</v>
      </c>
      <c r="AW42" s="45">
        <v>0.18255045</v>
      </c>
      <c r="AX42" s="45">
        <v>0</v>
      </c>
      <c r="AY42" s="45">
        <v>0</v>
      </c>
      <c r="AZ42" s="54">
        <v>8.536390526000002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0.08091853</v>
      </c>
      <c r="BG42" s="53">
        <v>0</v>
      </c>
      <c r="BH42" s="45">
        <v>0</v>
      </c>
      <c r="BI42" s="45">
        <v>0</v>
      </c>
      <c r="BJ42" s="56">
        <v>1.39955345</v>
      </c>
      <c r="BK42" s="61">
        <f t="shared" si="3"/>
        <v>11.282087068000003</v>
      </c>
    </row>
    <row r="43" spans="1:63" ht="12.75">
      <c r="A43" s="97"/>
      <c r="B43" s="3" t="s">
        <v>150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0.128787969</v>
      </c>
      <c r="I43" s="45">
        <v>2.779971275</v>
      </c>
      <c r="J43" s="45">
        <v>0</v>
      </c>
      <c r="K43" s="45">
        <v>0</v>
      </c>
      <c r="L43" s="54">
        <v>2.7860426769999997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0.003114417</v>
      </c>
      <c r="S43" s="45">
        <v>0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0.20454798200000002</v>
      </c>
      <c r="AW43" s="45">
        <v>2.7764213100000004</v>
      </c>
      <c r="AX43" s="45">
        <v>0</v>
      </c>
      <c r="AY43" s="45">
        <v>0</v>
      </c>
      <c r="AZ43" s="54">
        <v>3.153870199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11.832755829</v>
      </c>
    </row>
    <row r="44" spans="1:63" ht="12.75">
      <c r="A44" s="97"/>
      <c r="B44" s="3" t="s">
        <v>151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3">
        <v>0.025940595</v>
      </c>
      <c r="I44" s="45">
        <v>9.994501957999999</v>
      </c>
      <c r="J44" s="45">
        <v>0</v>
      </c>
      <c r="K44" s="45">
        <v>0</v>
      </c>
      <c r="L44" s="54">
        <v>1.7024368140000001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</v>
      </c>
      <c r="S44" s="45">
        <v>3.030443333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0.161951957</v>
      </c>
      <c r="AW44" s="45">
        <v>12.228218544</v>
      </c>
      <c r="AX44" s="45">
        <v>0</v>
      </c>
      <c r="AY44" s="45">
        <v>0</v>
      </c>
      <c r="AZ44" s="54">
        <v>2.94680778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0.024191657999999998</v>
      </c>
      <c r="BG44" s="53">
        <v>0</v>
      </c>
      <c r="BH44" s="45">
        <v>0</v>
      </c>
      <c r="BI44" s="45">
        <v>0</v>
      </c>
      <c r="BJ44" s="56">
        <v>0</v>
      </c>
      <c r="BK44" s="61">
        <f t="shared" si="3"/>
        <v>30.114492638999998</v>
      </c>
    </row>
    <row r="45" spans="1:63" ht="12.75">
      <c r="A45" s="97"/>
      <c r="B45" s="3" t="s">
        <v>152</v>
      </c>
      <c r="C45" s="55">
        <v>0</v>
      </c>
      <c r="D45" s="53">
        <v>43.796195674</v>
      </c>
      <c r="E45" s="45">
        <v>0</v>
      </c>
      <c r="F45" s="45">
        <v>0</v>
      </c>
      <c r="G45" s="54">
        <v>0</v>
      </c>
      <c r="H45" s="73">
        <v>0.142190291</v>
      </c>
      <c r="I45" s="45">
        <v>107.703484075</v>
      </c>
      <c r="J45" s="45">
        <v>0</v>
      </c>
      <c r="K45" s="45">
        <v>0</v>
      </c>
      <c r="L45" s="54">
        <v>17.207007442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0.01604094</v>
      </c>
      <c r="S45" s="45">
        <v>66.732647861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12.09988667</v>
      </c>
      <c r="AS45" s="45">
        <v>0</v>
      </c>
      <c r="AT45" s="45">
        <v>0</v>
      </c>
      <c r="AU45" s="54">
        <v>0</v>
      </c>
      <c r="AV45" s="73">
        <v>0.469703892</v>
      </c>
      <c r="AW45" s="45">
        <v>26.744171291</v>
      </c>
      <c r="AX45" s="45">
        <v>0</v>
      </c>
      <c r="AY45" s="45">
        <v>0</v>
      </c>
      <c r="AZ45" s="54">
        <v>50.823229606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0.029620523</v>
      </c>
      <c r="BG45" s="53">
        <v>0.302497167</v>
      </c>
      <c r="BH45" s="45">
        <v>0</v>
      </c>
      <c r="BI45" s="45">
        <v>0</v>
      </c>
      <c r="BJ45" s="56">
        <v>0.205698073</v>
      </c>
      <c r="BK45" s="61">
        <f t="shared" si="3"/>
        <v>326.272373505</v>
      </c>
    </row>
    <row r="46" spans="1:63" ht="12.75">
      <c r="A46" s="97"/>
      <c r="B46" s="3" t="s">
        <v>153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0.006775539</v>
      </c>
      <c r="I46" s="45">
        <v>0</v>
      </c>
      <c r="J46" s="45">
        <v>0</v>
      </c>
      <c r="K46" s="45">
        <v>0</v>
      </c>
      <c r="L46" s="54">
        <v>1.0669666199999999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</v>
      </c>
      <c r="S46" s="45">
        <v>0</v>
      </c>
      <c r="T46" s="45">
        <v>0</v>
      </c>
      <c r="U46" s="45">
        <v>0</v>
      </c>
      <c r="V46" s="54">
        <v>0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0.07339208900000001</v>
      </c>
      <c r="AW46" s="45">
        <v>2.768420786</v>
      </c>
      <c r="AX46" s="45">
        <v>0</v>
      </c>
      <c r="AY46" s="45">
        <v>0</v>
      </c>
      <c r="AZ46" s="54">
        <v>3.209208192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</v>
      </c>
      <c r="BG46" s="53">
        <v>0.38500767999999996</v>
      </c>
      <c r="BH46" s="45">
        <v>0</v>
      </c>
      <c r="BI46" s="45">
        <v>0</v>
      </c>
      <c r="BJ46" s="56">
        <v>0.54141705</v>
      </c>
      <c r="BK46" s="61">
        <f t="shared" si="3"/>
        <v>8.051187956</v>
      </c>
    </row>
    <row r="47" spans="1:63" ht="12.75">
      <c r="A47" s="97"/>
      <c r="B47" s="3" t="s">
        <v>154</v>
      </c>
      <c r="C47" s="55">
        <v>0</v>
      </c>
      <c r="D47" s="53">
        <v>60.56376665</v>
      </c>
      <c r="E47" s="45">
        <v>0</v>
      </c>
      <c r="F47" s="45">
        <v>0</v>
      </c>
      <c r="G47" s="54">
        <v>0</v>
      </c>
      <c r="H47" s="73">
        <v>0.124377051</v>
      </c>
      <c r="I47" s="45">
        <v>70.895053291</v>
      </c>
      <c r="J47" s="45">
        <v>0</v>
      </c>
      <c r="K47" s="45">
        <v>0</v>
      </c>
      <c r="L47" s="54">
        <v>61.65534315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0.023321401999999998</v>
      </c>
      <c r="S47" s="45">
        <v>6.056376665</v>
      </c>
      <c r="T47" s="45">
        <v>0</v>
      </c>
      <c r="U47" s="45">
        <v>0</v>
      </c>
      <c r="V47" s="54">
        <v>0.03633826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0.115614625</v>
      </c>
      <c r="AW47" s="45">
        <v>55.162074983000004</v>
      </c>
      <c r="AX47" s="45">
        <v>0</v>
      </c>
      <c r="AY47" s="45">
        <v>0</v>
      </c>
      <c r="AZ47" s="54">
        <v>22.557513814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0.019954407</v>
      </c>
      <c r="BG47" s="53">
        <v>0</v>
      </c>
      <c r="BH47" s="45">
        <v>0</v>
      </c>
      <c r="BI47" s="45">
        <v>0</v>
      </c>
      <c r="BJ47" s="56">
        <v>0.367606204</v>
      </c>
      <c r="BK47" s="61">
        <f t="shared" si="3"/>
        <v>277.577340502</v>
      </c>
    </row>
    <row r="48" spans="1:63" ht="12.75">
      <c r="A48" s="97"/>
      <c r="B48" s="3" t="s">
        <v>155</v>
      </c>
      <c r="C48" s="55">
        <v>0</v>
      </c>
      <c r="D48" s="53">
        <v>0</v>
      </c>
      <c r="E48" s="45">
        <v>0</v>
      </c>
      <c r="F48" s="45">
        <v>0</v>
      </c>
      <c r="G48" s="54">
        <v>0</v>
      </c>
      <c r="H48" s="73">
        <v>0.34889260499999997</v>
      </c>
      <c r="I48" s="45">
        <v>10.23951118</v>
      </c>
      <c r="J48" s="45">
        <v>0</v>
      </c>
      <c r="K48" s="45">
        <v>0</v>
      </c>
      <c r="L48" s="54">
        <v>5.985680428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0.20178804</v>
      </c>
      <c r="S48" s="45">
        <v>6.009173335</v>
      </c>
      <c r="T48" s="45">
        <v>0</v>
      </c>
      <c r="U48" s="45">
        <v>0</v>
      </c>
      <c r="V48" s="54">
        <v>0.841284267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0.565830045</v>
      </c>
      <c r="AW48" s="45">
        <v>10.855533984000001</v>
      </c>
      <c r="AX48" s="45">
        <v>0</v>
      </c>
      <c r="AY48" s="45">
        <v>0</v>
      </c>
      <c r="AZ48" s="54">
        <v>37.851105411999995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0.143324261</v>
      </c>
      <c r="BG48" s="53">
        <v>2.061671327</v>
      </c>
      <c r="BH48" s="45">
        <v>0</v>
      </c>
      <c r="BI48" s="45">
        <v>0</v>
      </c>
      <c r="BJ48" s="56">
        <v>7.627430177</v>
      </c>
      <c r="BK48" s="61">
        <f t="shared" si="3"/>
        <v>82.73122506099999</v>
      </c>
    </row>
    <row r="49" spans="1:63" ht="12.75">
      <c r="A49" s="97"/>
      <c r="B49" s="3" t="s">
        <v>156</v>
      </c>
      <c r="C49" s="55">
        <v>0</v>
      </c>
      <c r="D49" s="53">
        <v>164.424789421</v>
      </c>
      <c r="E49" s="45">
        <v>0</v>
      </c>
      <c r="F49" s="45">
        <v>0</v>
      </c>
      <c r="G49" s="54">
        <v>0</v>
      </c>
      <c r="H49" s="73">
        <v>0.13455678999999998</v>
      </c>
      <c r="I49" s="45">
        <v>121.93358508099999</v>
      </c>
      <c r="J49" s="45">
        <v>0</v>
      </c>
      <c r="K49" s="45">
        <v>0</v>
      </c>
      <c r="L49" s="54">
        <v>67.890862951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0.023506476000000002</v>
      </c>
      <c r="S49" s="45">
        <v>0</v>
      </c>
      <c r="T49" s="45">
        <v>0</v>
      </c>
      <c r="U49" s="45">
        <v>0</v>
      </c>
      <c r="V49" s="54">
        <v>0.395994345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0.19187391399999998</v>
      </c>
      <c r="AW49" s="45">
        <v>20.666473446</v>
      </c>
      <c r="AX49" s="45">
        <v>0</v>
      </c>
      <c r="AY49" s="45">
        <v>0</v>
      </c>
      <c r="AZ49" s="54">
        <v>83.68740080900001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0.015919653</v>
      </c>
      <c r="BG49" s="53">
        <v>0</v>
      </c>
      <c r="BH49" s="45">
        <v>0</v>
      </c>
      <c r="BI49" s="45">
        <v>0</v>
      </c>
      <c r="BJ49" s="56">
        <v>0.043506868</v>
      </c>
      <c r="BK49" s="61">
        <f t="shared" si="3"/>
        <v>459.40846975400007</v>
      </c>
    </row>
    <row r="50" spans="1:63" ht="12.75">
      <c r="A50" s="97"/>
      <c r="B50" s="3" t="s">
        <v>157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0.24530826</v>
      </c>
      <c r="I50" s="45">
        <v>47.88838668</v>
      </c>
      <c r="J50" s="45">
        <v>0</v>
      </c>
      <c r="K50" s="45">
        <v>0</v>
      </c>
      <c r="L50" s="54">
        <v>3.034926507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0.008979072999999999</v>
      </c>
      <c r="S50" s="45">
        <v>63.080409405999994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0.6594380599999999</v>
      </c>
      <c r="AW50" s="45">
        <v>0.249932829</v>
      </c>
      <c r="AX50" s="45">
        <v>0</v>
      </c>
      <c r="AY50" s="45">
        <v>0</v>
      </c>
      <c r="AZ50" s="54">
        <v>9.779758703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0.11420553400000001</v>
      </c>
      <c r="BG50" s="53">
        <v>0</v>
      </c>
      <c r="BH50" s="45">
        <v>0</v>
      </c>
      <c r="BI50" s="45">
        <v>0</v>
      </c>
      <c r="BJ50" s="56">
        <v>0.6919600530000001</v>
      </c>
      <c r="BK50" s="61">
        <f t="shared" si="3"/>
        <v>125.75330510500001</v>
      </c>
    </row>
    <row r="51" spans="1:63" ht="12.75">
      <c r="A51" s="97"/>
      <c r="B51" s="3" t="s">
        <v>158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0.026727286</v>
      </c>
      <c r="I51" s="45">
        <v>4.926467874</v>
      </c>
      <c r="J51" s="45">
        <v>0</v>
      </c>
      <c r="K51" s="45">
        <v>0</v>
      </c>
      <c r="L51" s="54">
        <v>5.2579642710000005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</v>
      </c>
      <c r="S51" s="45">
        <v>0</v>
      </c>
      <c r="T51" s="45">
        <v>0</v>
      </c>
      <c r="U51" s="45">
        <v>0</v>
      </c>
      <c r="V51" s="54">
        <v>0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0.337391381</v>
      </c>
      <c r="AW51" s="45">
        <v>0.6579155</v>
      </c>
      <c r="AX51" s="45">
        <v>0</v>
      </c>
      <c r="AY51" s="45">
        <v>0</v>
      </c>
      <c r="AZ51" s="54">
        <v>5.329138273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0.020577755</v>
      </c>
      <c r="BG51" s="53">
        <v>4.921459722</v>
      </c>
      <c r="BH51" s="45">
        <v>0</v>
      </c>
      <c r="BI51" s="45">
        <v>0</v>
      </c>
      <c r="BJ51" s="56">
        <v>0</v>
      </c>
      <c r="BK51" s="61">
        <f t="shared" si="3"/>
        <v>21.477642062</v>
      </c>
    </row>
    <row r="52" spans="1:63" ht="12.75">
      <c r="A52" s="97"/>
      <c r="B52" s="3" t="s">
        <v>159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0.41476955299999996</v>
      </c>
      <c r="I52" s="45">
        <v>13.107812662999999</v>
      </c>
      <c r="J52" s="45">
        <v>0</v>
      </c>
      <c r="K52" s="45">
        <v>0</v>
      </c>
      <c r="L52" s="54">
        <v>15.31675629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0.003574858</v>
      </c>
      <c r="S52" s="45">
        <v>0</v>
      </c>
      <c r="T52" s="45">
        <v>0</v>
      </c>
      <c r="U52" s="45">
        <v>0</v>
      </c>
      <c r="V52" s="54">
        <v>0.694573414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0.023785193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0.748335203</v>
      </c>
      <c r="AW52" s="45">
        <v>0</v>
      </c>
      <c r="AX52" s="45">
        <v>0</v>
      </c>
      <c r="AY52" s="45">
        <v>0</v>
      </c>
      <c r="AZ52" s="54">
        <v>18.27805217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0.049948906</v>
      </c>
      <c r="BG52" s="53">
        <v>1.189259667</v>
      </c>
      <c r="BH52" s="45">
        <v>0</v>
      </c>
      <c r="BI52" s="45">
        <v>0</v>
      </c>
      <c r="BJ52" s="56">
        <v>1.450896793</v>
      </c>
      <c r="BK52" s="61">
        <f t="shared" si="3"/>
        <v>51.27776470999999</v>
      </c>
    </row>
    <row r="53" spans="1:63" ht="12.75">
      <c r="A53" s="97"/>
      <c r="B53" s="3" t="s">
        <v>160</v>
      </c>
      <c r="C53" s="55">
        <v>0</v>
      </c>
      <c r="D53" s="53">
        <v>23.88250666</v>
      </c>
      <c r="E53" s="45">
        <v>0</v>
      </c>
      <c r="F53" s="45">
        <v>0</v>
      </c>
      <c r="G53" s="54">
        <v>0</v>
      </c>
      <c r="H53" s="73">
        <v>0.106277154</v>
      </c>
      <c r="I53" s="45">
        <v>3.6919341219999997</v>
      </c>
      <c r="J53" s="45">
        <v>0</v>
      </c>
      <c r="K53" s="45">
        <v>0</v>
      </c>
      <c r="L53" s="54">
        <v>13.218600484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</v>
      </c>
      <c r="S53" s="45">
        <v>0</v>
      </c>
      <c r="T53" s="45">
        <v>0</v>
      </c>
      <c r="U53" s="45">
        <v>0</v>
      </c>
      <c r="V53" s="54">
        <v>0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0.21566804899999997</v>
      </c>
      <c r="AW53" s="45">
        <v>6.9122718</v>
      </c>
      <c r="AX53" s="45">
        <v>0</v>
      </c>
      <c r="AY53" s="45">
        <v>0</v>
      </c>
      <c r="AZ53" s="54">
        <v>7.323432795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0.010937358999999999</v>
      </c>
      <c r="BG53" s="53">
        <v>17.876565</v>
      </c>
      <c r="BH53" s="45">
        <v>0</v>
      </c>
      <c r="BI53" s="45">
        <v>0</v>
      </c>
      <c r="BJ53" s="56">
        <v>0</v>
      </c>
      <c r="BK53" s="61">
        <f t="shared" si="3"/>
        <v>73.23819342300001</v>
      </c>
    </row>
    <row r="54" spans="1:63" ht="12.75">
      <c r="A54" s="97"/>
      <c r="B54" s="3" t="s">
        <v>161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0.25238306</v>
      </c>
      <c r="I54" s="45">
        <v>8.090952043000001</v>
      </c>
      <c r="J54" s="45">
        <v>0</v>
      </c>
      <c r="K54" s="45">
        <v>0</v>
      </c>
      <c r="L54" s="54">
        <v>14.160743856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0.002965935</v>
      </c>
      <c r="S54" s="45">
        <v>19.515226729</v>
      </c>
      <c r="T54" s="45">
        <v>0</v>
      </c>
      <c r="U54" s="45">
        <v>0</v>
      </c>
      <c r="V54" s="54">
        <v>0.14824099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0.6334191929999999</v>
      </c>
      <c r="AW54" s="45">
        <v>12.544217695</v>
      </c>
      <c r="AX54" s="45">
        <v>0</v>
      </c>
      <c r="AY54" s="45">
        <v>0</v>
      </c>
      <c r="AZ54" s="54">
        <v>28.640278606999996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0.39780631</v>
      </c>
      <c r="BG54" s="53">
        <v>6.038852202</v>
      </c>
      <c r="BH54" s="45">
        <v>0</v>
      </c>
      <c r="BI54" s="45">
        <v>0</v>
      </c>
      <c r="BJ54" s="56">
        <v>1.587307011</v>
      </c>
      <c r="BK54" s="61">
        <f t="shared" si="3"/>
        <v>92.01239363099998</v>
      </c>
    </row>
    <row r="55" spans="1:63" ht="12.75">
      <c r="A55" s="97"/>
      <c r="B55" s="3" t="s">
        <v>162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0.053130829000000004</v>
      </c>
      <c r="I55" s="45">
        <v>0</v>
      </c>
      <c r="J55" s="45">
        <v>0</v>
      </c>
      <c r="K55" s="45">
        <v>0</v>
      </c>
      <c r="L55" s="54">
        <v>8.239198642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0.1778934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0.246476265</v>
      </c>
      <c r="AW55" s="45">
        <v>7.338784437</v>
      </c>
      <c r="AX55" s="45">
        <v>0</v>
      </c>
      <c r="AY55" s="45">
        <v>0</v>
      </c>
      <c r="AZ55" s="54">
        <v>10.231433366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0.022963256</v>
      </c>
      <c r="BG55" s="53">
        <v>0.88775475</v>
      </c>
      <c r="BH55" s="45">
        <v>0</v>
      </c>
      <c r="BI55" s="45">
        <v>0</v>
      </c>
      <c r="BJ55" s="56">
        <v>0</v>
      </c>
      <c r="BK55" s="61">
        <f t="shared" si="3"/>
        <v>27.197634945</v>
      </c>
    </row>
    <row r="56" spans="1:63" ht="12.75">
      <c r="A56" s="97"/>
      <c r="B56" s="3" t="s">
        <v>163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0.069452393</v>
      </c>
      <c r="I56" s="45">
        <v>1.7795065010000002</v>
      </c>
      <c r="J56" s="45">
        <v>0</v>
      </c>
      <c r="K56" s="45">
        <v>0</v>
      </c>
      <c r="L56" s="54">
        <v>5.368177943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</v>
      </c>
      <c r="S56" s="45">
        <v>0</v>
      </c>
      <c r="T56" s="45">
        <v>0</v>
      </c>
      <c r="U56" s="45">
        <v>0</v>
      </c>
      <c r="V56" s="54">
        <v>0.25614088900000004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0.616283986</v>
      </c>
      <c r="AW56" s="45">
        <v>1.785526764</v>
      </c>
      <c r="AX56" s="45">
        <v>0</v>
      </c>
      <c r="AY56" s="45">
        <v>0</v>
      </c>
      <c r="AZ56" s="54">
        <v>4.893433651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0.097406093</v>
      </c>
      <c r="BG56" s="53">
        <v>0</v>
      </c>
      <c r="BH56" s="45">
        <v>0</v>
      </c>
      <c r="BI56" s="45">
        <v>0</v>
      </c>
      <c r="BJ56" s="56">
        <v>0.028591152</v>
      </c>
      <c r="BK56" s="61">
        <f t="shared" si="3"/>
        <v>14.894519372000001</v>
      </c>
    </row>
    <row r="57" spans="1:63" ht="12.75">
      <c r="A57" s="97"/>
      <c r="B57" s="3" t="s">
        <v>171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0.201775582</v>
      </c>
      <c r="I57" s="45">
        <v>1.179935333</v>
      </c>
      <c r="J57" s="45">
        <v>0</v>
      </c>
      <c r="K57" s="45">
        <v>0</v>
      </c>
      <c r="L57" s="54">
        <v>8.489044753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0.05309709</v>
      </c>
      <c r="S57" s="45">
        <v>0</v>
      </c>
      <c r="T57" s="45">
        <v>0</v>
      </c>
      <c r="U57" s="45">
        <v>0</v>
      </c>
      <c r="V57" s="54">
        <v>0.9264949130000001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0.30366978</v>
      </c>
      <c r="AW57" s="45">
        <v>5.853480455</v>
      </c>
      <c r="AX57" s="45">
        <v>0</v>
      </c>
      <c r="AY57" s="45">
        <v>0</v>
      </c>
      <c r="AZ57" s="54">
        <v>2.950540465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0.028676708000000002</v>
      </c>
      <c r="BG57" s="53">
        <v>13.402939151</v>
      </c>
      <c r="BH57" s="45">
        <v>0</v>
      </c>
      <c r="BI57" s="45">
        <v>0</v>
      </c>
      <c r="BJ57" s="56">
        <v>7.302128535</v>
      </c>
      <c r="BK57" s="61">
        <f t="shared" si="3"/>
        <v>40.691782765</v>
      </c>
    </row>
    <row r="58" spans="1:63" ht="12.75">
      <c r="A58" s="97"/>
      <c r="B58" s="3" t="s">
        <v>164</v>
      </c>
      <c r="C58" s="55">
        <v>0</v>
      </c>
      <c r="D58" s="53">
        <v>6.474896665</v>
      </c>
      <c r="E58" s="45">
        <v>0</v>
      </c>
      <c r="F58" s="45">
        <v>0</v>
      </c>
      <c r="G58" s="54">
        <v>0</v>
      </c>
      <c r="H58" s="73">
        <v>0.189634314</v>
      </c>
      <c r="I58" s="45">
        <v>0</v>
      </c>
      <c r="J58" s="45">
        <v>0</v>
      </c>
      <c r="K58" s="45">
        <v>0</v>
      </c>
      <c r="L58" s="54">
        <v>13.933977622999999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0.09431852399999999</v>
      </c>
      <c r="S58" s="45">
        <v>0</v>
      </c>
      <c r="T58" s="45">
        <v>0</v>
      </c>
      <c r="U58" s="45">
        <v>0</v>
      </c>
      <c r="V58" s="54">
        <v>0.051799173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4.433577487</v>
      </c>
      <c r="AW58" s="45">
        <v>7.412195909999999</v>
      </c>
      <c r="AX58" s="45">
        <v>0</v>
      </c>
      <c r="AY58" s="45">
        <v>0</v>
      </c>
      <c r="AZ58" s="54">
        <v>35.813932933000004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0.34231712599999997</v>
      </c>
      <c r="BG58" s="53">
        <v>0</v>
      </c>
      <c r="BH58" s="45">
        <v>0</v>
      </c>
      <c r="BI58" s="45">
        <v>0</v>
      </c>
      <c r="BJ58" s="56">
        <v>1.3343347810000001</v>
      </c>
      <c r="BK58" s="61">
        <f t="shared" si="3"/>
        <v>70.080984536</v>
      </c>
    </row>
    <row r="59" spans="1:63" ht="12.75">
      <c r="A59" s="97"/>
      <c r="B59" s="3" t="s">
        <v>165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3">
        <v>0.12499824400000001</v>
      </c>
      <c r="I59" s="45">
        <v>0</v>
      </c>
      <c r="J59" s="45">
        <v>0</v>
      </c>
      <c r="K59" s="45">
        <v>0</v>
      </c>
      <c r="L59" s="54">
        <v>1.4954048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</v>
      </c>
      <c r="S59" s="45">
        <v>0</v>
      </c>
      <c r="T59" s="45">
        <v>0</v>
      </c>
      <c r="U59" s="45">
        <v>0</v>
      </c>
      <c r="V59" s="54">
        <v>0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0.9840121279999999</v>
      </c>
      <c r="AW59" s="45">
        <v>3.907661892</v>
      </c>
      <c r="AX59" s="45">
        <v>0</v>
      </c>
      <c r="AY59" s="45">
        <v>0</v>
      </c>
      <c r="AZ59" s="54">
        <v>14.48636035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0.101497377</v>
      </c>
      <c r="BG59" s="53">
        <v>0</v>
      </c>
      <c r="BH59" s="45">
        <v>0</v>
      </c>
      <c r="BI59" s="45">
        <v>0</v>
      </c>
      <c r="BJ59" s="56">
        <v>2.7069429780000003</v>
      </c>
      <c r="BK59" s="61">
        <f t="shared" si="3"/>
        <v>23.806877769000003</v>
      </c>
    </row>
    <row r="60" spans="1:63" ht="12.75">
      <c r="A60" s="97"/>
      <c r="B60" s="3" t="s">
        <v>166</v>
      </c>
      <c r="C60" s="55">
        <v>0</v>
      </c>
      <c r="D60" s="53">
        <v>6.124096665</v>
      </c>
      <c r="E60" s="45">
        <v>0</v>
      </c>
      <c r="F60" s="45">
        <v>0</v>
      </c>
      <c r="G60" s="54">
        <v>0</v>
      </c>
      <c r="H60" s="73">
        <v>0.15208034799999998</v>
      </c>
      <c r="I60" s="45">
        <v>3.6744579990000004</v>
      </c>
      <c r="J60" s="45">
        <v>0</v>
      </c>
      <c r="K60" s="45">
        <v>0</v>
      </c>
      <c r="L60" s="54">
        <v>1.690352335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0.130254174</v>
      </c>
      <c r="S60" s="45">
        <v>15.920884624000001</v>
      </c>
      <c r="T60" s="45">
        <v>0</v>
      </c>
      <c r="U60" s="45">
        <v>0</v>
      </c>
      <c r="V60" s="54">
        <v>1.599176778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1.5387246749999999</v>
      </c>
      <c r="AW60" s="45">
        <v>5.185745484000001</v>
      </c>
      <c r="AX60" s="45">
        <v>0</v>
      </c>
      <c r="AY60" s="45">
        <v>0</v>
      </c>
      <c r="AZ60" s="54">
        <v>34.800731672999994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0.51550445</v>
      </c>
      <c r="BG60" s="53">
        <v>0.27858842</v>
      </c>
      <c r="BH60" s="45">
        <v>0</v>
      </c>
      <c r="BI60" s="45">
        <v>0</v>
      </c>
      <c r="BJ60" s="56">
        <v>2.133152215</v>
      </c>
      <c r="BK60" s="61">
        <f t="shared" si="3"/>
        <v>73.74374983999999</v>
      </c>
    </row>
    <row r="61" spans="1:63" ht="12.75">
      <c r="A61" s="97"/>
      <c r="B61" s="3" t="s">
        <v>167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0.097728414</v>
      </c>
      <c r="I61" s="45">
        <v>12.663450693000001</v>
      </c>
      <c r="J61" s="45">
        <v>0</v>
      </c>
      <c r="K61" s="45">
        <v>0</v>
      </c>
      <c r="L61" s="54">
        <v>13.00052915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0.006056148</v>
      </c>
      <c r="S61" s="45">
        <v>0</v>
      </c>
      <c r="T61" s="45">
        <v>0.30280741699999997</v>
      </c>
      <c r="U61" s="45">
        <v>0</v>
      </c>
      <c r="V61" s="54">
        <v>0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0.48838764500000004</v>
      </c>
      <c r="AW61" s="45">
        <v>4.237604282</v>
      </c>
      <c r="AX61" s="45">
        <v>0</v>
      </c>
      <c r="AY61" s="45">
        <v>0</v>
      </c>
      <c r="AZ61" s="54">
        <v>3.012200194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0.078474153</v>
      </c>
      <c r="BG61" s="53">
        <v>1.207294667</v>
      </c>
      <c r="BH61" s="45">
        <v>0</v>
      </c>
      <c r="BI61" s="45">
        <v>0</v>
      </c>
      <c r="BJ61" s="56">
        <v>17.148317338</v>
      </c>
      <c r="BK61" s="100">
        <f t="shared" si="3"/>
        <v>52.242850101</v>
      </c>
    </row>
    <row r="62" spans="1:63" ht="12.75">
      <c r="A62" s="97"/>
      <c r="B62" s="3" t="s">
        <v>168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3">
        <v>0.403220287</v>
      </c>
      <c r="I62" s="45">
        <v>11.096069479</v>
      </c>
      <c r="J62" s="45">
        <v>0</v>
      </c>
      <c r="K62" s="45">
        <v>0</v>
      </c>
      <c r="L62" s="54">
        <v>3.01606128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0.018135845</v>
      </c>
      <c r="S62" s="45">
        <v>0</v>
      </c>
      <c r="T62" s="45">
        <v>0</v>
      </c>
      <c r="U62" s="45">
        <v>0</v>
      </c>
      <c r="V62" s="54">
        <v>0.45527501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6.02633</v>
      </c>
      <c r="AS62" s="45">
        <v>0</v>
      </c>
      <c r="AT62" s="45">
        <v>0</v>
      </c>
      <c r="AU62" s="54">
        <v>0</v>
      </c>
      <c r="AV62" s="73">
        <v>0.645292509</v>
      </c>
      <c r="AW62" s="45">
        <v>8.87075776</v>
      </c>
      <c r="AX62" s="45">
        <v>0</v>
      </c>
      <c r="AY62" s="45">
        <v>0</v>
      </c>
      <c r="AZ62" s="54">
        <v>7.8769918379999995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0.22163689</v>
      </c>
      <c r="BG62" s="53">
        <v>2.539917573</v>
      </c>
      <c r="BH62" s="45">
        <v>0</v>
      </c>
      <c r="BI62" s="45">
        <v>0</v>
      </c>
      <c r="BJ62" s="56">
        <v>0.20489522</v>
      </c>
      <c r="BK62" s="100">
        <f t="shared" si="3"/>
        <v>41.37458369099999</v>
      </c>
    </row>
    <row r="63" spans="1:63" ht="12.75">
      <c r="A63" s="97"/>
      <c r="B63" s="3" t="s">
        <v>169</v>
      </c>
      <c r="C63" s="55">
        <v>0</v>
      </c>
      <c r="D63" s="99">
        <v>2.4218266670000004</v>
      </c>
      <c r="E63" s="55">
        <v>0</v>
      </c>
      <c r="F63" s="55">
        <v>0</v>
      </c>
      <c r="G63" s="43">
        <v>0</v>
      </c>
      <c r="H63" s="73">
        <v>0.41254233799999995</v>
      </c>
      <c r="I63" s="55">
        <v>0.18573826699999998</v>
      </c>
      <c r="J63" s="55">
        <v>0</v>
      </c>
      <c r="K63" s="55">
        <v>0</v>
      </c>
      <c r="L63" s="43">
        <v>41.721162562</v>
      </c>
      <c r="M63" s="73">
        <v>0</v>
      </c>
      <c r="N63" s="99">
        <v>0</v>
      </c>
      <c r="O63" s="55">
        <v>0</v>
      </c>
      <c r="P63" s="55">
        <v>0</v>
      </c>
      <c r="Q63" s="43">
        <v>0</v>
      </c>
      <c r="R63" s="73">
        <v>0.10610256299999998</v>
      </c>
      <c r="S63" s="55">
        <v>7.280244</v>
      </c>
      <c r="T63" s="55">
        <v>0.968730667</v>
      </c>
      <c r="U63" s="55">
        <v>0</v>
      </c>
      <c r="V63" s="43">
        <v>0</v>
      </c>
      <c r="W63" s="73">
        <v>0</v>
      </c>
      <c r="X63" s="55">
        <v>0</v>
      </c>
      <c r="Y63" s="55">
        <v>0</v>
      </c>
      <c r="Z63" s="55">
        <v>0</v>
      </c>
      <c r="AA63" s="43">
        <v>0</v>
      </c>
      <c r="AB63" s="73">
        <v>0</v>
      </c>
      <c r="AC63" s="55">
        <v>0</v>
      </c>
      <c r="AD63" s="55">
        <v>0</v>
      </c>
      <c r="AE63" s="55">
        <v>0</v>
      </c>
      <c r="AF63" s="43">
        <v>0</v>
      </c>
      <c r="AG63" s="73">
        <v>0</v>
      </c>
      <c r="AH63" s="55">
        <v>0</v>
      </c>
      <c r="AI63" s="55">
        <v>0</v>
      </c>
      <c r="AJ63" s="55">
        <v>0</v>
      </c>
      <c r="AK63" s="43">
        <v>0</v>
      </c>
      <c r="AL63" s="73">
        <v>0</v>
      </c>
      <c r="AM63" s="55">
        <v>0</v>
      </c>
      <c r="AN63" s="55">
        <v>0</v>
      </c>
      <c r="AO63" s="55">
        <v>0</v>
      </c>
      <c r="AP63" s="43">
        <v>0</v>
      </c>
      <c r="AQ63" s="73">
        <v>0</v>
      </c>
      <c r="AR63" s="99">
        <v>0</v>
      </c>
      <c r="AS63" s="55">
        <v>0</v>
      </c>
      <c r="AT63" s="55">
        <v>0</v>
      </c>
      <c r="AU63" s="43">
        <v>0</v>
      </c>
      <c r="AV63" s="73">
        <v>2.769605964</v>
      </c>
      <c r="AW63" s="55">
        <v>18.097692591</v>
      </c>
      <c r="AX63" s="55">
        <v>0</v>
      </c>
      <c r="AY63" s="55">
        <v>0</v>
      </c>
      <c r="AZ63" s="43">
        <v>28.550209457</v>
      </c>
      <c r="BA63" s="73">
        <v>0</v>
      </c>
      <c r="BB63" s="99">
        <v>0</v>
      </c>
      <c r="BC63" s="55">
        <v>0</v>
      </c>
      <c r="BD63" s="55">
        <v>0</v>
      </c>
      <c r="BE63" s="43">
        <v>0</v>
      </c>
      <c r="BF63" s="73">
        <v>0.449837917</v>
      </c>
      <c r="BG63" s="99">
        <v>0.064375925</v>
      </c>
      <c r="BH63" s="55">
        <v>0</v>
      </c>
      <c r="BI63" s="55">
        <v>0</v>
      </c>
      <c r="BJ63" s="43">
        <v>2.7693898789999998</v>
      </c>
      <c r="BK63" s="100">
        <f t="shared" si="3"/>
        <v>105.79745879699999</v>
      </c>
    </row>
    <row r="64" spans="1:63" ht="12.75">
      <c r="A64" s="97"/>
      <c r="B64" s="2" t="s">
        <v>175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0.099246854</v>
      </c>
      <c r="I64" s="55">
        <v>1.9826046</v>
      </c>
      <c r="J64" s="55">
        <v>0</v>
      </c>
      <c r="K64" s="55">
        <v>0</v>
      </c>
      <c r="L64" s="43">
        <v>3.3820902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0.07580547</v>
      </c>
      <c r="S64" s="55">
        <v>11.66238</v>
      </c>
      <c r="T64" s="55">
        <v>0</v>
      </c>
      <c r="U64" s="55">
        <v>0</v>
      </c>
      <c r="V64" s="43">
        <v>0.16327332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1.89609573</v>
      </c>
      <c r="AW64" s="55">
        <v>9.246320969</v>
      </c>
      <c r="AX64" s="55">
        <v>0</v>
      </c>
      <c r="AY64" s="55">
        <v>0</v>
      </c>
      <c r="AZ64" s="43">
        <v>27.328084972000003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0.184720474</v>
      </c>
      <c r="BG64" s="99">
        <v>0.02302901</v>
      </c>
      <c r="BH64" s="55">
        <v>0</v>
      </c>
      <c r="BI64" s="55">
        <v>0</v>
      </c>
      <c r="BJ64" s="43">
        <v>0.636480166</v>
      </c>
      <c r="BK64" s="100">
        <f t="shared" si="3"/>
        <v>56.680131765</v>
      </c>
    </row>
    <row r="65" spans="1:63" ht="12.75">
      <c r="A65" s="97"/>
      <c r="B65" s="110" t="s">
        <v>186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0.30729656899999996</v>
      </c>
      <c r="I65" s="55">
        <v>4.884168231</v>
      </c>
      <c r="J65" s="55">
        <v>0</v>
      </c>
      <c r="K65" s="55">
        <v>0</v>
      </c>
      <c r="L65" s="43">
        <v>5.549942454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0.103283567</v>
      </c>
      <c r="S65" s="55">
        <v>0.103283567</v>
      </c>
      <c r="T65" s="55">
        <v>0.206567133</v>
      </c>
      <c r="U65" s="55">
        <v>0</v>
      </c>
      <c r="V65" s="43">
        <v>0.691999896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3.5992188669999994</v>
      </c>
      <c r="AW65" s="55">
        <v>21.907450484</v>
      </c>
      <c r="AX65" s="55">
        <v>0</v>
      </c>
      <c r="AY65" s="55">
        <v>0</v>
      </c>
      <c r="AZ65" s="43">
        <v>38.344488623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0.7959488229999999</v>
      </c>
      <c r="BG65" s="99">
        <v>0.62946632</v>
      </c>
      <c r="BH65" s="55">
        <v>0</v>
      </c>
      <c r="BI65" s="55">
        <v>0</v>
      </c>
      <c r="BJ65" s="43">
        <v>5.111398194</v>
      </c>
      <c r="BK65" s="100">
        <f t="shared" si="3"/>
        <v>82.23451272800001</v>
      </c>
    </row>
    <row r="66" spans="1:63" ht="12.75">
      <c r="A66" s="97"/>
      <c r="B66" s="98" t="s">
        <v>187</v>
      </c>
      <c r="C66" s="55">
        <v>0</v>
      </c>
      <c r="D66" s="99">
        <v>0</v>
      </c>
      <c r="E66" s="55">
        <v>0</v>
      </c>
      <c r="F66" s="55">
        <v>0</v>
      </c>
      <c r="G66" s="43">
        <v>0</v>
      </c>
      <c r="H66" s="73">
        <v>0.07126224199999999</v>
      </c>
      <c r="I66" s="55">
        <v>1.09241543</v>
      </c>
      <c r="J66" s="55">
        <v>0</v>
      </c>
      <c r="K66" s="55">
        <v>0</v>
      </c>
      <c r="L66" s="43">
        <v>4.800894587</v>
      </c>
      <c r="M66" s="73">
        <v>0</v>
      </c>
      <c r="N66" s="99">
        <v>0</v>
      </c>
      <c r="O66" s="55">
        <v>0</v>
      </c>
      <c r="P66" s="55">
        <v>0</v>
      </c>
      <c r="Q66" s="43">
        <v>0</v>
      </c>
      <c r="R66" s="73">
        <v>0.067280539</v>
      </c>
      <c r="S66" s="55">
        <v>0</v>
      </c>
      <c r="T66" s="55">
        <v>0</v>
      </c>
      <c r="U66" s="55">
        <v>0</v>
      </c>
      <c r="V66" s="43">
        <v>0.01020949</v>
      </c>
      <c r="W66" s="73">
        <v>0</v>
      </c>
      <c r="X66" s="55">
        <v>0</v>
      </c>
      <c r="Y66" s="55">
        <v>0</v>
      </c>
      <c r="Z66" s="55">
        <v>0</v>
      </c>
      <c r="AA66" s="43">
        <v>0</v>
      </c>
      <c r="AB66" s="73">
        <v>0</v>
      </c>
      <c r="AC66" s="55">
        <v>0</v>
      </c>
      <c r="AD66" s="55">
        <v>0</v>
      </c>
      <c r="AE66" s="55">
        <v>0</v>
      </c>
      <c r="AF66" s="43">
        <v>0</v>
      </c>
      <c r="AG66" s="73">
        <v>0</v>
      </c>
      <c r="AH66" s="55">
        <v>0</v>
      </c>
      <c r="AI66" s="55">
        <v>0</v>
      </c>
      <c r="AJ66" s="55">
        <v>0</v>
      </c>
      <c r="AK66" s="43">
        <v>0</v>
      </c>
      <c r="AL66" s="73">
        <v>0</v>
      </c>
      <c r="AM66" s="55">
        <v>0</v>
      </c>
      <c r="AN66" s="55">
        <v>0</v>
      </c>
      <c r="AO66" s="55">
        <v>0</v>
      </c>
      <c r="AP66" s="43">
        <v>0</v>
      </c>
      <c r="AQ66" s="73">
        <v>0</v>
      </c>
      <c r="AR66" s="99">
        <v>0</v>
      </c>
      <c r="AS66" s="55">
        <v>0</v>
      </c>
      <c r="AT66" s="55">
        <v>0</v>
      </c>
      <c r="AU66" s="43">
        <v>0</v>
      </c>
      <c r="AV66" s="73">
        <v>1.6938286510000002</v>
      </c>
      <c r="AW66" s="55">
        <v>8.061747231</v>
      </c>
      <c r="AX66" s="55">
        <v>0</v>
      </c>
      <c r="AY66" s="55">
        <v>0</v>
      </c>
      <c r="AZ66" s="43">
        <v>27.802755044999998</v>
      </c>
      <c r="BA66" s="73">
        <v>0</v>
      </c>
      <c r="BB66" s="99">
        <v>0</v>
      </c>
      <c r="BC66" s="55">
        <v>0</v>
      </c>
      <c r="BD66" s="55">
        <v>0</v>
      </c>
      <c r="BE66" s="43">
        <v>0</v>
      </c>
      <c r="BF66" s="73">
        <v>0.356033289</v>
      </c>
      <c r="BG66" s="99">
        <v>0.55105614</v>
      </c>
      <c r="BH66" s="55">
        <v>0</v>
      </c>
      <c r="BI66" s="55">
        <v>0</v>
      </c>
      <c r="BJ66" s="43">
        <v>2.3394735079999998</v>
      </c>
      <c r="BK66" s="100">
        <f t="shared" si="3"/>
        <v>46.846956152</v>
      </c>
    </row>
    <row r="67" spans="1:63" ht="13.5" thickBot="1">
      <c r="A67" s="36"/>
      <c r="B67" s="37" t="s">
        <v>184</v>
      </c>
      <c r="C67" s="94">
        <f aca="true" t="shared" si="4" ref="C67:AH67">SUM(C16:C66)</f>
        <v>0</v>
      </c>
      <c r="D67" s="94">
        <f t="shared" si="4"/>
        <v>356.3296221020001</v>
      </c>
      <c r="E67" s="94">
        <f t="shared" si="4"/>
        <v>0</v>
      </c>
      <c r="F67" s="94">
        <f t="shared" si="4"/>
        <v>0</v>
      </c>
      <c r="G67" s="94">
        <f t="shared" si="4"/>
        <v>0</v>
      </c>
      <c r="H67" s="94">
        <f t="shared" si="4"/>
        <v>7.738828106999997</v>
      </c>
      <c r="I67" s="94">
        <f t="shared" si="4"/>
        <v>519.392572171</v>
      </c>
      <c r="J67" s="94">
        <f t="shared" si="4"/>
        <v>0</v>
      </c>
      <c r="K67" s="94">
        <f t="shared" si="4"/>
        <v>0</v>
      </c>
      <c r="L67" s="94">
        <f t="shared" si="4"/>
        <v>379.78760000399996</v>
      </c>
      <c r="M67" s="94">
        <f t="shared" si="4"/>
        <v>0</v>
      </c>
      <c r="N67" s="94">
        <f t="shared" si="4"/>
        <v>0</v>
      </c>
      <c r="O67" s="94">
        <f t="shared" si="4"/>
        <v>0</v>
      </c>
      <c r="P67" s="94">
        <f t="shared" si="4"/>
        <v>0</v>
      </c>
      <c r="Q67" s="94">
        <f t="shared" si="4"/>
        <v>0</v>
      </c>
      <c r="R67" s="94">
        <f t="shared" si="4"/>
        <v>2.0220834610000002</v>
      </c>
      <c r="S67" s="94">
        <f t="shared" si="4"/>
        <v>202.66995943600003</v>
      </c>
      <c r="T67" s="94">
        <f t="shared" si="4"/>
        <v>9.334369214999999</v>
      </c>
      <c r="U67" s="94">
        <f t="shared" si="4"/>
        <v>0</v>
      </c>
      <c r="V67" s="94">
        <f t="shared" si="4"/>
        <v>10.044089529999999</v>
      </c>
      <c r="W67" s="94">
        <f t="shared" si="4"/>
        <v>0</v>
      </c>
      <c r="X67" s="94">
        <f t="shared" si="4"/>
        <v>0</v>
      </c>
      <c r="Y67" s="94">
        <f t="shared" si="4"/>
        <v>0</v>
      </c>
      <c r="Z67" s="94">
        <f t="shared" si="4"/>
        <v>0</v>
      </c>
      <c r="AA67" s="94">
        <f t="shared" si="4"/>
        <v>0</v>
      </c>
      <c r="AB67" s="94">
        <f t="shared" si="4"/>
        <v>0.026863726</v>
      </c>
      <c r="AC67" s="94">
        <f t="shared" si="4"/>
        <v>0</v>
      </c>
      <c r="AD67" s="94">
        <f t="shared" si="4"/>
        <v>0</v>
      </c>
      <c r="AE67" s="94">
        <f t="shared" si="4"/>
        <v>0</v>
      </c>
      <c r="AF67" s="94">
        <f t="shared" si="4"/>
        <v>0</v>
      </c>
      <c r="AG67" s="94">
        <f t="shared" si="4"/>
        <v>0</v>
      </c>
      <c r="AH67" s="94">
        <f t="shared" si="4"/>
        <v>0</v>
      </c>
      <c r="AI67" s="94">
        <f aca="true" t="shared" si="5" ref="AI67:BN67">SUM(AI16:AI66)</f>
        <v>0</v>
      </c>
      <c r="AJ67" s="94">
        <f t="shared" si="5"/>
        <v>0</v>
      </c>
      <c r="AK67" s="94">
        <f t="shared" si="5"/>
        <v>0</v>
      </c>
      <c r="AL67" s="94">
        <f t="shared" si="5"/>
        <v>0</v>
      </c>
      <c r="AM67" s="94">
        <f t="shared" si="5"/>
        <v>0</v>
      </c>
      <c r="AN67" s="94">
        <f t="shared" si="5"/>
        <v>0</v>
      </c>
      <c r="AO67" s="94">
        <f t="shared" si="5"/>
        <v>0</v>
      </c>
      <c r="AP67" s="94">
        <f t="shared" si="5"/>
        <v>0</v>
      </c>
      <c r="AQ67" s="94">
        <f t="shared" si="5"/>
        <v>0</v>
      </c>
      <c r="AR67" s="94">
        <f t="shared" si="5"/>
        <v>18.126216669999998</v>
      </c>
      <c r="AS67" s="94">
        <f t="shared" si="5"/>
        <v>0</v>
      </c>
      <c r="AT67" s="94">
        <f t="shared" si="5"/>
        <v>0</v>
      </c>
      <c r="AU67" s="94">
        <f t="shared" si="5"/>
        <v>0</v>
      </c>
      <c r="AV67" s="94">
        <f t="shared" si="5"/>
        <v>182.20666012700013</v>
      </c>
      <c r="AW67" s="94">
        <f t="shared" si="5"/>
        <v>494.8125900719999</v>
      </c>
      <c r="AX67" s="94">
        <f t="shared" si="5"/>
        <v>0</v>
      </c>
      <c r="AY67" s="94">
        <f t="shared" si="5"/>
        <v>0</v>
      </c>
      <c r="AZ67" s="94">
        <f t="shared" si="5"/>
        <v>1294.1864640389995</v>
      </c>
      <c r="BA67" s="94">
        <f t="shared" si="5"/>
        <v>0</v>
      </c>
      <c r="BB67" s="94">
        <f t="shared" si="5"/>
        <v>0</v>
      </c>
      <c r="BC67" s="94">
        <f t="shared" si="5"/>
        <v>0</v>
      </c>
      <c r="BD67" s="94">
        <f t="shared" si="5"/>
        <v>0</v>
      </c>
      <c r="BE67" s="94">
        <f t="shared" si="5"/>
        <v>0</v>
      </c>
      <c r="BF67" s="94">
        <f t="shared" si="5"/>
        <v>48.689675757999986</v>
      </c>
      <c r="BG67" s="94">
        <f t="shared" si="5"/>
        <v>146.80074343500002</v>
      </c>
      <c r="BH67" s="94">
        <f t="shared" si="5"/>
        <v>0.675073</v>
      </c>
      <c r="BI67" s="94">
        <f t="shared" si="5"/>
        <v>0</v>
      </c>
      <c r="BJ67" s="94">
        <f t="shared" si="5"/>
        <v>222.7186862370001</v>
      </c>
      <c r="BK67" s="111">
        <f t="shared" si="5"/>
        <v>3895.5620970900004</v>
      </c>
    </row>
    <row r="68" spans="1:63" ht="12.75">
      <c r="A68" s="11" t="s">
        <v>75</v>
      </c>
      <c r="B68" s="18" t="s">
        <v>15</v>
      </c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36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88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77</v>
      </c>
      <c r="B71" s="24" t="s">
        <v>92</v>
      </c>
      <c r="C71" s="113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5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87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78</v>
      </c>
      <c r="B74" s="18" t="s">
        <v>16</v>
      </c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5"/>
    </row>
    <row r="75" spans="1:63" ht="12.75">
      <c r="A75" s="11"/>
      <c r="B75" s="24" t="s">
        <v>97</v>
      </c>
      <c r="C75" s="73">
        <v>0</v>
      </c>
      <c r="D75" s="53">
        <v>19.835829648</v>
      </c>
      <c r="E75" s="45">
        <v>0</v>
      </c>
      <c r="F75" s="45">
        <v>0</v>
      </c>
      <c r="G75" s="54">
        <v>0</v>
      </c>
      <c r="H75" s="73">
        <v>0.982436097</v>
      </c>
      <c r="I75" s="45">
        <v>121.02438592799999</v>
      </c>
      <c r="J75" s="45">
        <v>0.007663589</v>
      </c>
      <c r="K75" s="45">
        <v>0</v>
      </c>
      <c r="L75" s="54">
        <v>68.398125014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0.7631666970000001</v>
      </c>
      <c r="S75" s="45">
        <v>0.215651168</v>
      </c>
      <c r="T75" s="45">
        <v>0</v>
      </c>
      <c r="U75" s="45">
        <v>0</v>
      </c>
      <c r="V75" s="54">
        <v>11.202247648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0.00010995599999999999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4.032111063</v>
      </c>
      <c r="AW75" s="45">
        <v>357.533010592</v>
      </c>
      <c r="AX75" s="45">
        <v>2.241220957</v>
      </c>
      <c r="AY75" s="45">
        <v>0</v>
      </c>
      <c r="AZ75" s="54">
        <v>79.203734911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1.784385764</v>
      </c>
      <c r="BG75" s="53">
        <v>5.290324146</v>
      </c>
      <c r="BH75" s="45">
        <v>0</v>
      </c>
      <c r="BI75" s="45">
        <v>0</v>
      </c>
      <c r="BJ75" s="54">
        <v>11.054695649</v>
      </c>
      <c r="BK75" s="49">
        <f aca="true" t="shared" si="6" ref="BK75:BK82">SUM(C75:BJ75)</f>
        <v>683.569098827</v>
      </c>
    </row>
    <row r="76" spans="1:63" ht="12.75">
      <c r="A76" s="11"/>
      <c r="B76" s="24" t="s">
        <v>98</v>
      </c>
      <c r="C76" s="73">
        <v>0</v>
      </c>
      <c r="D76" s="53">
        <v>0.5716499</v>
      </c>
      <c r="E76" s="45">
        <v>0</v>
      </c>
      <c r="F76" s="45">
        <v>0</v>
      </c>
      <c r="G76" s="54">
        <v>0</v>
      </c>
      <c r="H76" s="73">
        <v>0.439634201</v>
      </c>
      <c r="I76" s="45">
        <v>5.04681141</v>
      </c>
      <c r="J76" s="45">
        <v>0</v>
      </c>
      <c r="K76" s="45">
        <v>0</v>
      </c>
      <c r="L76" s="54">
        <v>1.136010527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0.29242142</v>
      </c>
      <c r="S76" s="45">
        <v>0</v>
      </c>
      <c r="T76" s="45">
        <v>0</v>
      </c>
      <c r="U76" s="45">
        <v>0</v>
      </c>
      <c r="V76" s="54">
        <v>0.134424994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16.185704906999998</v>
      </c>
      <c r="AW76" s="45">
        <v>127.651755183</v>
      </c>
      <c r="AX76" s="45">
        <v>0</v>
      </c>
      <c r="AY76" s="45">
        <v>0</v>
      </c>
      <c r="AZ76" s="54">
        <v>95.00228724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4.774058247</v>
      </c>
      <c r="BG76" s="53">
        <v>13.816068644000001</v>
      </c>
      <c r="BH76" s="45">
        <v>1.311810248</v>
      </c>
      <c r="BI76" s="45">
        <v>0</v>
      </c>
      <c r="BJ76" s="54">
        <v>26.339087191999997</v>
      </c>
      <c r="BK76" s="49">
        <f t="shared" si="6"/>
        <v>292.701724113</v>
      </c>
    </row>
    <row r="77" spans="1:63" ht="12.75">
      <c r="A77" s="11"/>
      <c r="B77" s="24" t="s">
        <v>103</v>
      </c>
      <c r="C77" s="73">
        <v>0</v>
      </c>
      <c r="D77" s="53">
        <v>0.578764179</v>
      </c>
      <c r="E77" s="45">
        <v>0</v>
      </c>
      <c r="F77" s="45">
        <v>0</v>
      </c>
      <c r="G77" s="54">
        <v>0</v>
      </c>
      <c r="H77" s="73">
        <v>4.720107045000001</v>
      </c>
      <c r="I77" s="45">
        <v>65.324498835</v>
      </c>
      <c r="J77" s="45">
        <v>0</v>
      </c>
      <c r="K77" s="45">
        <v>0</v>
      </c>
      <c r="L77" s="54">
        <v>123.60313259599998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1.530022773</v>
      </c>
      <c r="S77" s="45">
        <v>5.091524778</v>
      </c>
      <c r="T77" s="45">
        <v>1.6781759129999998</v>
      </c>
      <c r="U77" s="45">
        <v>0</v>
      </c>
      <c r="V77" s="54">
        <v>2.481628957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0.001454133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1.9999E-05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95.79941721</v>
      </c>
      <c r="AW77" s="45">
        <v>730.7115007129999</v>
      </c>
      <c r="AX77" s="45">
        <v>7.939880201999999</v>
      </c>
      <c r="AY77" s="45">
        <v>0</v>
      </c>
      <c r="AZ77" s="54">
        <v>1193.735503537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48.050722584000006</v>
      </c>
      <c r="BG77" s="53">
        <v>116.857052135</v>
      </c>
      <c r="BH77" s="45">
        <v>16.183033252</v>
      </c>
      <c r="BI77" s="45">
        <v>0</v>
      </c>
      <c r="BJ77" s="54">
        <v>224.644310139</v>
      </c>
      <c r="BK77" s="49">
        <f t="shared" si="6"/>
        <v>2638.9307489800003</v>
      </c>
    </row>
    <row r="78" spans="1:63" ht="12.75">
      <c r="A78" s="11"/>
      <c r="B78" s="24" t="s">
        <v>102</v>
      </c>
      <c r="C78" s="73">
        <v>0</v>
      </c>
      <c r="D78" s="53">
        <v>0.54472913</v>
      </c>
      <c r="E78" s="45">
        <v>0</v>
      </c>
      <c r="F78" s="45">
        <v>0</v>
      </c>
      <c r="G78" s="54">
        <v>0</v>
      </c>
      <c r="H78" s="73">
        <v>1.6065112620000002</v>
      </c>
      <c r="I78" s="45">
        <v>0</v>
      </c>
      <c r="J78" s="45">
        <v>0</v>
      </c>
      <c r="K78" s="45">
        <v>0</v>
      </c>
      <c r="L78" s="54">
        <v>1.2787365560000001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0.776096169</v>
      </c>
      <c r="S78" s="45">
        <v>0</v>
      </c>
      <c r="T78" s="45">
        <v>0</v>
      </c>
      <c r="U78" s="45">
        <v>0</v>
      </c>
      <c r="V78" s="54">
        <v>0.21493769200000004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69.607083597</v>
      </c>
      <c r="AW78" s="45">
        <v>49.688729947999995</v>
      </c>
      <c r="AX78" s="45">
        <v>0</v>
      </c>
      <c r="AY78" s="45">
        <v>0</v>
      </c>
      <c r="AZ78" s="54">
        <v>182.93140288200001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24.209067424999997</v>
      </c>
      <c r="BG78" s="53">
        <v>9.114307603999999</v>
      </c>
      <c r="BH78" s="45">
        <v>0</v>
      </c>
      <c r="BI78" s="45">
        <v>0</v>
      </c>
      <c r="BJ78" s="54">
        <v>46.250125022</v>
      </c>
      <c r="BK78" s="49">
        <f t="shared" si="6"/>
        <v>386.221727287</v>
      </c>
    </row>
    <row r="79" spans="1:63" ht="12.75">
      <c r="A79" s="11"/>
      <c r="B79" s="24" t="s">
        <v>101</v>
      </c>
      <c r="C79" s="73">
        <v>0</v>
      </c>
      <c r="D79" s="53">
        <v>9.745288623999999</v>
      </c>
      <c r="E79" s="45">
        <v>0</v>
      </c>
      <c r="F79" s="45">
        <v>0</v>
      </c>
      <c r="G79" s="54">
        <v>0</v>
      </c>
      <c r="H79" s="73">
        <v>6.254499773</v>
      </c>
      <c r="I79" s="45">
        <v>342.151403859</v>
      </c>
      <c r="J79" s="45">
        <v>0</v>
      </c>
      <c r="K79" s="45">
        <v>0</v>
      </c>
      <c r="L79" s="54">
        <v>61.24210633599999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4.354546174999999</v>
      </c>
      <c r="S79" s="45">
        <v>3.230229764</v>
      </c>
      <c r="T79" s="45">
        <v>0.695189056</v>
      </c>
      <c r="U79" s="45">
        <v>0</v>
      </c>
      <c r="V79" s="54">
        <v>6.109985597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0.034107667</v>
      </c>
      <c r="AC79" s="45">
        <v>5.56260681</v>
      </c>
      <c r="AD79" s="45">
        <v>0</v>
      </c>
      <c r="AE79" s="45">
        <v>0</v>
      </c>
      <c r="AF79" s="54">
        <v>0.345892983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0.011471044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154.703221093</v>
      </c>
      <c r="AW79" s="45">
        <v>502.709386349</v>
      </c>
      <c r="AX79" s="45">
        <v>0</v>
      </c>
      <c r="AY79" s="45">
        <v>0</v>
      </c>
      <c r="AZ79" s="54">
        <v>712.4144369979998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77.28419872799999</v>
      </c>
      <c r="BG79" s="53">
        <v>29.354618886</v>
      </c>
      <c r="BH79" s="45">
        <v>16.764558104</v>
      </c>
      <c r="BI79" s="45">
        <v>0</v>
      </c>
      <c r="BJ79" s="54">
        <v>64.139771383</v>
      </c>
      <c r="BK79" s="49">
        <f t="shared" si="6"/>
        <v>1997.1075192289998</v>
      </c>
    </row>
    <row r="80" spans="1:63" ht="12.75">
      <c r="A80" s="11"/>
      <c r="B80" s="24" t="s">
        <v>99</v>
      </c>
      <c r="C80" s="73">
        <v>0</v>
      </c>
      <c r="D80" s="53">
        <v>134.649554419</v>
      </c>
      <c r="E80" s="45">
        <v>0</v>
      </c>
      <c r="F80" s="45">
        <v>0</v>
      </c>
      <c r="G80" s="54">
        <v>0</v>
      </c>
      <c r="H80" s="73">
        <v>1.573023329</v>
      </c>
      <c r="I80" s="45">
        <v>329.741119945</v>
      </c>
      <c r="J80" s="45">
        <v>0</v>
      </c>
      <c r="K80" s="45">
        <v>0</v>
      </c>
      <c r="L80" s="54">
        <v>68.33551988299999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0.844325274</v>
      </c>
      <c r="S80" s="45">
        <v>0.987951875</v>
      </c>
      <c r="T80" s="45">
        <v>0</v>
      </c>
      <c r="U80" s="45">
        <v>0</v>
      </c>
      <c r="V80" s="54">
        <v>1.735927202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0.00011666500000000001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24.658507308</v>
      </c>
      <c r="AW80" s="45">
        <v>209.142494727</v>
      </c>
      <c r="AX80" s="45">
        <v>3.587410851</v>
      </c>
      <c r="AY80" s="45">
        <v>0</v>
      </c>
      <c r="AZ80" s="54">
        <v>394.29393994299994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7.552831395</v>
      </c>
      <c r="BG80" s="53">
        <v>15.258465035</v>
      </c>
      <c r="BH80" s="45">
        <v>1.069325463</v>
      </c>
      <c r="BI80" s="45">
        <v>0</v>
      </c>
      <c r="BJ80" s="54">
        <v>33.897132926000005</v>
      </c>
      <c r="BK80" s="49">
        <f t="shared" si="6"/>
        <v>1227.32764624</v>
      </c>
    </row>
    <row r="81" spans="1:63" ht="12.75">
      <c r="A81" s="11"/>
      <c r="B81" s="24" t="s">
        <v>100</v>
      </c>
      <c r="C81" s="73">
        <v>0</v>
      </c>
      <c r="D81" s="53">
        <v>421.193445172</v>
      </c>
      <c r="E81" s="45">
        <v>0</v>
      </c>
      <c r="F81" s="45">
        <v>0</v>
      </c>
      <c r="G81" s="54">
        <v>0</v>
      </c>
      <c r="H81" s="73">
        <v>3.045067844</v>
      </c>
      <c r="I81" s="45">
        <v>952.5876066100001</v>
      </c>
      <c r="J81" s="45">
        <v>0</v>
      </c>
      <c r="K81" s="45">
        <v>0</v>
      </c>
      <c r="L81" s="54">
        <v>126.726896059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0.9543861760000001</v>
      </c>
      <c r="S81" s="45">
        <v>1.7935052679999999</v>
      </c>
      <c r="T81" s="45">
        <v>0</v>
      </c>
      <c r="U81" s="45">
        <v>0</v>
      </c>
      <c r="V81" s="54">
        <v>440.770849709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0.087513203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5.0064E-05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4.969975751</v>
      </c>
      <c r="AS81" s="45">
        <v>0</v>
      </c>
      <c r="AT81" s="45">
        <v>0</v>
      </c>
      <c r="AU81" s="54">
        <v>0</v>
      </c>
      <c r="AV81" s="73">
        <v>10.259763367</v>
      </c>
      <c r="AW81" s="45">
        <v>614.941919975</v>
      </c>
      <c r="AX81" s="45">
        <v>0</v>
      </c>
      <c r="AY81" s="45">
        <v>0</v>
      </c>
      <c r="AZ81" s="54">
        <v>413.63582519400006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3.1705543869999997</v>
      </c>
      <c r="BG81" s="53">
        <v>23.542389573</v>
      </c>
      <c r="BH81" s="45">
        <v>1.067289973</v>
      </c>
      <c r="BI81" s="45">
        <v>0</v>
      </c>
      <c r="BJ81" s="54">
        <v>58.069407856</v>
      </c>
      <c r="BK81" s="49">
        <f t="shared" si="6"/>
        <v>3076.8164461809997</v>
      </c>
    </row>
    <row r="82" spans="1:63" ht="12.75">
      <c r="A82" s="11"/>
      <c r="B82" s="24" t="s">
        <v>183</v>
      </c>
      <c r="C82" s="73">
        <v>0</v>
      </c>
      <c r="D82" s="53">
        <v>157.606346934</v>
      </c>
      <c r="E82" s="45">
        <v>0</v>
      </c>
      <c r="F82" s="45">
        <v>0</v>
      </c>
      <c r="G82" s="54">
        <v>0</v>
      </c>
      <c r="H82" s="73">
        <v>2.023421147</v>
      </c>
      <c r="I82" s="45">
        <v>625.9007781729999</v>
      </c>
      <c r="J82" s="45">
        <v>0</v>
      </c>
      <c r="K82" s="45">
        <v>0</v>
      </c>
      <c r="L82" s="54">
        <v>80.140535664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1.1395574860000002</v>
      </c>
      <c r="S82" s="45">
        <v>22.884861363000002</v>
      </c>
      <c r="T82" s="45">
        <v>0.507437294</v>
      </c>
      <c r="U82" s="45">
        <v>0</v>
      </c>
      <c r="V82" s="54">
        <v>5.865362195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0.045800855</v>
      </c>
      <c r="AM82" s="45">
        <v>0</v>
      </c>
      <c r="AN82" s="45">
        <v>0</v>
      </c>
      <c r="AO82" s="45">
        <v>0</v>
      </c>
      <c r="AP82" s="54">
        <v>0.1072458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3.6520634999999997</v>
      </c>
      <c r="AW82" s="45">
        <v>590.552508097</v>
      </c>
      <c r="AX82" s="45">
        <v>14.217178263</v>
      </c>
      <c r="AY82" s="45">
        <v>0</v>
      </c>
      <c r="AZ82" s="54">
        <v>190.806367736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2.2883048189999995</v>
      </c>
      <c r="BG82" s="53">
        <v>13.537112384</v>
      </c>
      <c r="BH82" s="45">
        <v>1.031474266</v>
      </c>
      <c r="BI82" s="45">
        <v>0</v>
      </c>
      <c r="BJ82" s="54">
        <v>6.098409995</v>
      </c>
      <c r="BK82" s="49">
        <f t="shared" si="6"/>
        <v>1718.4047659710002</v>
      </c>
    </row>
    <row r="83" spans="1:63" ht="12.75">
      <c r="A83" s="36"/>
      <c r="B83" s="37" t="s">
        <v>86</v>
      </c>
      <c r="C83" s="82">
        <f>SUM(C75:C82)</f>
        <v>0</v>
      </c>
      <c r="D83" s="82">
        <f>SUM(D75:D82)</f>
        <v>744.7256080059999</v>
      </c>
      <c r="E83" s="82">
        <f aca="true" t="shared" si="7" ref="E83:BJ83">SUM(E75:E82)</f>
        <v>0</v>
      </c>
      <c r="F83" s="82">
        <f t="shared" si="7"/>
        <v>0</v>
      </c>
      <c r="G83" s="82">
        <f t="shared" si="7"/>
        <v>0</v>
      </c>
      <c r="H83" s="82">
        <f t="shared" si="7"/>
        <v>20.644700698</v>
      </c>
      <c r="I83" s="82">
        <f t="shared" si="7"/>
        <v>2441.77660476</v>
      </c>
      <c r="J83" s="82">
        <f t="shared" si="7"/>
        <v>0.007663589</v>
      </c>
      <c r="K83" s="82">
        <f t="shared" si="7"/>
        <v>0</v>
      </c>
      <c r="L83" s="82">
        <f t="shared" si="7"/>
        <v>530.8610626349999</v>
      </c>
      <c r="M83" s="82">
        <f t="shared" si="7"/>
        <v>0</v>
      </c>
      <c r="N83" s="82">
        <f t="shared" si="7"/>
        <v>0</v>
      </c>
      <c r="O83" s="82">
        <f t="shared" si="7"/>
        <v>0</v>
      </c>
      <c r="P83" s="82">
        <f t="shared" si="7"/>
        <v>0</v>
      </c>
      <c r="Q83" s="82">
        <f t="shared" si="7"/>
        <v>0</v>
      </c>
      <c r="R83" s="82">
        <f t="shared" si="7"/>
        <v>10.65452217</v>
      </c>
      <c r="S83" s="82">
        <f t="shared" si="7"/>
        <v>34.203724216000005</v>
      </c>
      <c r="T83" s="82">
        <f t="shared" si="7"/>
        <v>2.8808022629999996</v>
      </c>
      <c r="U83" s="82">
        <f t="shared" si="7"/>
        <v>0</v>
      </c>
      <c r="V83" s="82">
        <f t="shared" si="7"/>
        <v>468.515363994</v>
      </c>
      <c r="W83" s="82">
        <f t="shared" si="7"/>
        <v>0</v>
      </c>
      <c r="X83" s="82">
        <f t="shared" si="7"/>
        <v>0</v>
      </c>
      <c r="Y83" s="82">
        <f t="shared" si="7"/>
        <v>0</v>
      </c>
      <c r="Z83" s="82">
        <f t="shared" si="7"/>
        <v>0</v>
      </c>
      <c r="AA83" s="82">
        <f t="shared" si="7"/>
        <v>0</v>
      </c>
      <c r="AB83" s="82">
        <f t="shared" si="7"/>
        <v>0.123191668</v>
      </c>
      <c r="AC83" s="82">
        <f t="shared" si="7"/>
        <v>5.56260681</v>
      </c>
      <c r="AD83" s="82">
        <f t="shared" si="7"/>
        <v>0</v>
      </c>
      <c r="AE83" s="82">
        <f t="shared" si="7"/>
        <v>0</v>
      </c>
      <c r="AF83" s="82">
        <f t="shared" si="7"/>
        <v>0.345892983</v>
      </c>
      <c r="AG83" s="82">
        <f t="shared" si="7"/>
        <v>0</v>
      </c>
      <c r="AH83" s="82">
        <f t="shared" si="7"/>
        <v>0</v>
      </c>
      <c r="AI83" s="82">
        <f t="shared" si="7"/>
        <v>0</v>
      </c>
      <c r="AJ83" s="82">
        <f t="shared" si="7"/>
        <v>0</v>
      </c>
      <c r="AK83" s="82">
        <f t="shared" si="7"/>
        <v>0</v>
      </c>
      <c r="AL83" s="82">
        <f t="shared" si="7"/>
        <v>0.057451918000000005</v>
      </c>
      <c r="AM83" s="82">
        <f t="shared" si="7"/>
        <v>0</v>
      </c>
      <c r="AN83" s="82">
        <f t="shared" si="7"/>
        <v>0</v>
      </c>
      <c r="AO83" s="82">
        <f t="shared" si="7"/>
        <v>0</v>
      </c>
      <c r="AP83" s="82">
        <f t="shared" si="7"/>
        <v>0.1072458</v>
      </c>
      <c r="AQ83" s="82">
        <f t="shared" si="7"/>
        <v>0</v>
      </c>
      <c r="AR83" s="82">
        <f t="shared" si="7"/>
        <v>4.969975751</v>
      </c>
      <c r="AS83" s="82">
        <f t="shared" si="7"/>
        <v>0</v>
      </c>
      <c r="AT83" s="82">
        <f t="shared" si="7"/>
        <v>0</v>
      </c>
      <c r="AU83" s="82">
        <f t="shared" si="7"/>
        <v>0</v>
      </c>
      <c r="AV83" s="82">
        <f t="shared" si="7"/>
        <v>378.89787204500004</v>
      </c>
      <c r="AW83" s="82">
        <f t="shared" si="7"/>
        <v>3182.931305584</v>
      </c>
      <c r="AX83" s="82">
        <f t="shared" si="7"/>
        <v>27.985690272999996</v>
      </c>
      <c r="AY83" s="82">
        <f t="shared" si="7"/>
        <v>0</v>
      </c>
      <c r="AZ83" s="82">
        <f t="shared" si="7"/>
        <v>3262.0234984410004</v>
      </c>
      <c r="BA83" s="82">
        <f t="shared" si="7"/>
        <v>0</v>
      </c>
      <c r="BB83" s="82">
        <f t="shared" si="7"/>
        <v>0</v>
      </c>
      <c r="BC83" s="82">
        <f t="shared" si="7"/>
        <v>0</v>
      </c>
      <c r="BD83" s="82">
        <f t="shared" si="7"/>
        <v>0</v>
      </c>
      <c r="BE83" s="82">
        <f t="shared" si="7"/>
        <v>0</v>
      </c>
      <c r="BF83" s="82">
        <f t="shared" si="7"/>
        <v>169.114123349</v>
      </c>
      <c r="BG83" s="82">
        <f t="shared" si="7"/>
        <v>226.77033840700003</v>
      </c>
      <c r="BH83" s="82">
        <f t="shared" si="7"/>
        <v>37.42749130600001</v>
      </c>
      <c r="BI83" s="82">
        <f t="shared" si="7"/>
        <v>0</v>
      </c>
      <c r="BJ83" s="82">
        <f t="shared" si="7"/>
        <v>470.49294016199997</v>
      </c>
      <c r="BK83" s="66">
        <f>SUM(BK75:BK82)</f>
        <v>12021.079676828</v>
      </c>
    </row>
    <row r="84" spans="1:63" ht="12.75">
      <c r="A84" s="36"/>
      <c r="B84" s="38" t="s">
        <v>76</v>
      </c>
      <c r="C84" s="66">
        <f aca="true" t="shared" si="8" ref="C84:AH84">+C83+C67+C14+C10</f>
        <v>0</v>
      </c>
      <c r="D84" s="74">
        <f t="shared" si="8"/>
        <v>1919.556991868</v>
      </c>
      <c r="E84" s="74">
        <f t="shared" si="8"/>
        <v>0</v>
      </c>
      <c r="F84" s="74">
        <f t="shared" si="8"/>
        <v>0</v>
      </c>
      <c r="G84" s="75">
        <f t="shared" si="8"/>
        <v>0</v>
      </c>
      <c r="H84" s="66">
        <f t="shared" si="8"/>
        <v>40.482927558</v>
      </c>
      <c r="I84" s="74">
        <f t="shared" si="8"/>
        <v>5139.630262344001</v>
      </c>
      <c r="J84" s="74">
        <f t="shared" si="8"/>
        <v>494.271195997</v>
      </c>
      <c r="K84" s="74">
        <f t="shared" si="8"/>
        <v>52.859323174000004</v>
      </c>
      <c r="L84" s="75">
        <f t="shared" si="8"/>
        <v>1190.101330001</v>
      </c>
      <c r="M84" s="66">
        <f t="shared" si="8"/>
        <v>0</v>
      </c>
      <c r="N84" s="74">
        <f t="shared" si="8"/>
        <v>0</v>
      </c>
      <c r="O84" s="74">
        <f t="shared" si="8"/>
        <v>0</v>
      </c>
      <c r="P84" s="74">
        <f t="shared" si="8"/>
        <v>0</v>
      </c>
      <c r="Q84" s="75">
        <f t="shared" si="8"/>
        <v>0</v>
      </c>
      <c r="R84" s="66">
        <f t="shared" si="8"/>
        <v>17.566567901</v>
      </c>
      <c r="S84" s="74">
        <f t="shared" si="8"/>
        <v>262.11079227600004</v>
      </c>
      <c r="T84" s="74">
        <f t="shared" si="8"/>
        <v>35.977213539999994</v>
      </c>
      <c r="U84" s="74">
        <f t="shared" si="8"/>
        <v>0</v>
      </c>
      <c r="V84" s="75">
        <f t="shared" si="8"/>
        <v>486.274638497</v>
      </c>
      <c r="W84" s="66">
        <f t="shared" si="8"/>
        <v>0</v>
      </c>
      <c r="X84" s="66">
        <f t="shared" si="8"/>
        <v>0</v>
      </c>
      <c r="Y84" s="66">
        <f t="shared" si="8"/>
        <v>0</v>
      </c>
      <c r="Z84" s="66">
        <f t="shared" si="8"/>
        <v>0</v>
      </c>
      <c r="AA84" s="66">
        <f t="shared" si="8"/>
        <v>0</v>
      </c>
      <c r="AB84" s="66">
        <f t="shared" si="8"/>
        <v>0.151362875</v>
      </c>
      <c r="AC84" s="74">
        <f t="shared" si="8"/>
        <v>5.56260681</v>
      </c>
      <c r="AD84" s="74">
        <f t="shared" si="8"/>
        <v>0</v>
      </c>
      <c r="AE84" s="74">
        <f t="shared" si="8"/>
        <v>0</v>
      </c>
      <c r="AF84" s="75">
        <f t="shared" si="8"/>
        <v>0.36224376599999997</v>
      </c>
      <c r="AG84" s="66">
        <f t="shared" si="8"/>
        <v>0</v>
      </c>
      <c r="AH84" s="74">
        <f t="shared" si="8"/>
        <v>0</v>
      </c>
      <c r="AI84" s="74">
        <f aca="true" t="shared" si="9" ref="AI84:BN84">+AI83+AI67+AI14+AI10</f>
        <v>0</v>
      </c>
      <c r="AJ84" s="74">
        <f t="shared" si="9"/>
        <v>0</v>
      </c>
      <c r="AK84" s="75">
        <f t="shared" si="9"/>
        <v>0</v>
      </c>
      <c r="AL84" s="66">
        <f t="shared" si="9"/>
        <v>0.057471917000000004</v>
      </c>
      <c r="AM84" s="74">
        <f t="shared" si="9"/>
        <v>0</v>
      </c>
      <c r="AN84" s="74">
        <f t="shared" si="9"/>
        <v>0</v>
      </c>
      <c r="AO84" s="74">
        <f t="shared" si="9"/>
        <v>0</v>
      </c>
      <c r="AP84" s="75">
        <f t="shared" si="9"/>
        <v>0.1072458</v>
      </c>
      <c r="AQ84" s="66">
        <f t="shared" si="9"/>
        <v>0</v>
      </c>
      <c r="AR84" s="74">
        <f t="shared" si="9"/>
        <v>49.58831024199999</v>
      </c>
      <c r="AS84" s="74">
        <f t="shared" si="9"/>
        <v>0</v>
      </c>
      <c r="AT84" s="74">
        <f t="shared" si="9"/>
        <v>0</v>
      </c>
      <c r="AU84" s="75">
        <f t="shared" si="9"/>
        <v>0</v>
      </c>
      <c r="AV84" s="66">
        <f t="shared" si="9"/>
        <v>593.2235463180001</v>
      </c>
      <c r="AW84" s="74">
        <f t="shared" si="9"/>
        <v>5595.909409033</v>
      </c>
      <c r="AX84" s="74">
        <f t="shared" si="9"/>
        <v>239.51530655099998</v>
      </c>
      <c r="AY84" s="74">
        <f t="shared" si="9"/>
        <v>0</v>
      </c>
      <c r="AZ84" s="75">
        <f t="shared" si="9"/>
        <v>4927.982783895999</v>
      </c>
      <c r="BA84" s="66">
        <f t="shared" si="9"/>
        <v>0</v>
      </c>
      <c r="BB84" s="74">
        <f t="shared" si="9"/>
        <v>0</v>
      </c>
      <c r="BC84" s="74">
        <f t="shared" si="9"/>
        <v>0</v>
      </c>
      <c r="BD84" s="74">
        <f t="shared" si="9"/>
        <v>0</v>
      </c>
      <c r="BE84" s="75">
        <f t="shared" si="9"/>
        <v>0</v>
      </c>
      <c r="BF84" s="66">
        <f t="shared" si="9"/>
        <v>228.428597612</v>
      </c>
      <c r="BG84" s="74">
        <f t="shared" si="9"/>
        <v>454.058981568</v>
      </c>
      <c r="BH84" s="74">
        <f t="shared" si="9"/>
        <v>46.418894779000006</v>
      </c>
      <c r="BI84" s="74">
        <f t="shared" si="9"/>
        <v>0</v>
      </c>
      <c r="BJ84" s="75">
        <f t="shared" si="9"/>
        <v>725.7275891810001</v>
      </c>
      <c r="BK84" s="66">
        <f t="shared" si="9"/>
        <v>22505.925593504002</v>
      </c>
    </row>
    <row r="85" spans="1:63" ht="3.75" customHeight="1">
      <c r="A85" s="11"/>
      <c r="B85" s="20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5"/>
    </row>
    <row r="88" spans="1:256" s="4" customFormat="1" ht="12.75">
      <c r="A88" s="11" t="s">
        <v>72</v>
      </c>
      <c r="B88" s="24" t="s">
        <v>2</v>
      </c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104</v>
      </c>
      <c r="C89" s="77">
        <v>0</v>
      </c>
      <c r="D89" s="53">
        <v>0.53962121</v>
      </c>
      <c r="E89" s="78">
        <v>0</v>
      </c>
      <c r="F89" s="78">
        <v>0</v>
      </c>
      <c r="G89" s="79">
        <v>0</v>
      </c>
      <c r="H89" s="77">
        <v>14.042613288000002</v>
      </c>
      <c r="I89" s="78">
        <v>5.7021E-05</v>
      </c>
      <c r="J89" s="78">
        <v>0</v>
      </c>
      <c r="K89" s="78">
        <v>0</v>
      </c>
      <c r="L89" s="79">
        <v>1.006621564</v>
      </c>
      <c r="M89" s="67">
        <v>0</v>
      </c>
      <c r="N89" s="68">
        <v>0</v>
      </c>
      <c r="O89" s="67">
        <v>0</v>
      </c>
      <c r="P89" s="67">
        <v>0</v>
      </c>
      <c r="Q89" s="67">
        <v>0</v>
      </c>
      <c r="R89" s="77">
        <v>7.13029221</v>
      </c>
      <c r="S89" s="78">
        <v>0</v>
      </c>
      <c r="T89" s="78">
        <v>0</v>
      </c>
      <c r="U89" s="78">
        <v>0</v>
      </c>
      <c r="V89" s="79">
        <v>0.277835744</v>
      </c>
      <c r="W89" s="77">
        <v>0</v>
      </c>
      <c r="X89" s="78">
        <v>0</v>
      </c>
      <c r="Y89" s="78">
        <v>0</v>
      </c>
      <c r="Z89" s="78">
        <v>0</v>
      </c>
      <c r="AA89" s="79">
        <v>0</v>
      </c>
      <c r="AB89" s="77">
        <v>0.708201997</v>
      </c>
      <c r="AC89" s="78">
        <v>0</v>
      </c>
      <c r="AD89" s="78">
        <v>0</v>
      </c>
      <c r="AE89" s="78">
        <v>0</v>
      </c>
      <c r="AF89" s="79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77">
        <v>0.410815985</v>
      </c>
      <c r="AM89" s="78">
        <v>0</v>
      </c>
      <c r="AN89" s="78">
        <v>0</v>
      </c>
      <c r="AO89" s="78">
        <v>0</v>
      </c>
      <c r="AP89" s="79">
        <v>0</v>
      </c>
      <c r="AQ89" s="77">
        <v>0</v>
      </c>
      <c r="AR89" s="80">
        <v>0</v>
      </c>
      <c r="AS89" s="78">
        <v>0</v>
      </c>
      <c r="AT89" s="78">
        <v>0</v>
      </c>
      <c r="AU89" s="79">
        <v>0</v>
      </c>
      <c r="AV89" s="77">
        <v>639.448064201</v>
      </c>
      <c r="AW89" s="78">
        <v>7.364334982</v>
      </c>
      <c r="AX89" s="78">
        <v>0</v>
      </c>
      <c r="AY89" s="78">
        <v>0</v>
      </c>
      <c r="AZ89" s="79">
        <v>84.655293139</v>
      </c>
      <c r="BA89" s="77">
        <v>0</v>
      </c>
      <c r="BB89" s="80">
        <v>0</v>
      </c>
      <c r="BC89" s="78">
        <v>0</v>
      </c>
      <c r="BD89" s="78">
        <v>0</v>
      </c>
      <c r="BE89" s="79">
        <v>0</v>
      </c>
      <c r="BF89" s="77">
        <v>364.630097201</v>
      </c>
      <c r="BG89" s="80">
        <v>11.862563689000002</v>
      </c>
      <c r="BH89" s="78">
        <v>0.962619042</v>
      </c>
      <c r="BI89" s="78">
        <v>0</v>
      </c>
      <c r="BJ89" s="79">
        <v>32.302416318999995</v>
      </c>
      <c r="BK89" s="104">
        <f>SUM(C89:BJ89)</f>
        <v>1165.341447592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1">
        <f>SUM(D89)</f>
        <v>0.53962121</v>
      </c>
      <c r="E90" s="71">
        <f aca="true" t="shared" si="10" ref="E90:BJ90">SUM(E89)</f>
        <v>0</v>
      </c>
      <c r="F90" s="71">
        <f t="shared" si="10"/>
        <v>0</v>
      </c>
      <c r="G90" s="69">
        <f t="shared" si="10"/>
        <v>0</v>
      </c>
      <c r="H90" s="50">
        <f t="shared" si="10"/>
        <v>14.042613288000002</v>
      </c>
      <c r="I90" s="71">
        <f t="shared" si="10"/>
        <v>5.7021E-05</v>
      </c>
      <c r="J90" s="71">
        <f t="shared" si="10"/>
        <v>0</v>
      </c>
      <c r="K90" s="71">
        <f t="shared" si="10"/>
        <v>0</v>
      </c>
      <c r="L90" s="69">
        <f t="shared" si="10"/>
        <v>1.006621564</v>
      </c>
      <c r="M90" s="51">
        <f t="shared" si="10"/>
        <v>0</v>
      </c>
      <c r="N90" s="51">
        <f t="shared" si="10"/>
        <v>0</v>
      </c>
      <c r="O90" s="51">
        <f t="shared" si="10"/>
        <v>0</v>
      </c>
      <c r="P90" s="51">
        <f t="shared" si="10"/>
        <v>0</v>
      </c>
      <c r="Q90" s="76">
        <f t="shared" si="10"/>
        <v>0</v>
      </c>
      <c r="R90" s="50">
        <f t="shared" si="10"/>
        <v>7.13029221</v>
      </c>
      <c r="S90" s="71">
        <f t="shared" si="10"/>
        <v>0</v>
      </c>
      <c r="T90" s="71">
        <f t="shared" si="10"/>
        <v>0</v>
      </c>
      <c r="U90" s="71">
        <f t="shared" si="10"/>
        <v>0</v>
      </c>
      <c r="V90" s="69">
        <f t="shared" si="10"/>
        <v>0.277835744</v>
      </c>
      <c r="W90" s="50">
        <f t="shared" si="10"/>
        <v>0</v>
      </c>
      <c r="X90" s="71">
        <f t="shared" si="10"/>
        <v>0</v>
      </c>
      <c r="Y90" s="71">
        <f t="shared" si="10"/>
        <v>0</v>
      </c>
      <c r="Z90" s="71">
        <f t="shared" si="10"/>
        <v>0</v>
      </c>
      <c r="AA90" s="69">
        <f t="shared" si="10"/>
        <v>0</v>
      </c>
      <c r="AB90" s="50">
        <f t="shared" si="10"/>
        <v>0.708201997</v>
      </c>
      <c r="AC90" s="71">
        <f t="shared" si="10"/>
        <v>0</v>
      </c>
      <c r="AD90" s="71">
        <f t="shared" si="10"/>
        <v>0</v>
      </c>
      <c r="AE90" s="71">
        <f t="shared" si="10"/>
        <v>0</v>
      </c>
      <c r="AF90" s="69">
        <f t="shared" si="10"/>
        <v>0</v>
      </c>
      <c r="AG90" s="51">
        <f t="shared" si="10"/>
        <v>0</v>
      </c>
      <c r="AH90" s="51">
        <f t="shared" si="10"/>
        <v>0</v>
      </c>
      <c r="AI90" s="51">
        <f t="shared" si="10"/>
        <v>0</v>
      </c>
      <c r="AJ90" s="51">
        <f t="shared" si="10"/>
        <v>0</v>
      </c>
      <c r="AK90" s="76">
        <f t="shared" si="10"/>
        <v>0</v>
      </c>
      <c r="AL90" s="50">
        <f t="shared" si="10"/>
        <v>0.410815985</v>
      </c>
      <c r="AM90" s="71">
        <f t="shared" si="10"/>
        <v>0</v>
      </c>
      <c r="AN90" s="71">
        <f t="shared" si="10"/>
        <v>0</v>
      </c>
      <c r="AO90" s="71">
        <f t="shared" si="10"/>
        <v>0</v>
      </c>
      <c r="AP90" s="69">
        <f t="shared" si="10"/>
        <v>0</v>
      </c>
      <c r="AQ90" s="50">
        <f t="shared" si="10"/>
        <v>0</v>
      </c>
      <c r="AR90" s="71">
        <f t="shared" si="10"/>
        <v>0</v>
      </c>
      <c r="AS90" s="71">
        <f t="shared" si="10"/>
        <v>0</v>
      </c>
      <c r="AT90" s="71">
        <f t="shared" si="10"/>
        <v>0</v>
      </c>
      <c r="AU90" s="69">
        <f t="shared" si="10"/>
        <v>0</v>
      </c>
      <c r="AV90" s="50">
        <f t="shared" si="10"/>
        <v>639.448064201</v>
      </c>
      <c r="AW90" s="71">
        <f t="shared" si="10"/>
        <v>7.364334982</v>
      </c>
      <c r="AX90" s="71">
        <f t="shared" si="10"/>
        <v>0</v>
      </c>
      <c r="AY90" s="71">
        <f t="shared" si="10"/>
        <v>0</v>
      </c>
      <c r="AZ90" s="69">
        <f t="shared" si="10"/>
        <v>84.655293139</v>
      </c>
      <c r="BA90" s="50">
        <f t="shared" si="10"/>
        <v>0</v>
      </c>
      <c r="BB90" s="71">
        <f t="shared" si="10"/>
        <v>0</v>
      </c>
      <c r="BC90" s="71">
        <f t="shared" si="10"/>
        <v>0</v>
      </c>
      <c r="BD90" s="71">
        <f t="shared" si="10"/>
        <v>0</v>
      </c>
      <c r="BE90" s="69">
        <f t="shared" si="10"/>
        <v>0</v>
      </c>
      <c r="BF90" s="50">
        <f t="shared" si="10"/>
        <v>364.630097201</v>
      </c>
      <c r="BG90" s="71">
        <f t="shared" si="10"/>
        <v>11.862563689000002</v>
      </c>
      <c r="BH90" s="71">
        <f t="shared" si="10"/>
        <v>0.962619042</v>
      </c>
      <c r="BI90" s="71">
        <f t="shared" si="10"/>
        <v>0</v>
      </c>
      <c r="BJ90" s="69">
        <f t="shared" si="10"/>
        <v>32.302416318999995</v>
      </c>
      <c r="BK90" s="52">
        <f>SUM(BK89:BK89)</f>
        <v>1165.341447592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5"/>
    </row>
    <row r="92" spans="1:63" ht="12.75">
      <c r="A92" s="11"/>
      <c r="B92" s="24" t="s">
        <v>105</v>
      </c>
      <c r="C92" s="73">
        <v>0</v>
      </c>
      <c r="D92" s="53">
        <v>112.42664118399999</v>
      </c>
      <c r="E92" s="45">
        <v>0</v>
      </c>
      <c r="F92" s="45">
        <v>0</v>
      </c>
      <c r="G92" s="54">
        <v>0</v>
      </c>
      <c r="H92" s="73">
        <v>32.826610237</v>
      </c>
      <c r="I92" s="45">
        <v>205.75799953799998</v>
      </c>
      <c r="J92" s="45">
        <v>0</v>
      </c>
      <c r="K92" s="45">
        <v>0</v>
      </c>
      <c r="L92" s="54">
        <v>114.649143979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9.862586389</v>
      </c>
      <c r="S92" s="45">
        <v>11.183831484</v>
      </c>
      <c r="T92" s="45">
        <v>0</v>
      </c>
      <c r="U92" s="45">
        <v>0</v>
      </c>
      <c r="V92" s="54">
        <v>3.5123440090000004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0.170209705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0.098467758</v>
      </c>
      <c r="AM92" s="45">
        <v>0</v>
      </c>
      <c r="AN92" s="45">
        <v>0</v>
      </c>
      <c r="AO92" s="45">
        <v>0</v>
      </c>
      <c r="AP92" s="54">
        <v>0.062592904</v>
      </c>
      <c r="AQ92" s="73">
        <v>0</v>
      </c>
      <c r="AR92" s="53">
        <v>0.241663333</v>
      </c>
      <c r="AS92" s="45">
        <v>0</v>
      </c>
      <c r="AT92" s="45">
        <v>0</v>
      </c>
      <c r="AU92" s="54">
        <v>0</v>
      </c>
      <c r="AV92" s="73">
        <v>865.2576551050001</v>
      </c>
      <c r="AW92" s="45">
        <v>133.55648500200002</v>
      </c>
      <c r="AX92" s="45">
        <v>0</v>
      </c>
      <c r="AY92" s="45">
        <v>0</v>
      </c>
      <c r="AZ92" s="54">
        <v>486.34635799299997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256.317167327</v>
      </c>
      <c r="BG92" s="53">
        <v>17.387020274999998</v>
      </c>
      <c r="BH92" s="45">
        <v>0</v>
      </c>
      <c r="BI92" s="45">
        <v>0</v>
      </c>
      <c r="BJ92" s="54">
        <v>57.445543247</v>
      </c>
      <c r="BK92" s="49">
        <f aca="true" t="shared" si="11" ref="BK92:BK103">SUM(C92:BJ92)</f>
        <v>2307.1023194689997</v>
      </c>
    </row>
    <row r="93" spans="1:63" ht="12.75">
      <c r="A93" s="11"/>
      <c r="B93" s="110" t="s">
        <v>188</v>
      </c>
      <c r="C93" s="73">
        <v>0</v>
      </c>
      <c r="D93" s="53">
        <v>0.505923334</v>
      </c>
      <c r="E93" s="45">
        <v>0</v>
      </c>
      <c r="F93" s="45">
        <v>0</v>
      </c>
      <c r="G93" s="54">
        <v>0</v>
      </c>
      <c r="H93" s="73">
        <v>0.406156435</v>
      </c>
      <c r="I93" s="45">
        <v>0.101184667</v>
      </c>
      <c r="J93" s="45">
        <v>0</v>
      </c>
      <c r="K93" s="45">
        <v>0</v>
      </c>
      <c r="L93" s="54">
        <v>0.659391939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0.263029326</v>
      </c>
      <c r="S93" s="45">
        <v>0.127530936</v>
      </c>
      <c r="T93" s="45">
        <v>0</v>
      </c>
      <c r="U93" s="45">
        <v>0</v>
      </c>
      <c r="V93" s="54">
        <v>0.877731034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0.000166711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25.029210884999998</v>
      </c>
      <c r="AW93" s="45">
        <v>21.567394675999996</v>
      </c>
      <c r="AX93" s="45">
        <v>0</v>
      </c>
      <c r="AY93" s="45">
        <v>0</v>
      </c>
      <c r="AZ93" s="54">
        <v>83.10017068500001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17.081716548000003</v>
      </c>
      <c r="BG93" s="53">
        <v>2.971428756</v>
      </c>
      <c r="BH93" s="45">
        <v>0.252835</v>
      </c>
      <c r="BI93" s="45">
        <v>0</v>
      </c>
      <c r="BJ93" s="54">
        <v>17.574297306</v>
      </c>
      <c r="BK93" s="49">
        <f t="shared" si="11"/>
        <v>170.51816823800002</v>
      </c>
    </row>
    <row r="94" spans="1:63" ht="12.75">
      <c r="A94" s="11"/>
      <c r="B94" s="24" t="s">
        <v>106</v>
      </c>
      <c r="C94" s="73">
        <v>0</v>
      </c>
      <c r="D94" s="53">
        <v>113.48182738900002</v>
      </c>
      <c r="E94" s="45">
        <v>0</v>
      </c>
      <c r="F94" s="45">
        <v>0</v>
      </c>
      <c r="G94" s="54">
        <v>0</v>
      </c>
      <c r="H94" s="73">
        <v>5.180819675</v>
      </c>
      <c r="I94" s="45">
        <v>71.59562032</v>
      </c>
      <c r="J94" s="45">
        <v>0.709311299</v>
      </c>
      <c r="K94" s="45">
        <v>0</v>
      </c>
      <c r="L94" s="54">
        <v>48.446702957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1.879278926</v>
      </c>
      <c r="S94" s="45">
        <v>0.22279726600000002</v>
      </c>
      <c r="T94" s="45">
        <v>0</v>
      </c>
      <c r="U94" s="45">
        <v>0</v>
      </c>
      <c r="V94" s="54">
        <v>1.033023249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0.014315791000000001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0.047246623999999994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25.043202903999997</v>
      </c>
      <c r="AS94" s="45">
        <v>0</v>
      </c>
      <c r="AT94" s="45">
        <v>0</v>
      </c>
      <c r="AU94" s="54">
        <v>0</v>
      </c>
      <c r="AV94" s="73">
        <v>206.374515496</v>
      </c>
      <c r="AW94" s="45">
        <v>186.434543793</v>
      </c>
      <c r="AX94" s="45">
        <v>0</v>
      </c>
      <c r="AY94" s="45">
        <v>5.022457361</v>
      </c>
      <c r="AZ94" s="54">
        <v>545.257488326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70.363982979</v>
      </c>
      <c r="BG94" s="53">
        <v>18.483615436</v>
      </c>
      <c r="BH94" s="45">
        <v>0</v>
      </c>
      <c r="BI94" s="45">
        <v>0</v>
      </c>
      <c r="BJ94" s="54">
        <v>54.73275793</v>
      </c>
      <c r="BK94" s="49">
        <f t="shared" si="11"/>
        <v>1354.323507721</v>
      </c>
    </row>
    <row r="95" spans="1:63" ht="12.75">
      <c r="A95" s="11"/>
      <c r="B95" s="24" t="s">
        <v>107</v>
      </c>
      <c r="C95" s="73">
        <v>0</v>
      </c>
      <c r="D95" s="53">
        <v>0.5639172610000001</v>
      </c>
      <c r="E95" s="45">
        <v>0</v>
      </c>
      <c r="F95" s="45">
        <v>0</v>
      </c>
      <c r="G95" s="54">
        <v>0</v>
      </c>
      <c r="H95" s="73">
        <v>103.148457105</v>
      </c>
      <c r="I95" s="45">
        <v>15.142359586</v>
      </c>
      <c r="J95" s="45">
        <v>0</v>
      </c>
      <c r="K95" s="45">
        <v>0</v>
      </c>
      <c r="L95" s="54">
        <v>54.124770223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45.838640192</v>
      </c>
      <c r="S95" s="45">
        <v>0.24416908000000004</v>
      </c>
      <c r="T95" s="45">
        <v>0</v>
      </c>
      <c r="U95" s="45">
        <v>0</v>
      </c>
      <c r="V95" s="54">
        <v>5.1813392920000005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0.231346334</v>
      </c>
      <c r="AC95" s="45">
        <v>0</v>
      </c>
      <c r="AD95" s="45">
        <v>0</v>
      </c>
      <c r="AE95" s="45">
        <v>0</v>
      </c>
      <c r="AF95" s="54">
        <v>0.00055275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0.356491365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4.227046667</v>
      </c>
      <c r="AS95" s="45">
        <v>0</v>
      </c>
      <c r="AT95" s="45">
        <v>0</v>
      </c>
      <c r="AU95" s="54">
        <v>0</v>
      </c>
      <c r="AV95" s="73">
        <v>938.4059124750002</v>
      </c>
      <c r="AW95" s="45">
        <v>136.55893097900002</v>
      </c>
      <c r="AX95" s="45">
        <v>0</v>
      </c>
      <c r="AY95" s="45">
        <v>0</v>
      </c>
      <c r="AZ95" s="54">
        <v>690.477153997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389.439085853</v>
      </c>
      <c r="BG95" s="53">
        <v>21.863298779999997</v>
      </c>
      <c r="BH95" s="45">
        <v>0</v>
      </c>
      <c r="BI95" s="45">
        <v>0</v>
      </c>
      <c r="BJ95" s="54">
        <v>66.028715874</v>
      </c>
      <c r="BK95" s="49">
        <f t="shared" si="11"/>
        <v>2471.832187813</v>
      </c>
    </row>
    <row r="96" spans="1:63" ht="25.5">
      <c r="A96" s="11"/>
      <c r="B96" s="24" t="s">
        <v>108</v>
      </c>
      <c r="C96" s="73">
        <v>0</v>
      </c>
      <c r="D96" s="53">
        <v>0.5105479110000001</v>
      </c>
      <c r="E96" s="45">
        <v>0</v>
      </c>
      <c r="F96" s="45">
        <v>0</v>
      </c>
      <c r="G96" s="54">
        <v>0</v>
      </c>
      <c r="H96" s="73">
        <v>0.422515288</v>
      </c>
      <c r="I96" s="45">
        <v>0.0010763040000000001</v>
      </c>
      <c r="J96" s="45">
        <v>0</v>
      </c>
      <c r="K96" s="45">
        <v>0</v>
      </c>
      <c r="L96" s="54">
        <v>0.180649814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0.283683388</v>
      </c>
      <c r="S96" s="45">
        <v>0</v>
      </c>
      <c r="T96" s="45">
        <v>0</v>
      </c>
      <c r="U96" s="45">
        <v>0</v>
      </c>
      <c r="V96" s="54">
        <v>0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0.062637015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0.042497111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28.63144804</v>
      </c>
      <c r="AW96" s="45">
        <v>0.733816087</v>
      </c>
      <c r="AX96" s="45">
        <v>0</v>
      </c>
      <c r="AY96" s="45">
        <v>0</v>
      </c>
      <c r="AZ96" s="54">
        <v>4.475804425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16.283040292</v>
      </c>
      <c r="BG96" s="53">
        <v>0.021723886</v>
      </c>
      <c r="BH96" s="45">
        <v>0</v>
      </c>
      <c r="BI96" s="45">
        <v>0</v>
      </c>
      <c r="BJ96" s="54">
        <v>0.670525437</v>
      </c>
      <c r="BK96" s="49">
        <f t="shared" si="11"/>
        <v>52.31996499799999</v>
      </c>
    </row>
    <row r="97" spans="1:63" ht="12.75">
      <c r="A97" s="11"/>
      <c r="B97" s="24" t="s">
        <v>109</v>
      </c>
      <c r="C97" s="73">
        <v>0</v>
      </c>
      <c r="D97" s="53">
        <v>72.396182247</v>
      </c>
      <c r="E97" s="45">
        <v>0</v>
      </c>
      <c r="F97" s="45">
        <v>0</v>
      </c>
      <c r="G97" s="54">
        <v>0</v>
      </c>
      <c r="H97" s="73">
        <v>7.682171478999999</v>
      </c>
      <c r="I97" s="45">
        <v>1.724405091</v>
      </c>
      <c r="J97" s="45">
        <v>0</v>
      </c>
      <c r="K97" s="45">
        <v>0</v>
      </c>
      <c r="L97" s="54">
        <v>7.409701201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2.091280218</v>
      </c>
      <c r="S97" s="45">
        <v>0.208541175</v>
      </c>
      <c r="T97" s="45">
        <v>0</v>
      </c>
      <c r="U97" s="45">
        <v>0</v>
      </c>
      <c r="V97" s="54">
        <v>1.091319304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0.016682152999999998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0.04091221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304.59037222700005</v>
      </c>
      <c r="AW97" s="45">
        <v>110.427274228</v>
      </c>
      <c r="AX97" s="45">
        <v>0</v>
      </c>
      <c r="AY97" s="45">
        <v>0</v>
      </c>
      <c r="AZ97" s="54">
        <v>198.31185408500002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81.62945215599999</v>
      </c>
      <c r="BG97" s="53">
        <v>9.404595791000002</v>
      </c>
      <c r="BH97" s="45">
        <v>0</v>
      </c>
      <c r="BI97" s="45">
        <v>0</v>
      </c>
      <c r="BJ97" s="54">
        <v>28.467</v>
      </c>
      <c r="BK97" s="49">
        <f t="shared" si="11"/>
        <v>825.491743565</v>
      </c>
    </row>
    <row r="98" spans="1:63" ht="12.75">
      <c r="A98" s="11"/>
      <c r="B98" s="24" t="s">
        <v>110</v>
      </c>
      <c r="C98" s="73">
        <v>0</v>
      </c>
      <c r="D98" s="53">
        <v>9.299256902</v>
      </c>
      <c r="E98" s="45">
        <v>0</v>
      </c>
      <c r="F98" s="45">
        <v>0</v>
      </c>
      <c r="G98" s="54">
        <v>0</v>
      </c>
      <c r="H98" s="73">
        <v>24.861167486999996</v>
      </c>
      <c r="I98" s="45">
        <v>4.040137444</v>
      </c>
      <c r="J98" s="45">
        <v>0</v>
      </c>
      <c r="K98" s="45">
        <v>0</v>
      </c>
      <c r="L98" s="54">
        <v>24.051851609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9.678392997000001</v>
      </c>
      <c r="S98" s="45">
        <v>5.96721165</v>
      </c>
      <c r="T98" s="45">
        <v>0</v>
      </c>
      <c r="U98" s="45">
        <v>0</v>
      </c>
      <c r="V98" s="54">
        <v>3.120008132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0.274078145</v>
      </c>
      <c r="AC98" s="45">
        <v>0</v>
      </c>
      <c r="AD98" s="45">
        <v>0</v>
      </c>
      <c r="AE98" s="45">
        <v>0</v>
      </c>
      <c r="AF98" s="54">
        <v>0.036646547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0.127892122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760.5764461480002</v>
      </c>
      <c r="AW98" s="45">
        <v>122.007159494</v>
      </c>
      <c r="AX98" s="45">
        <v>0</v>
      </c>
      <c r="AY98" s="45">
        <v>0</v>
      </c>
      <c r="AZ98" s="54">
        <v>455.734238312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319.360938308</v>
      </c>
      <c r="BG98" s="53">
        <v>32.613922328</v>
      </c>
      <c r="BH98" s="45">
        <v>0</v>
      </c>
      <c r="BI98" s="45">
        <v>0</v>
      </c>
      <c r="BJ98" s="54">
        <v>54.724196998000004</v>
      </c>
      <c r="BK98" s="49">
        <f t="shared" si="11"/>
        <v>1826.4735446230002</v>
      </c>
    </row>
    <row r="99" spans="1:63" ht="12.75">
      <c r="A99" s="11"/>
      <c r="B99" s="24" t="s">
        <v>111</v>
      </c>
      <c r="C99" s="73">
        <v>0</v>
      </c>
      <c r="D99" s="53">
        <v>47.197851668</v>
      </c>
      <c r="E99" s="45">
        <v>0</v>
      </c>
      <c r="F99" s="45">
        <v>0</v>
      </c>
      <c r="G99" s="54">
        <v>0</v>
      </c>
      <c r="H99" s="73">
        <v>12.450826989</v>
      </c>
      <c r="I99" s="45">
        <v>2.491676538</v>
      </c>
      <c r="J99" s="45">
        <v>3.0310526010000003</v>
      </c>
      <c r="K99" s="45">
        <v>0</v>
      </c>
      <c r="L99" s="54">
        <v>51.641011094999996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3.533849235</v>
      </c>
      <c r="S99" s="45">
        <v>0.028433074</v>
      </c>
      <c r="T99" s="45">
        <v>0</v>
      </c>
      <c r="U99" s="45">
        <v>0</v>
      </c>
      <c r="V99" s="54">
        <v>1.5911273099999999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0.647959337</v>
      </c>
      <c r="AC99" s="45">
        <v>0</v>
      </c>
      <c r="AD99" s="45">
        <v>0</v>
      </c>
      <c r="AE99" s="45">
        <v>0</v>
      </c>
      <c r="AF99" s="54">
        <v>0.018819907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0.367538125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593.1938346580001</v>
      </c>
      <c r="AW99" s="45">
        <v>111.996572004</v>
      </c>
      <c r="AX99" s="45">
        <v>2.7692920670000003</v>
      </c>
      <c r="AY99" s="45">
        <v>0</v>
      </c>
      <c r="AZ99" s="54">
        <v>273.211975492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175.49797680099996</v>
      </c>
      <c r="BG99" s="53">
        <v>8.502974823999999</v>
      </c>
      <c r="BH99" s="45">
        <v>0</v>
      </c>
      <c r="BI99" s="45">
        <v>0</v>
      </c>
      <c r="BJ99" s="54">
        <v>23.615032432</v>
      </c>
      <c r="BK99" s="49">
        <f t="shared" si="11"/>
        <v>1311.787804157</v>
      </c>
    </row>
    <row r="100" spans="1:63" ht="12.75">
      <c r="A100" s="11"/>
      <c r="B100" s="24" t="s">
        <v>112</v>
      </c>
      <c r="C100" s="73">
        <v>0</v>
      </c>
      <c r="D100" s="53">
        <v>21.246059269</v>
      </c>
      <c r="E100" s="45">
        <v>0</v>
      </c>
      <c r="F100" s="45">
        <v>0</v>
      </c>
      <c r="G100" s="54">
        <v>0</v>
      </c>
      <c r="H100" s="73">
        <v>1.388382826</v>
      </c>
      <c r="I100" s="45">
        <v>0</v>
      </c>
      <c r="J100" s="45">
        <v>0</v>
      </c>
      <c r="K100" s="45">
        <v>0.0509878</v>
      </c>
      <c r="L100" s="54">
        <v>7.362260926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0.263343329</v>
      </c>
      <c r="S100" s="45">
        <v>0</v>
      </c>
      <c r="T100" s="45">
        <v>0</v>
      </c>
      <c r="U100" s="45">
        <v>0</v>
      </c>
      <c r="V100" s="54">
        <v>0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0.003549514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0.003789952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26.615826861000002</v>
      </c>
      <c r="AW100" s="45">
        <v>7.406272477</v>
      </c>
      <c r="AX100" s="45">
        <v>0</v>
      </c>
      <c r="AY100" s="45">
        <v>0</v>
      </c>
      <c r="AZ100" s="54">
        <v>15.125412151999999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7.361577188</v>
      </c>
      <c r="BG100" s="53">
        <v>0.22334621000000002</v>
      </c>
      <c r="BH100" s="45">
        <v>0</v>
      </c>
      <c r="BI100" s="45">
        <v>0</v>
      </c>
      <c r="BJ100" s="54">
        <v>1.3500901369999998</v>
      </c>
      <c r="BK100" s="49">
        <f t="shared" si="11"/>
        <v>88.400898641</v>
      </c>
    </row>
    <row r="101" spans="1:63" ht="12.75">
      <c r="A101" s="11"/>
      <c r="B101" s="24" t="s">
        <v>113</v>
      </c>
      <c r="C101" s="73">
        <v>0</v>
      </c>
      <c r="D101" s="53">
        <v>151.145735349</v>
      </c>
      <c r="E101" s="45">
        <v>0</v>
      </c>
      <c r="F101" s="45">
        <v>0</v>
      </c>
      <c r="G101" s="54">
        <v>0</v>
      </c>
      <c r="H101" s="73">
        <v>52.505284956000004</v>
      </c>
      <c r="I101" s="45">
        <v>406.661086873</v>
      </c>
      <c r="J101" s="45">
        <v>1.2663601279999999</v>
      </c>
      <c r="K101" s="45">
        <v>0</v>
      </c>
      <c r="L101" s="54">
        <v>177.032567609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21.294831673</v>
      </c>
      <c r="S101" s="45">
        <v>0.022862076000000002</v>
      </c>
      <c r="T101" s="45">
        <v>0</v>
      </c>
      <c r="U101" s="45">
        <v>0</v>
      </c>
      <c r="V101" s="54">
        <v>3.9877566300000002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0.501597278</v>
      </c>
      <c r="AC101" s="45">
        <v>0</v>
      </c>
      <c r="AD101" s="45">
        <v>0</v>
      </c>
      <c r="AE101" s="45">
        <v>0</v>
      </c>
      <c r="AF101" s="54">
        <v>0.00378538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0.216253903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65.78001888</v>
      </c>
      <c r="AS101" s="45">
        <v>0</v>
      </c>
      <c r="AT101" s="45">
        <v>0</v>
      </c>
      <c r="AU101" s="54">
        <v>0</v>
      </c>
      <c r="AV101" s="73">
        <v>1283.4538653799998</v>
      </c>
      <c r="AW101" s="45">
        <v>134.530389549</v>
      </c>
      <c r="AX101" s="45">
        <v>0.098424633</v>
      </c>
      <c r="AY101" s="45">
        <v>0</v>
      </c>
      <c r="AZ101" s="54">
        <v>511.51331750199995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397.739127798</v>
      </c>
      <c r="BG101" s="53">
        <v>23.292230263</v>
      </c>
      <c r="BH101" s="45">
        <v>0</v>
      </c>
      <c r="BI101" s="45">
        <v>0</v>
      </c>
      <c r="BJ101" s="54">
        <v>45.172063388</v>
      </c>
      <c r="BK101" s="49">
        <f t="shared" si="11"/>
        <v>3276.217559248</v>
      </c>
    </row>
    <row r="102" spans="1:63" ht="12.75">
      <c r="A102" s="11"/>
      <c r="B102" s="24" t="s">
        <v>176</v>
      </c>
      <c r="C102" s="73">
        <v>0</v>
      </c>
      <c r="D102" s="53">
        <v>0</v>
      </c>
      <c r="E102" s="45">
        <v>0</v>
      </c>
      <c r="F102" s="45">
        <v>0</v>
      </c>
      <c r="G102" s="54">
        <v>0</v>
      </c>
      <c r="H102" s="73">
        <v>2.274516269</v>
      </c>
      <c r="I102" s="45">
        <v>0.168412742</v>
      </c>
      <c r="J102" s="45">
        <v>0</v>
      </c>
      <c r="K102" s="45">
        <v>0</v>
      </c>
      <c r="L102" s="54">
        <v>4.7212507200000005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0.524531916</v>
      </c>
      <c r="S102" s="45">
        <v>0</v>
      </c>
      <c r="T102" s="45">
        <v>0</v>
      </c>
      <c r="U102" s="45">
        <v>0</v>
      </c>
      <c r="V102" s="54">
        <v>0.5556896610000001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139.82568744600002</v>
      </c>
      <c r="AW102" s="45">
        <v>65.920766759</v>
      </c>
      <c r="AX102" s="45">
        <v>0</v>
      </c>
      <c r="AY102" s="45">
        <v>0</v>
      </c>
      <c r="AZ102" s="54">
        <v>355.154088976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53.368356951</v>
      </c>
      <c r="BG102" s="53">
        <v>13.235159305</v>
      </c>
      <c r="BH102" s="45">
        <v>0</v>
      </c>
      <c r="BI102" s="45">
        <v>0</v>
      </c>
      <c r="BJ102" s="54">
        <v>38.238554203</v>
      </c>
      <c r="BK102" s="49">
        <f t="shared" si="11"/>
        <v>673.9870149480001</v>
      </c>
    </row>
    <row r="103" spans="1:63" ht="12.75">
      <c r="A103" s="36"/>
      <c r="B103" s="37" t="s">
        <v>82</v>
      </c>
      <c r="C103" s="81">
        <f aca="true" t="shared" si="12" ref="C103:AH103">SUM(C92:C102)</f>
        <v>0</v>
      </c>
      <c r="D103" s="81">
        <f t="shared" si="12"/>
        <v>528.773942514</v>
      </c>
      <c r="E103" s="81">
        <f t="shared" si="12"/>
        <v>0</v>
      </c>
      <c r="F103" s="81">
        <f t="shared" si="12"/>
        <v>0</v>
      </c>
      <c r="G103" s="81">
        <f t="shared" si="12"/>
        <v>0</v>
      </c>
      <c r="H103" s="81">
        <f t="shared" si="12"/>
        <v>243.146908746</v>
      </c>
      <c r="I103" s="81">
        <f t="shared" si="12"/>
        <v>707.6839591029999</v>
      </c>
      <c r="J103" s="81">
        <f t="shared" si="12"/>
        <v>5.006724028</v>
      </c>
      <c r="K103" s="81">
        <f t="shared" si="12"/>
        <v>0.0509878</v>
      </c>
      <c r="L103" s="81">
        <f t="shared" si="12"/>
        <v>490.279302072</v>
      </c>
      <c r="M103" s="81">
        <f t="shared" si="12"/>
        <v>0</v>
      </c>
      <c r="N103" s="81">
        <f t="shared" si="12"/>
        <v>0</v>
      </c>
      <c r="O103" s="81">
        <f t="shared" si="12"/>
        <v>0</v>
      </c>
      <c r="P103" s="81">
        <f t="shared" si="12"/>
        <v>0</v>
      </c>
      <c r="Q103" s="81">
        <f t="shared" si="12"/>
        <v>0</v>
      </c>
      <c r="R103" s="81">
        <f t="shared" si="12"/>
        <v>95.51344758900001</v>
      </c>
      <c r="S103" s="81">
        <f t="shared" si="12"/>
        <v>18.005376741</v>
      </c>
      <c r="T103" s="81">
        <f t="shared" si="12"/>
        <v>0</v>
      </c>
      <c r="U103" s="81">
        <f t="shared" si="12"/>
        <v>0</v>
      </c>
      <c r="V103" s="81">
        <f t="shared" si="12"/>
        <v>20.950338621</v>
      </c>
      <c r="W103" s="81">
        <f t="shared" si="12"/>
        <v>0</v>
      </c>
      <c r="X103" s="81">
        <f t="shared" si="12"/>
        <v>0</v>
      </c>
      <c r="Y103" s="81">
        <f t="shared" si="12"/>
        <v>0</v>
      </c>
      <c r="Z103" s="81">
        <f t="shared" si="12"/>
        <v>0</v>
      </c>
      <c r="AA103" s="81">
        <f t="shared" si="12"/>
        <v>0</v>
      </c>
      <c r="AB103" s="81">
        <f t="shared" si="12"/>
        <v>1.9225419829999997</v>
      </c>
      <c r="AC103" s="81">
        <f t="shared" si="12"/>
        <v>0</v>
      </c>
      <c r="AD103" s="81">
        <f t="shared" si="12"/>
        <v>0</v>
      </c>
      <c r="AE103" s="81">
        <f t="shared" si="12"/>
        <v>0</v>
      </c>
      <c r="AF103" s="81">
        <f t="shared" si="12"/>
        <v>0.059804584</v>
      </c>
      <c r="AG103" s="81">
        <f t="shared" si="12"/>
        <v>0</v>
      </c>
      <c r="AH103" s="81">
        <f t="shared" si="12"/>
        <v>0</v>
      </c>
      <c r="AI103" s="81">
        <f aca="true" t="shared" si="13" ref="AI103:BJ103">SUM(AI92:AI102)</f>
        <v>0</v>
      </c>
      <c r="AJ103" s="81">
        <f t="shared" si="13"/>
        <v>0</v>
      </c>
      <c r="AK103" s="81">
        <f t="shared" si="13"/>
        <v>0</v>
      </c>
      <c r="AL103" s="81">
        <f t="shared" si="13"/>
        <v>1.3010891699999998</v>
      </c>
      <c r="AM103" s="81">
        <f t="shared" si="13"/>
        <v>0</v>
      </c>
      <c r="AN103" s="81">
        <f t="shared" si="13"/>
        <v>0</v>
      </c>
      <c r="AO103" s="81">
        <f t="shared" si="13"/>
        <v>0</v>
      </c>
      <c r="AP103" s="81">
        <f t="shared" si="13"/>
        <v>0.062592904</v>
      </c>
      <c r="AQ103" s="81">
        <f t="shared" si="13"/>
        <v>0</v>
      </c>
      <c r="AR103" s="81">
        <f t="shared" si="13"/>
        <v>95.291931784</v>
      </c>
      <c r="AS103" s="81">
        <f t="shared" si="13"/>
        <v>0</v>
      </c>
      <c r="AT103" s="81">
        <f t="shared" si="13"/>
        <v>0</v>
      </c>
      <c r="AU103" s="81">
        <f t="shared" si="13"/>
        <v>0</v>
      </c>
      <c r="AV103" s="81">
        <f t="shared" si="13"/>
        <v>5171.954774721001</v>
      </c>
      <c r="AW103" s="81">
        <f t="shared" si="13"/>
        <v>1031.139605048</v>
      </c>
      <c r="AX103" s="81">
        <f t="shared" si="13"/>
        <v>2.8677167000000003</v>
      </c>
      <c r="AY103" s="81">
        <f t="shared" si="13"/>
        <v>5.022457361</v>
      </c>
      <c r="AZ103" s="81">
        <f t="shared" si="13"/>
        <v>3618.707861945</v>
      </c>
      <c r="BA103" s="81">
        <f t="shared" si="13"/>
        <v>0</v>
      </c>
      <c r="BB103" s="81">
        <f t="shared" si="13"/>
        <v>0</v>
      </c>
      <c r="BC103" s="81">
        <f t="shared" si="13"/>
        <v>0</v>
      </c>
      <c r="BD103" s="81">
        <f t="shared" si="13"/>
        <v>0</v>
      </c>
      <c r="BE103" s="81">
        <f t="shared" si="13"/>
        <v>0</v>
      </c>
      <c r="BF103" s="81">
        <f t="shared" si="13"/>
        <v>1784.442422201</v>
      </c>
      <c r="BG103" s="81">
        <f t="shared" si="13"/>
        <v>147.999315854</v>
      </c>
      <c r="BH103" s="81">
        <f t="shared" si="13"/>
        <v>0.252835</v>
      </c>
      <c r="BI103" s="81">
        <f t="shared" si="13"/>
        <v>0</v>
      </c>
      <c r="BJ103" s="81">
        <f t="shared" si="13"/>
        <v>388.018776952</v>
      </c>
      <c r="BK103" s="112">
        <f t="shared" si="11"/>
        <v>14358.454713421</v>
      </c>
    </row>
    <row r="104" spans="1:63" ht="12.75">
      <c r="A104" s="36"/>
      <c r="B104" s="38" t="s">
        <v>80</v>
      </c>
      <c r="C104" s="50">
        <f aca="true" t="shared" si="14" ref="C104:AH104">+C103+C90</f>
        <v>0</v>
      </c>
      <c r="D104" s="71">
        <f t="shared" si="14"/>
        <v>529.313563724</v>
      </c>
      <c r="E104" s="71">
        <f t="shared" si="14"/>
        <v>0</v>
      </c>
      <c r="F104" s="71">
        <f t="shared" si="14"/>
        <v>0</v>
      </c>
      <c r="G104" s="69">
        <f t="shared" si="14"/>
        <v>0</v>
      </c>
      <c r="H104" s="50">
        <f t="shared" si="14"/>
        <v>257.189522034</v>
      </c>
      <c r="I104" s="71">
        <f t="shared" si="14"/>
        <v>707.6840161239999</v>
      </c>
      <c r="J104" s="71">
        <f t="shared" si="14"/>
        <v>5.006724028</v>
      </c>
      <c r="K104" s="71">
        <f t="shared" si="14"/>
        <v>0.0509878</v>
      </c>
      <c r="L104" s="69">
        <f t="shared" si="14"/>
        <v>491.285923636</v>
      </c>
      <c r="M104" s="50">
        <f t="shared" si="14"/>
        <v>0</v>
      </c>
      <c r="N104" s="71">
        <f t="shared" si="14"/>
        <v>0</v>
      </c>
      <c r="O104" s="71">
        <f t="shared" si="14"/>
        <v>0</v>
      </c>
      <c r="P104" s="71">
        <f t="shared" si="14"/>
        <v>0</v>
      </c>
      <c r="Q104" s="69">
        <f t="shared" si="14"/>
        <v>0</v>
      </c>
      <c r="R104" s="50">
        <f t="shared" si="14"/>
        <v>102.643739799</v>
      </c>
      <c r="S104" s="71">
        <f t="shared" si="14"/>
        <v>18.005376741</v>
      </c>
      <c r="T104" s="71">
        <f t="shared" si="14"/>
        <v>0</v>
      </c>
      <c r="U104" s="71">
        <f t="shared" si="14"/>
        <v>0</v>
      </c>
      <c r="V104" s="69">
        <f t="shared" si="14"/>
        <v>21.228174365</v>
      </c>
      <c r="W104" s="50">
        <f t="shared" si="14"/>
        <v>0</v>
      </c>
      <c r="X104" s="71">
        <f t="shared" si="14"/>
        <v>0</v>
      </c>
      <c r="Y104" s="71">
        <f t="shared" si="14"/>
        <v>0</v>
      </c>
      <c r="Z104" s="71">
        <f t="shared" si="14"/>
        <v>0</v>
      </c>
      <c r="AA104" s="69">
        <f t="shared" si="14"/>
        <v>0</v>
      </c>
      <c r="AB104" s="50">
        <f t="shared" si="14"/>
        <v>2.6307439799999996</v>
      </c>
      <c r="AC104" s="71">
        <f t="shared" si="14"/>
        <v>0</v>
      </c>
      <c r="AD104" s="71">
        <f t="shared" si="14"/>
        <v>0</v>
      </c>
      <c r="AE104" s="71">
        <f t="shared" si="14"/>
        <v>0</v>
      </c>
      <c r="AF104" s="69">
        <f t="shared" si="14"/>
        <v>0.059804584</v>
      </c>
      <c r="AG104" s="50">
        <f t="shared" si="14"/>
        <v>0</v>
      </c>
      <c r="AH104" s="71">
        <f t="shared" si="14"/>
        <v>0</v>
      </c>
      <c r="AI104" s="71">
        <f aca="true" t="shared" si="15" ref="AI104:BK104">+AI103+AI90</f>
        <v>0</v>
      </c>
      <c r="AJ104" s="71">
        <f t="shared" si="15"/>
        <v>0</v>
      </c>
      <c r="AK104" s="69">
        <f t="shared" si="15"/>
        <v>0</v>
      </c>
      <c r="AL104" s="50">
        <f t="shared" si="15"/>
        <v>1.7119051549999997</v>
      </c>
      <c r="AM104" s="71">
        <f t="shared" si="15"/>
        <v>0</v>
      </c>
      <c r="AN104" s="71">
        <f t="shared" si="15"/>
        <v>0</v>
      </c>
      <c r="AO104" s="71">
        <f t="shared" si="15"/>
        <v>0</v>
      </c>
      <c r="AP104" s="69">
        <f t="shared" si="15"/>
        <v>0.062592904</v>
      </c>
      <c r="AQ104" s="50">
        <f t="shared" si="15"/>
        <v>0</v>
      </c>
      <c r="AR104" s="71">
        <f t="shared" si="15"/>
        <v>95.291931784</v>
      </c>
      <c r="AS104" s="71">
        <f t="shared" si="15"/>
        <v>0</v>
      </c>
      <c r="AT104" s="71">
        <f t="shared" si="15"/>
        <v>0</v>
      </c>
      <c r="AU104" s="69">
        <f t="shared" si="15"/>
        <v>0</v>
      </c>
      <c r="AV104" s="50">
        <f t="shared" si="15"/>
        <v>5811.402838922001</v>
      </c>
      <c r="AW104" s="71">
        <f t="shared" si="15"/>
        <v>1038.50394003</v>
      </c>
      <c r="AX104" s="71">
        <f t="shared" si="15"/>
        <v>2.8677167000000003</v>
      </c>
      <c r="AY104" s="71">
        <f t="shared" si="15"/>
        <v>5.022457361</v>
      </c>
      <c r="AZ104" s="69">
        <f t="shared" si="15"/>
        <v>3703.363155084</v>
      </c>
      <c r="BA104" s="50">
        <f t="shared" si="15"/>
        <v>0</v>
      </c>
      <c r="BB104" s="71">
        <f t="shared" si="15"/>
        <v>0</v>
      </c>
      <c r="BC104" s="71">
        <f t="shared" si="15"/>
        <v>0</v>
      </c>
      <c r="BD104" s="71">
        <f t="shared" si="15"/>
        <v>0</v>
      </c>
      <c r="BE104" s="69">
        <f t="shared" si="15"/>
        <v>0</v>
      </c>
      <c r="BF104" s="50">
        <f t="shared" si="15"/>
        <v>2149.072519402</v>
      </c>
      <c r="BG104" s="71">
        <f t="shared" si="15"/>
        <v>159.86187954300001</v>
      </c>
      <c r="BH104" s="71">
        <f t="shared" si="15"/>
        <v>1.215454042</v>
      </c>
      <c r="BI104" s="71">
        <f t="shared" si="15"/>
        <v>0</v>
      </c>
      <c r="BJ104" s="69">
        <f t="shared" si="15"/>
        <v>420.32119327099997</v>
      </c>
      <c r="BK104" s="52">
        <f t="shared" si="15"/>
        <v>15523.796161013</v>
      </c>
    </row>
    <row r="105" spans="1:63" ht="3" customHeight="1">
      <c r="A105" s="11"/>
      <c r="B105" s="18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5"/>
    </row>
    <row r="106" spans="1:63" ht="12.75">
      <c r="A106" s="11" t="s">
        <v>18</v>
      </c>
      <c r="B106" s="17" t="s">
        <v>8</v>
      </c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5"/>
    </row>
    <row r="107" spans="1:63" ht="12.75">
      <c r="A107" s="11" t="s">
        <v>72</v>
      </c>
      <c r="B107" s="18" t="s">
        <v>19</v>
      </c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5"/>
    </row>
    <row r="108" spans="1:63" ht="12.75">
      <c r="A108" s="11"/>
      <c r="B108" s="24" t="s">
        <v>114</v>
      </c>
      <c r="C108" s="73">
        <v>0</v>
      </c>
      <c r="D108" s="53">
        <v>0.548675751</v>
      </c>
      <c r="E108" s="45">
        <v>0</v>
      </c>
      <c r="F108" s="45">
        <v>0</v>
      </c>
      <c r="G108" s="54">
        <v>0</v>
      </c>
      <c r="H108" s="73">
        <v>5.8222376879999995</v>
      </c>
      <c r="I108" s="45">
        <v>10.065416</v>
      </c>
      <c r="J108" s="45">
        <v>0.503688071</v>
      </c>
      <c r="K108" s="45">
        <v>0</v>
      </c>
      <c r="L108" s="54">
        <v>9.329506540999999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1.93813173</v>
      </c>
      <c r="S108" s="45">
        <v>0.6978538559999999</v>
      </c>
      <c r="T108" s="45">
        <v>0</v>
      </c>
      <c r="U108" s="45">
        <v>0</v>
      </c>
      <c r="V108" s="54">
        <v>1.330378719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0.031108290000000004</v>
      </c>
      <c r="AC108" s="45">
        <v>0</v>
      </c>
      <c r="AD108" s="45">
        <v>0</v>
      </c>
      <c r="AE108" s="45">
        <v>0</v>
      </c>
      <c r="AF108" s="54">
        <v>0.221830925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0.014815086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206.81567237999997</v>
      </c>
      <c r="AW108" s="45">
        <v>149.029999323</v>
      </c>
      <c r="AX108" s="45">
        <v>0</v>
      </c>
      <c r="AY108" s="45">
        <v>0</v>
      </c>
      <c r="AZ108" s="54">
        <v>454.96367443500003</v>
      </c>
      <c r="BA108" s="73">
        <v>0</v>
      </c>
      <c r="BB108" s="53">
        <v>0</v>
      </c>
      <c r="BC108" s="45">
        <v>0</v>
      </c>
      <c r="BD108" s="45">
        <v>0</v>
      </c>
      <c r="BE108" s="54">
        <v>0</v>
      </c>
      <c r="BF108" s="73">
        <v>79.065078891</v>
      </c>
      <c r="BG108" s="53">
        <v>19.5215502</v>
      </c>
      <c r="BH108" s="45">
        <v>0</v>
      </c>
      <c r="BI108" s="45">
        <v>0</v>
      </c>
      <c r="BJ108" s="54">
        <v>106.68106382299999</v>
      </c>
      <c r="BK108" s="61">
        <f>SUM(C108:BJ108)</f>
        <v>1046.580681709</v>
      </c>
    </row>
    <row r="109" spans="1:63" ht="12.75">
      <c r="A109" s="36"/>
      <c r="B109" s="38" t="s">
        <v>79</v>
      </c>
      <c r="C109" s="50">
        <f aca="true" t="shared" si="16" ref="C109:AH109">SUM(C108:C108)</f>
        <v>0</v>
      </c>
      <c r="D109" s="71">
        <f t="shared" si="16"/>
        <v>0.548675751</v>
      </c>
      <c r="E109" s="71">
        <f t="shared" si="16"/>
        <v>0</v>
      </c>
      <c r="F109" s="71">
        <f t="shared" si="16"/>
        <v>0</v>
      </c>
      <c r="G109" s="69">
        <f t="shared" si="16"/>
        <v>0</v>
      </c>
      <c r="H109" s="50">
        <f t="shared" si="16"/>
        <v>5.8222376879999995</v>
      </c>
      <c r="I109" s="71">
        <f t="shared" si="16"/>
        <v>10.065416</v>
      </c>
      <c r="J109" s="71">
        <f t="shared" si="16"/>
        <v>0.503688071</v>
      </c>
      <c r="K109" s="71">
        <f t="shared" si="16"/>
        <v>0</v>
      </c>
      <c r="L109" s="69">
        <f t="shared" si="16"/>
        <v>9.329506540999999</v>
      </c>
      <c r="M109" s="50">
        <f t="shared" si="16"/>
        <v>0</v>
      </c>
      <c r="N109" s="71">
        <f t="shared" si="16"/>
        <v>0</v>
      </c>
      <c r="O109" s="71">
        <f t="shared" si="16"/>
        <v>0</v>
      </c>
      <c r="P109" s="71">
        <f t="shared" si="16"/>
        <v>0</v>
      </c>
      <c r="Q109" s="69">
        <f t="shared" si="16"/>
        <v>0</v>
      </c>
      <c r="R109" s="50">
        <f t="shared" si="16"/>
        <v>1.93813173</v>
      </c>
      <c r="S109" s="71">
        <f t="shared" si="16"/>
        <v>0.6978538559999999</v>
      </c>
      <c r="T109" s="71">
        <f t="shared" si="16"/>
        <v>0</v>
      </c>
      <c r="U109" s="71">
        <f t="shared" si="16"/>
        <v>0</v>
      </c>
      <c r="V109" s="69">
        <f t="shared" si="16"/>
        <v>1.330378719</v>
      </c>
      <c r="W109" s="50">
        <f t="shared" si="16"/>
        <v>0</v>
      </c>
      <c r="X109" s="71">
        <f t="shared" si="16"/>
        <v>0</v>
      </c>
      <c r="Y109" s="71">
        <f t="shared" si="16"/>
        <v>0</v>
      </c>
      <c r="Z109" s="71">
        <f t="shared" si="16"/>
        <v>0</v>
      </c>
      <c r="AA109" s="69">
        <f t="shared" si="16"/>
        <v>0</v>
      </c>
      <c r="AB109" s="50">
        <f t="shared" si="16"/>
        <v>0.031108290000000004</v>
      </c>
      <c r="AC109" s="71">
        <f t="shared" si="16"/>
        <v>0</v>
      </c>
      <c r="AD109" s="71">
        <f t="shared" si="16"/>
        <v>0</v>
      </c>
      <c r="AE109" s="71">
        <f t="shared" si="16"/>
        <v>0</v>
      </c>
      <c r="AF109" s="69">
        <f t="shared" si="16"/>
        <v>0.221830925</v>
      </c>
      <c r="AG109" s="50">
        <f t="shared" si="16"/>
        <v>0</v>
      </c>
      <c r="AH109" s="71">
        <f t="shared" si="16"/>
        <v>0</v>
      </c>
      <c r="AI109" s="71">
        <f aca="true" t="shared" si="17" ref="AI109:BJ109">SUM(AI108:AI108)</f>
        <v>0</v>
      </c>
      <c r="AJ109" s="71">
        <f t="shared" si="17"/>
        <v>0</v>
      </c>
      <c r="AK109" s="69">
        <f t="shared" si="17"/>
        <v>0</v>
      </c>
      <c r="AL109" s="50">
        <f t="shared" si="17"/>
        <v>0.014815086</v>
      </c>
      <c r="AM109" s="71">
        <f t="shared" si="17"/>
        <v>0</v>
      </c>
      <c r="AN109" s="71">
        <f t="shared" si="17"/>
        <v>0</v>
      </c>
      <c r="AO109" s="71">
        <f t="shared" si="17"/>
        <v>0</v>
      </c>
      <c r="AP109" s="69">
        <f t="shared" si="17"/>
        <v>0</v>
      </c>
      <c r="AQ109" s="50">
        <f t="shared" si="17"/>
        <v>0</v>
      </c>
      <c r="AR109" s="71">
        <f>SUM(AR108:AR108)</f>
        <v>0</v>
      </c>
      <c r="AS109" s="71">
        <f t="shared" si="17"/>
        <v>0</v>
      </c>
      <c r="AT109" s="71">
        <f t="shared" si="17"/>
        <v>0</v>
      </c>
      <c r="AU109" s="69">
        <f t="shared" si="17"/>
        <v>0</v>
      </c>
      <c r="AV109" s="50">
        <f t="shared" si="17"/>
        <v>206.81567237999997</v>
      </c>
      <c r="AW109" s="71">
        <f t="shared" si="17"/>
        <v>149.029999323</v>
      </c>
      <c r="AX109" s="71">
        <f t="shared" si="17"/>
        <v>0</v>
      </c>
      <c r="AY109" s="71">
        <f t="shared" si="17"/>
        <v>0</v>
      </c>
      <c r="AZ109" s="69">
        <f t="shared" si="17"/>
        <v>454.96367443500003</v>
      </c>
      <c r="BA109" s="50">
        <f t="shared" si="17"/>
        <v>0</v>
      </c>
      <c r="BB109" s="71">
        <f t="shared" si="17"/>
        <v>0</v>
      </c>
      <c r="BC109" s="71">
        <f t="shared" si="17"/>
        <v>0</v>
      </c>
      <c r="BD109" s="71">
        <f t="shared" si="17"/>
        <v>0</v>
      </c>
      <c r="BE109" s="69">
        <f t="shared" si="17"/>
        <v>0</v>
      </c>
      <c r="BF109" s="50">
        <f t="shared" si="17"/>
        <v>79.065078891</v>
      </c>
      <c r="BG109" s="71">
        <f t="shared" si="17"/>
        <v>19.5215502</v>
      </c>
      <c r="BH109" s="71">
        <f t="shared" si="17"/>
        <v>0</v>
      </c>
      <c r="BI109" s="71">
        <f t="shared" si="17"/>
        <v>0</v>
      </c>
      <c r="BJ109" s="69">
        <f t="shared" si="17"/>
        <v>106.68106382299999</v>
      </c>
      <c r="BK109" s="108">
        <f>SUM(BK108:BK108)</f>
        <v>1046.580681709</v>
      </c>
    </row>
    <row r="110" spans="1:63" ht="2.25" customHeight="1">
      <c r="A110" s="11"/>
      <c r="B110" s="18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5"/>
    </row>
    <row r="111" spans="1:63" ht="12.75">
      <c r="A111" s="11" t="s">
        <v>4</v>
      </c>
      <c r="B111" s="17" t="s">
        <v>9</v>
      </c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5"/>
    </row>
    <row r="112" spans="1:63" ht="12.75">
      <c r="A112" s="11" t="s">
        <v>72</v>
      </c>
      <c r="B112" s="18" t="s">
        <v>20</v>
      </c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5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7" t="s">
        <v>81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5"/>
    </row>
    <row r="116" spans="1:63" ht="12.75">
      <c r="A116" s="11"/>
      <c r="B116" s="19" t="s">
        <v>33</v>
      </c>
      <c r="C116" s="57"/>
      <c r="D116" s="58"/>
      <c r="E116" s="59"/>
      <c r="F116" s="59"/>
      <c r="G116" s="60"/>
      <c r="H116" s="57"/>
      <c r="I116" s="59"/>
      <c r="J116" s="59"/>
      <c r="K116" s="59"/>
      <c r="L116" s="60"/>
      <c r="M116" s="57"/>
      <c r="N116" s="58"/>
      <c r="O116" s="59"/>
      <c r="P116" s="59"/>
      <c r="Q116" s="60"/>
      <c r="R116" s="57"/>
      <c r="S116" s="59"/>
      <c r="T116" s="59"/>
      <c r="U116" s="59"/>
      <c r="V116" s="60"/>
      <c r="W116" s="57"/>
      <c r="X116" s="59"/>
      <c r="Y116" s="59"/>
      <c r="Z116" s="59"/>
      <c r="AA116" s="60"/>
      <c r="AB116" s="57"/>
      <c r="AC116" s="59"/>
      <c r="AD116" s="59"/>
      <c r="AE116" s="59"/>
      <c r="AF116" s="60"/>
      <c r="AG116" s="57"/>
      <c r="AH116" s="59"/>
      <c r="AI116" s="59"/>
      <c r="AJ116" s="59"/>
      <c r="AK116" s="60"/>
      <c r="AL116" s="57"/>
      <c r="AM116" s="59"/>
      <c r="AN116" s="59"/>
      <c r="AO116" s="59"/>
      <c r="AP116" s="60"/>
      <c r="AQ116" s="57"/>
      <c r="AR116" s="58"/>
      <c r="AS116" s="59"/>
      <c r="AT116" s="59"/>
      <c r="AU116" s="60"/>
      <c r="AV116" s="57"/>
      <c r="AW116" s="59"/>
      <c r="AX116" s="59"/>
      <c r="AY116" s="59"/>
      <c r="AZ116" s="60"/>
      <c r="BA116" s="57"/>
      <c r="BB116" s="58"/>
      <c r="BC116" s="59"/>
      <c r="BD116" s="59"/>
      <c r="BE116" s="60"/>
      <c r="BF116" s="57"/>
      <c r="BG116" s="58"/>
      <c r="BH116" s="59"/>
      <c r="BI116" s="59"/>
      <c r="BJ116" s="60"/>
      <c r="BK116" s="61"/>
    </row>
    <row r="117" spans="1:256" s="39" customFormat="1" ht="12.75">
      <c r="A117" s="36"/>
      <c r="B117" s="38" t="s">
        <v>82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5"/>
    </row>
    <row r="120" spans="1:63" ht="12.75">
      <c r="A120" s="11" t="s">
        <v>22</v>
      </c>
      <c r="B120" s="17" t="s">
        <v>23</v>
      </c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5"/>
    </row>
    <row r="121" spans="1:63" ht="12.75">
      <c r="A121" s="11" t="s">
        <v>72</v>
      </c>
      <c r="B121" s="18" t="s">
        <v>24</v>
      </c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5"/>
    </row>
    <row r="122" spans="1:63" ht="12.75">
      <c r="A122" s="11"/>
      <c r="B122" s="24" t="s">
        <v>115</v>
      </c>
      <c r="C122" s="73">
        <v>0</v>
      </c>
      <c r="D122" s="53">
        <v>42.561850699000004</v>
      </c>
      <c r="E122" s="45">
        <v>0</v>
      </c>
      <c r="F122" s="45">
        <v>0</v>
      </c>
      <c r="G122" s="54">
        <v>0</v>
      </c>
      <c r="H122" s="73">
        <v>1.252761663</v>
      </c>
      <c r="I122" s="45">
        <v>0.866848667</v>
      </c>
      <c r="J122" s="45">
        <v>0</v>
      </c>
      <c r="K122" s="45">
        <v>0</v>
      </c>
      <c r="L122" s="54">
        <v>10.660686366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0.333332748</v>
      </c>
      <c r="S122" s="45">
        <v>0</v>
      </c>
      <c r="T122" s="45">
        <v>0</v>
      </c>
      <c r="U122" s="45">
        <v>0</v>
      </c>
      <c r="V122" s="54">
        <v>6.930742214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6.713101304</v>
      </c>
      <c r="AW122" s="45">
        <v>28.551529097</v>
      </c>
      <c r="AX122" s="45">
        <v>0</v>
      </c>
      <c r="AY122" s="45">
        <v>0</v>
      </c>
      <c r="AZ122" s="54">
        <v>22.620656677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1.6932677210000002</v>
      </c>
      <c r="BG122" s="53">
        <v>0.241702157</v>
      </c>
      <c r="BH122" s="45">
        <v>0</v>
      </c>
      <c r="BI122" s="45">
        <v>0</v>
      </c>
      <c r="BJ122" s="54">
        <v>1.5375117829999998</v>
      </c>
      <c r="BK122" s="61">
        <f aca="true" t="shared" si="18" ref="BK122:BK127">SUM(C122:BJ122)</f>
        <v>123.963991096</v>
      </c>
    </row>
    <row r="123" spans="1:63" ht="12.75">
      <c r="A123" s="11"/>
      <c r="B123" s="24" t="s">
        <v>116</v>
      </c>
      <c r="C123" s="73">
        <v>0</v>
      </c>
      <c r="D123" s="53">
        <v>0.360471187</v>
      </c>
      <c r="E123" s="45">
        <v>0</v>
      </c>
      <c r="F123" s="45">
        <v>0</v>
      </c>
      <c r="G123" s="54">
        <v>0</v>
      </c>
      <c r="H123" s="73">
        <v>0.180653219</v>
      </c>
      <c r="I123" s="45">
        <v>0</v>
      </c>
      <c r="J123" s="45">
        <v>0</v>
      </c>
      <c r="K123" s="45">
        <v>0</v>
      </c>
      <c r="L123" s="54">
        <v>0.085469669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0.081064114</v>
      </c>
      <c r="S123" s="45">
        <v>0</v>
      </c>
      <c r="T123" s="45">
        <v>0</v>
      </c>
      <c r="U123" s="45">
        <v>0</v>
      </c>
      <c r="V123" s="54">
        <v>0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10.4744175</v>
      </c>
      <c r="AS123" s="45">
        <v>0</v>
      </c>
      <c r="AT123" s="45">
        <v>0</v>
      </c>
      <c r="AU123" s="54">
        <v>0</v>
      </c>
      <c r="AV123" s="73">
        <v>3.5440925720000003</v>
      </c>
      <c r="AW123" s="45">
        <v>0.0075732690000000005</v>
      </c>
      <c r="AX123" s="45">
        <v>0</v>
      </c>
      <c r="AY123" s="45">
        <v>0</v>
      </c>
      <c r="AZ123" s="54">
        <v>8.521066654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1.310164449</v>
      </c>
      <c r="BG123" s="53">
        <v>0.150894367</v>
      </c>
      <c r="BH123" s="45">
        <v>0</v>
      </c>
      <c r="BI123" s="45">
        <v>0</v>
      </c>
      <c r="BJ123" s="54">
        <v>0.339638849</v>
      </c>
      <c r="BK123" s="61">
        <f t="shared" si="18"/>
        <v>25.055505848999996</v>
      </c>
    </row>
    <row r="124" spans="1:63" ht="12.75">
      <c r="A124" s="11"/>
      <c r="B124" s="24" t="s">
        <v>117</v>
      </c>
      <c r="C124" s="73">
        <v>0</v>
      </c>
      <c r="D124" s="53">
        <v>0.431219013</v>
      </c>
      <c r="E124" s="45">
        <v>0</v>
      </c>
      <c r="F124" s="45">
        <v>0</v>
      </c>
      <c r="G124" s="54">
        <v>0</v>
      </c>
      <c r="H124" s="73">
        <v>0.443539174</v>
      </c>
      <c r="I124" s="45">
        <v>0</v>
      </c>
      <c r="J124" s="45">
        <v>0</v>
      </c>
      <c r="K124" s="45">
        <v>0</v>
      </c>
      <c r="L124" s="54">
        <v>0.49854136299999996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0.14395216</v>
      </c>
      <c r="S124" s="45">
        <v>0.013248206</v>
      </c>
      <c r="T124" s="45">
        <v>0</v>
      </c>
      <c r="U124" s="45">
        <v>0</v>
      </c>
      <c r="V124" s="54">
        <v>0.058347849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0.0005698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9.134065679999999</v>
      </c>
      <c r="AW124" s="45">
        <v>0.865447317</v>
      </c>
      <c r="AX124" s="45">
        <v>0</v>
      </c>
      <c r="AY124" s="45">
        <v>0</v>
      </c>
      <c r="AZ124" s="54">
        <v>7.047865268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2.647871546</v>
      </c>
      <c r="BG124" s="53">
        <v>0.021700261</v>
      </c>
      <c r="BH124" s="45">
        <v>0</v>
      </c>
      <c r="BI124" s="45">
        <v>0</v>
      </c>
      <c r="BJ124" s="54">
        <v>0.551078959</v>
      </c>
      <c r="BK124" s="61">
        <f t="shared" si="18"/>
        <v>21.857446596</v>
      </c>
    </row>
    <row r="125" spans="1:63" ht="12.75">
      <c r="A125" s="11"/>
      <c r="B125" s="24" t="s">
        <v>118</v>
      </c>
      <c r="C125" s="73">
        <v>0</v>
      </c>
      <c r="D125" s="53">
        <v>0.662019059</v>
      </c>
      <c r="E125" s="45">
        <v>0</v>
      </c>
      <c r="F125" s="45">
        <v>0</v>
      </c>
      <c r="G125" s="54">
        <v>0</v>
      </c>
      <c r="H125" s="73">
        <v>2.8755293529999997</v>
      </c>
      <c r="I125" s="45">
        <v>0.574796671</v>
      </c>
      <c r="J125" s="45">
        <v>0</v>
      </c>
      <c r="K125" s="45">
        <v>0</v>
      </c>
      <c r="L125" s="54">
        <v>4.5337200939999995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0.748552562</v>
      </c>
      <c r="S125" s="45">
        <v>0</v>
      </c>
      <c r="T125" s="45">
        <v>0</v>
      </c>
      <c r="U125" s="45">
        <v>0</v>
      </c>
      <c r="V125" s="54">
        <v>0.144035495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0.048666929000000005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0.052785246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16.739454863</v>
      </c>
      <c r="AS125" s="45">
        <v>0</v>
      </c>
      <c r="AT125" s="45">
        <v>0</v>
      </c>
      <c r="AU125" s="54">
        <v>0</v>
      </c>
      <c r="AV125" s="73">
        <v>80.996328586</v>
      </c>
      <c r="AW125" s="45">
        <v>15.208370407</v>
      </c>
      <c r="AX125" s="45">
        <v>0</v>
      </c>
      <c r="AY125" s="45">
        <v>0</v>
      </c>
      <c r="AZ125" s="54">
        <v>121.541436358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25.35436746</v>
      </c>
      <c r="BG125" s="53">
        <v>0.354925624</v>
      </c>
      <c r="BH125" s="45">
        <v>0</v>
      </c>
      <c r="BI125" s="45">
        <v>0</v>
      </c>
      <c r="BJ125" s="54">
        <v>3.496890391</v>
      </c>
      <c r="BK125" s="61">
        <f t="shared" si="18"/>
        <v>273.331879098</v>
      </c>
    </row>
    <row r="126" spans="1:63" ht="12.75">
      <c r="A126" s="11"/>
      <c r="B126" s="24" t="s">
        <v>119</v>
      </c>
      <c r="C126" s="73">
        <v>0</v>
      </c>
      <c r="D126" s="53">
        <v>0.160322365</v>
      </c>
      <c r="E126" s="45">
        <v>0</v>
      </c>
      <c r="F126" s="45">
        <v>0</v>
      </c>
      <c r="G126" s="54">
        <v>0</v>
      </c>
      <c r="H126" s="73">
        <v>0.30238366299999997</v>
      </c>
      <c r="I126" s="45">
        <v>0.00045231800000000006</v>
      </c>
      <c r="J126" s="45">
        <v>0</v>
      </c>
      <c r="K126" s="45">
        <v>0</v>
      </c>
      <c r="L126" s="54">
        <v>0.702669424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0.143240833</v>
      </c>
      <c r="S126" s="45">
        <v>0</v>
      </c>
      <c r="T126" s="45">
        <v>0</v>
      </c>
      <c r="U126" s="45">
        <v>0</v>
      </c>
      <c r="V126" s="54">
        <v>0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0</v>
      </c>
      <c r="AS126" s="45">
        <v>0</v>
      </c>
      <c r="AT126" s="45">
        <v>0</v>
      </c>
      <c r="AU126" s="54">
        <v>0</v>
      </c>
      <c r="AV126" s="73">
        <v>4.020782333</v>
      </c>
      <c r="AW126" s="45">
        <v>0.198443467</v>
      </c>
      <c r="AX126" s="45">
        <v>0</v>
      </c>
      <c r="AY126" s="45">
        <v>0</v>
      </c>
      <c r="AZ126" s="54">
        <v>2.711594772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1.5747617290000002</v>
      </c>
      <c r="BG126" s="53">
        <v>0.055808891</v>
      </c>
      <c r="BH126" s="45">
        <v>0</v>
      </c>
      <c r="BI126" s="45">
        <v>0</v>
      </c>
      <c r="BJ126" s="54">
        <v>0.133572442</v>
      </c>
      <c r="BK126" s="61">
        <f t="shared" si="18"/>
        <v>10.004032237</v>
      </c>
    </row>
    <row r="127" spans="1:63" ht="12.75">
      <c r="A127" s="11"/>
      <c r="B127" s="24" t="s">
        <v>172</v>
      </c>
      <c r="C127" s="73">
        <v>0</v>
      </c>
      <c r="D127" s="53">
        <v>5.787642668999999</v>
      </c>
      <c r="E127" s="45">
        <v>0</v>
      </c>
      <c r="F127" s="45">
        <v>0</v>
      </c>
      <c r="G127" s="54">
        <v>0</v>
      </c>
      <c r="H127" s="73">
        <v>0.398675062</v>
      </c>
      <c r="I127" s="45">
        <v>0.521694957</v>
      </c>
      <c r="J127" s="45">
        <v>0</v>
      </c>
      <c r="K127" s="45">
        <v>0</v>
      </c>
      <c r="L127" s="54">
        <v>0.159659988</v>
      </c>
      <c r="M127" s="73">
        <v>0</v>
      </c>
      <c r="N127" s="53">
        <v>0</v>
      </c>
      <c r="O127" s="45">
        <v>0</v>
      </c>
      <c r="P127" s="45">
        <v>0</v>
      </c>
      <c r="Q127" s="54">
        <v>0</v>
      </c>
      <c r="R127" s="73">
        <v>0.072062132</v>
      </c>
      <c r="S127" s="45">
        <v>0</v>
      </c>
      <c r="T127" s="45">
        <v>0</v>
      </c>
      <c r="U127" s="45">
        <v>0</v>
      </c>
      <c r="V127" s="54">
        <v>0.25700465699999997</v>
      </c>
      <c r="W127" s="73">
        <v>0</v>
      </c>
      <c r="X127" s="45">
        <v>0</v>
      </c>
      <c r="Y127" s="45">
        <v>0</v>
      </c>
      <c r="Z127" s="45">
        <v>0</v>
      </c>
      <c r="AA127" s="54">
        <v>0</v>
      </c>
      <c r="AB127" s="73">
        <v>0</v>
      </c>
      <c r="AC127" s="45">
        <v>0</v>
      </c>
      <c r="AD127" s="45">
        <v>0</v>
      </c>
      <c r="AE127" s="45">
        <v>0</v>
      </c>
      <c r="AF127" s="54">
        <v>0</v>
      </c>
      <c r="AG127" s="73">
        <v>0</v>
      </c>
      <c r="AH127" s="45">
        <v>0</v>
      </c>
      <c r="AI127" s="45">
        <v>0</v>
      </c>
      <c r="AJ127" s="45">
        <v>0</v>
      </c>
      <c r="AK127" s="54">
        <v>0</v>
      </c>
      <c r="AL127" s="73">
        <v>0</v>
      </c>
      <c r="AM127" s="45">
        <v>0</v>
      </c>
      <c r="AN127" s="45">
        <v>0</v>
      </c>
      <c r="AO127" s="45">
        <v>0</v>
      </c>
      <c r="AP127" s="54">
        <v>0</v>
      </c>
      <c r="AQ127" s="73">
        <v>0</v>
      </c>
      <c r="AR127" s="53">
        <v>0</v>
      </c>
      <c r="AS127" s="45">
        <v>0</v>
      </c>
      <c r="AT127" s="45">
        <v>0</v>
      </c>
      <c r="AU127" s="54">
        <v>0</v>
      </c>
      <c r="AV127" s="73">
        <v>6.0432547020000005</v>
      </c>
      <c r="AW127" s="45">
        <v>2.120582759</v>
      </c>
      <c r="AX127" s="45">
        <v>0</v>
      </c>
      <c r="AY127" s="45">
        <v>0</v>
      </c>
      <c r="AZ127" s="54">
        <v>26.674234038</v>
      </c>
      <c r="BA127" s="73">
        <v>0</v>
      </c>
      <c r="BB127" s="53">
        <v>0</v>
      </c>
      <c r="BC127" s="45">
        <v>0</v>
      </c>
      <c r="BD127" s="45">
        <v>0</v>
      </c>
      <c r="BE127" s="54">
        <v>0</v>
      </c>
      <c r="BF127" s="73">
        <v>0.809571582</v>
      </c>
      <c r="BG127" s="53">
        <v>0.0020879180000000002</v>
      </c>
      <c r="BH127" s="45">
        <v>0</v>
      </c>
      <c r="BI127" s="45">
        <v>0</v>
      </c>
      <c r="BJ127" s="54">
        <v>1.480011347</v>
      </c>
      <c r="BK127" s="61">
        <f t="shared" si="18"/>
        <v>44.326481811</v>
      </c>
    </row>
    <row r="128" spans="1:63" ht="12.75">
      <c r="A128" s="36"/>
      <c r="B128" s="38" t="s">
        <v>79</v>
      </c>
      <c r="C128" s="81">
        <f>SUM(C122:C127)</f>
        <v>0</v>
      </c>
      <c r="D128" s="81">
        <f>SUM(D122:D127)</f>
        <v>49.96352499200001</v>
      </c>
      <c r="E128" s="81">
        <f aca="true" t="shared" si="19" ref="E128:BI128">SUM(E122:E127)</f>
        <v>0</v>
      </c>
      <c r="F128" s="81">
        <f t="shared" si="19"/>
        <v>0</v>
      </c>
      <c r="G128" s="81">
        <f t="shared" si="19"/>
        <v>0</v>
      </c>
      <c r="H128" s="81">
        <f t="shared" si="19"/>
        <v>5.453542133999999</v>
      </c>
      <c r="I128" s="81">
        <f t="shared" si="19"/>
        <v>1.9637926129999999</v>
      </c>
      <c r="J128" s="81">
        <f t="shared" si="19"/>
        <v>0</v>
      </c>
      <c r="K128" s="81">
        <f t="shared" si="19"/>
        <v>0</v>
      </c>
      <c r="L128" s="81">
        <f t="shared" si="19"/>
        <v>16.640746904</v>
      </c>
      <c r="M128" s="81">
        <f t="shared" si="19"/>
        <v>0</v>
      </c>
      <c r="N128" s="81">
        <f t="shared" si="19"/>
        <v>0</v>
      </c>
      <c r="O128" s="81">
        <f t="shared" si="19"/>
        <v>0</v>
      </c>
      <c r="P128" s="81">
        <f t="shared" si="19"/>
        <v>0</v>
      </c>
      <c r="Q128" s="81">
        <f t="shared" si="19"/>
        <v>0</v>
      </c>
      <c r="R128" s="81">
        <f t="shared" si="19"/>
        <v>1.522204549</v>
      </c>
      <c r="S128" s="81">
        <f t="shared" si="19"/>
        <v>0.013248206</v>
      </c>
      <c r="T128" s="81">
        <f t="shared" si="19"/>
        <v>0</v>
      </c>
      <c r="U128" s="81">
        <f t="shared" si="19"/>
        <v>0</v>
      </c>
      <c r="V128" s="81">
        <f t="shared" si="19"/>
        <v>7.390130214999999</v>
      </c>
      <c r="W128" s="81">
        <f t="shared" si="19"/>
        <v>0</v>
      </c>
      <c r="X128" s="81">
        <f t="shared" si="19"/>
        <v>0</v>
      </c>
      <c r="Y128" s="81">
        <f t="shared" si="19"/>
        <v>0</v>
      </c>
      <c r="Z128" s="81">
        <f t="shared" si="19"/>
        <v>0</v>
      </c>
      <c r="AA128" s="81">
        <f t="shared" si="19"/>
        <v>0</v>
      </c>
      <c r="AB128" s="81">
        <f t="shared" si="19"/>
        <v>0.048666929000000005</v>
      </c>
      <c r="AC128" s="81">
        <f t="shared" si="19"/>
        <v>0</v>
      </c>
      <c r="AD128" s="81">
        <f t="shared" si="19"/>
        <v>0</v>
      </c>
      <c r="AE128" s="81">
        <f t="shared" si="19"/>
        <v>0</v>
      </c>
      <c r="AF128" s="81">
        <f t="shared" si="19"/>
        <v>0</v>
      </c>
      <c r="AG128" s="81">
        <f t="shared" si="19"/>
        <v>0</v>
      </c>
      <c r="AH128" s="81">
        <f t="shared" si="19"/>
        <v>0</v>
      </c>
      <c r="AI128" s="81">
        <f t="shared" si="19"/>
        <v>0</v>
      </c>
      <c r="AJ128" s="81">
        <f t="shared" si="19"/>
        <v>0</v>
      </c>
      <c r="AK128" s="81">
        <f t="shared" si="19"/>
        <v>0</v>
      </c>
      <c r="AL128" s="81">
        <f t="shared" si="19"/>
        <v>0.053355046</v>
      </c>
      <c r="AM128" s="81">
        <f t="shared" si="19"/>
        <v>0</v>
      </c>
      <c r="AN128" s="81">
        <f t="shared" si="19"/>
        <v>0</v>
      </c>
      <c r="AO128" s="81">
        <f t="shared" si="19"/>
        <v>0</v>
      </c>
      <c r="AP128" s="81">
        <f t="shared" si="19"/>
        <v>0</v>
      </c>
      <c r="AQ128" s="81">
        <f t="shared" si="19"/>
        <v>0</v>
      </c>
      <c r="AR128" s="81">
        <f t="shared" si="19"/>
        <v>27.213872363</v>
      </c>
      <c r="AS128" s="81">
        <f t="shared" si="19"/>
        <v>0</v>
      </c>
      <c r="AT128" s="81">
        <f t="shared" si="19"/>
        <v>0</v>
      </c>
      <c r="AU128" s="81">
        <f t="shared" si="19"/>
        <v>0</v>
      </c>
      <c r="AV128" s="81">
        <f t="shared" si="19"/>
        <v>110.451625177</v>
      </c>
      <c r="AW128" s="81">
        <f t="shared" si="19"/>
        <v>46.951946316</v>
      </c>
      <c r="AX128" s="81">
        <f t="shared" si="19"/>
        <v>0</v>
      </c>
      <c r="AY128" s="81">
        <f t="shared" si="19"/>
        <v>0</v>
      </c>
      <c r="AZ128" s="81">
        <f t="shared" si="19"/>
        <v>189.116853767</v>
      </c>
      <c r="BA128" s="81">
        <f t="shared" si="19"/>
        <v>0</v>
      </c>
      <c r="BB128" s="81">
        <f t="shared" si="19"/>
        <v>0</v>
      </c>
      <c r="BC128" s="81">
        <f t="shared" si="19"/>
        <v>0</v>
      </c>
      <c r="BD128" s="81">
        <f t="shared" si="19"/>
        <v>0</v>
      </c>
      <c r="BE128" s="81">
        <f t="shared" si="19"/>
        <v>0</v>
      </c>
      <c r="BF128" s="81">
        <f t="shared" si="19"/>
        <v>33.390004487</v>
      </c>
      <c r="BG128" s="81">
        <f t="shared" si="19"/>
        <v>0.8271192179999999</v>
      </c>
      <c r="BH128" s="81">
        <f t="shared" si="19"/>
        <v>0</v>
      </c>
      <c r="BI128" s="81">
        <f t="shared" si="19"/>
        <v>0</v>
      </c>
      <c r="BJ128" s="81">
        <f>SUM(BJ122:BJ127)</f>
        <v>7.538703771</v>
      </c>
      <c r="BK128" s="105">
        <f>SUM(BK122:BK127)</f>
        <v>498.539336687</v>
      </c>
    </row>
    <row r="129" spans="1:63" ht="4.5" customHeight="1">
      <c r="A129" s="11"/>
      <c r="B129" s="21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5"/>
    </row>
    <row r="130" spans="1:63" ht="12.75">
      <c r="A130" s="36"/>
      <c r="B130" s="83" t="s">
        <v>93</v>
      </c>
      <c r="C130" s="84">
        <f aca="true" t="shared" si="20" ref="C130:AH130">+C128++C109+C104+C84</f>
        <v>0</v>
      </c>
      <c r="D130" s="70">
        <f t="shared" si="20"/>
        <v>2499.382756335</v>
      </c>
      <c r="E130" s="70">
        <f t="shared" si="20"/>
        <v>0</v>
      </c>
      <c r="F130" s="70">
        <f t="shared" si="20"/>
        <v>0</v>
      </c>
      <c r="G130" s="85">
        <f t="shared" si="20"/>
        <v>0</v>
      </c>
      <c r="H130" s="84">
        <f t="shared" si="20"/>
        <v>308.948229414</v>
      </c>
      <c r="I130" s="70">
        <f t="shared" si="20"/>
        <v>5859.343487081001</v>
      </c>
      <c r="J130" s="70">
        <f t="shared" si="20"/>
        <v>499.781608096</v>
      </c>
      <c r="K130" s="70">
        <f t="shared" si="20"/>
        <v>52.910310974000005</v>
      </c>
      <c r="L130" s="85">
        <f t="shared" si="20"/>
        <v>1707.357507082</v>
      </c>
      <c r="M130" s="84">
        <f t="shared" si="20"/>
        <v>0</v>
      </c>
      <c r="N130" s="70">
        <f t="shared" si="20"/>
        <v>0</v>
      </c>
      <c r="O130" s="70">
        <f t="shared" si="20"/>
        <v>0</v>
      </c>
      <c r="P130" s="70">
        <f t="shared" si="20"/>
        <v>0</v>
      </c>
      <c r="Q130" s="85">
        <f t="shared" si="20"/>
        <v>0</v>
      </c>
      <c r="R130" s="84">
        <f t="shared" si="20"/>
        <v>123.670643979</v>
      </c>
      <c r="S130" s="70">
        <f t="shared" si="20"/>
        <v>280.827271079</v>
      </c>
      <c r="T130" s="70">
        <f t="shared" si="20"/>
        <v>35.977213539999994</v>
      </c>
      <c r="U130" s="70">
        <f t="shared" si="20"/>
        <v>0</v>
      </c>
      <c r="V130" s="85">
        <f t="shared" si="20"/>
        <v>516.223321796</v>
      </c>
      <c r="W130" s="84">
        <f t="shared" si="20"/>
        <v>0</v>
      </c>
      <c r="X130" s="70">
        <f t="shared" si="20"/>
        <v>0</v>
      </c>
      <c r="Y130" s="70">
        <f t="shared" si="20"/>
        <v>0</v>
      </c>
      <c r="Z130" s="70">
        <f t="shared" si="20"/>
        <v>0</v>
      </c>
      <c r="AA130" s="85">
        <f t="shared" si="20"/>
        <v>0</v>
      </c>
      <c r="AB130" s="84">
        <f t="shared" si="20"/>
        <v>2.8618820739999995</v>
      </c>
      <c r="AC130" s="70">
        <f t="shared" si="20"/>
        <v>5.56260681</v>
      </c>
      <c r="AD130" s="70">
        <f t="shared" si="20"/>
        <v>0</v>
      </c>
      <c r="AE130" s="70">
        <f t="shared" si="20"/>
        <v>0</v>
      </c>
      <c r="AF130" s="85">
        <f t="shared" si="20"/>
        <v>0.643879275</v>
      </c>
      <c r="AG130" s="84">
        <f t="shared" si="20"/>
        <v>0</v>
      </c>
      <c r="AH130" s="70">
        <f t="shared" si="20"/>
        <v>0</v>
      </c>
      <c r="AI130" s="70">
        <f aca="true" t="shared" si="21" ref="AI130:BJ130">+AI128++AI109+AI104+AI84</f>
        <v>0</v>
      </c>
      <c r="AJ130" s="70">
        <f t="shared" si="21"/>
        <v>0</v>
      </c>
      <c r="AK130" s="85">
        <f t="shared" si="21"/>
        <v>0</v>
      </c>
      <c r="AL130" s="84">
        <f t="shared" si="21"/>
        <v>1.8375472039999998</v>
      </c>
      <c r="AM130" s="70">
        <f t="shared" si="21"/>
        <v>0</v>
      </c>
      <c r="AN130" s="70">
        <f t="shared" si="21"/>
        <v>0</v>
      </c>
      <c r="AO130" s="70">
        <f t="shared" si="21"/>
        <v>0</v>
      </c>
      <c r="AP130" s="85">
        <f t="shared" si="21"/>
        <v>0.169838704</v>
      </c>
      <c r="AQ130" s="84">
        <f t="shared" si="21"/>
        <v>0</v>
      </c>
      <c r="AR130" s="70">
        <f t="shared" si="21"/>
        <v>172.09411438899997</v>
      </c>
      <c r="AS130" s="70">
        <f t="shared" si="21"/>
        <v>0</v>
      </c>
      <c r="AT130" s="70">
        <f t="shared" si="21"/>
        <v>0</v>
      </c>
      <c r="AU130" s="85">
        <f t="shared" si="21"/>
        <v>0</v>
      </c>
      <c r="AV130" s="52">
        <f t="shared" si="21"/>
        <v>6721.893682797002</v>
      </c>
      <c r="AW130" s="70">
        <f t="shared" si="21"/>
        <v>6830.395294702</v>
      </c>
      <c r="AX130" s="70">
        <f t="shared" si="21"/>
        <v>242.38302325099997</v>
      </c>
      <c r="AY130" s="70">
        <f t="shared" si="21"/>
        <v>5.022457361</v>
      </c>
      <c r="AZ130" s="87">
        <f t="shared" si="21"/>
        <v>9275.426467181998</v>
      </c>
      <c r="BA130" s="84">
        <f t="shared" si="21"/>
        <v>0</v>
      </c>
      <c r="BB130" s="70">
        <f t="shared" si="21"/>
        <v>0</v>
      </c>
      <c r="BC130" s="70">
        <f t="shared" si="21"/>
        <v>0</v>
      </c>
      <c r="BD130" s="70">
        <f t="shared" si="21"/>
        <v>0</v>
      </c>
      <c r="BE130" s="85">
        <f t="shared" si="21"/>
        <v>0</v>
      </c>
      <c r="BF130" s="84">
        <f t="shared" si="21"/>
        <v>2489.956200392</v>
      </c>
      <c r="BG130" s="70">
        <f t="shared" si="21"/>
        <v>634.269530529</v>
      </c>
      <c r="BH130" s="70">
        <f t="shared" si="21"/>
        <v>47.634348821</v>
      </c>
      <c r="BI130" s="70">
        <f t="shared" si="21"/>
        <v>0</v>
      </c>
      <c r="BJ130" s="85">
        <f t="shared" si="21"/>
        <v>1260.2685500460002</v>
      </c>
      <c r="BK130" s="101">
        <f>+BK128+BK109+BK104+BK84</f>
        <v>39574.841772913</v>
      </c>
    </row>
    <row r="131" spans="1:63" ht="4.5" customHeight="1">
      <c r="A131" s="11"/>
      <c r="B131" s="22"/>
      <c r="C131" s="118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9"/>
    </row>
    <row r="132" spans="1:63" ht="14.25" customHeight="1">
      <c r="A132" s="11" t="s">
        <v>5</v>
      </c>
      <c r="B132" s="23" t="s">
        <v>26</v>
      </c>
      <c r="C132" s="118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9"/>
    </row>
    <row r="133" spans="1:63" ht="14.25" customHeight="1">
      <c r="A133" s="32"/>
      <c r="B133" s="28" t="s">
        <v>120</v>
      </c>
      <c r="C133" s="73">
        <v>0</v>
      </c>
      <c r="D133" s="53">
        <v>9.213351226</v>
      </c>
      <c r="E133" s="45">
        <v>0</v>
      </c>
      <c r="F133" s="45">
        <v>0</v>
      </c>
      <c r="G133" s="54">
        <v>0</v>
      </c>
      <c r="H133" s="73">
        <v>2.748223383</v>
      </c>
      <c r="I133" s="45">
        <v>1.54099948</v>
      </c>
      <c r="J133" s="45">
        <v>1.211694333</v>
      </c>
      <c r="K133" s="45">
        <v>0</v>
      </c>
      <c r="L133" s="54">
        <v>14.998223091</v>
      </c>
      <c r="M133" s="73">
        <v>0</v>
      </c>
      <c r="N133" s="53">
        <v>0</v>
      </c>
      <c r="O133" s="45">
        <v>0</v>
      </c>
      <c r="P133" s="45">
        <v>0</v>
      </c>
      <c r="Q133" s="54">
        <v>0</v>
      </c>
      <c r="R133" s="73">
        <v>1.786664549</v>
      </c>
      <c r="S133" s="45">
        <v>2.013824338</v>
      </c>
      <c r="T133" s="45">
        <v>14.060814159</v>
      </c>
      <c r="U133" s="45">
        <v>0</v>
      </c>
      <c r="V133" s="54">
        <v>3.4599870260000003</v>
      </c>
      <c r="W133" s="73">
        <v>0</v>
      </c>
      <c r="X133" s="45">
        <v>0</v>
      </c>
      <c r="Y133" s="45">
        <v>0</v>
      </c>
      <c r="Z133" s="45">
        <v>0</v>
      </c>
      <c r="AA133" s="54">
        <v>0</v>
      </c>
      <c r="AB133" s="73">
        <v>0.0047331230000000005</v>
      </c>
      <c r="AC133" s="45">
        <v>0</v>
      </c>
      <c r="AD133" s="45">
        <v>0</v>
      </c>
      <c r="AE133" s="45">
        <v>0</v>
      </c>
      <c r="AF133" s="54">
        <v>0</v>
      </c>
      <c r="AG133" s="73">
        <v>0</v>
      </c>
      <c r="AH133" s="45">
        <v>0</v>
      </c>
      <c r="AI133" s="45">
        <v>0</v>
      </c>
      <c r="AJ133" s="45">
        <v>0</v>
      </c>
      <c r="AK133" s="54">
        <v>0</v>
      </c>
      <c r="AL133" s="73">
        <v>0.003963981</v>
      </c>
      <c r="AM133" s="45">
        <v>0</v>
      </c>
      <c r="AN133" s="45">
        <v>0</v>
      </c>
      <c r="AO133" s="45">
        <v>0</v>
      </c>
      <c r="AP133" s="54">
        <v>0</v>
      </c>
      <c r="AQ133" s="73">
        <v>0</v>
      </c>
      <c r="AR133" s="53">
        <v>0</v>
      </c>
      <c r="AS133" s="45">
        <v>0</v>
      </c>
      <c r="AT133" s="45">
        <v>0</v>
      </c>
      <c r="AU133" s="54">
        <v>0</v>
      </c>
      <c r="AV133" s="73">
        <v>162.39934422399998</v>
      </c>
      <c r="AW133" s="45">
        <v>142.89208046</v>
      </c>
      <c r="AX133" s="45">
        <v>0</v>
      </c>
      <c r="AY133" s="45">
        <v>0</v>
      </c>
      <c r="AZ133" s="54">
        <v>471.88773723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63.669719097000005</v>
      </c>
      <c r="BG133" s="44">
        <v>28.022397594</v>
      </c>
      <c r="BH133" s="43">
        <v>0</v>
      </c>
      <c r="BI133" s="43">
        <v>0</v>
      </c>
      <c r="BJ133" s="48">
        <v>90.76161175200001</v>
      </c>
      <c r="BK133" s="106">
        <f>SUM(C133:BJ133)</f>
        <v>1010.675369046</v>
      </c>
    </row>
    <row r="134" spans="1:63" ht="13.5" thickBot="1">
      <c r="A134" s="40"/>
      <c r="B134" s="86" t="s">
        <v>79</v>
      </c>
      <c r="C134" s="50">
        <f>SUM(C133)</f>
        <v>0</v>
      </c>
      <c r="D134" s="71">
        <f aca="true" t="shared" si="22" ref="D134:BK134">SUM(D133)</f>
        <v>9.213351226</v>
      </c>
      <c r="E134" s="71">
        <f t="shared" si="22"/>
        <v>0</v>
      </c>
      <c r="F134" s="71">
        <f t="shared" si="22"/>
        <v>0</v>
      </c>
      <c r="G134" s="69">
        <f t="shared" si="22"/>
        <v>0</v>
      </c>
      <c r="H134" s="50">
        <f t="shared" si="22"/>
        <v>2.748223383</v>
      </c>
      <c r="I134" s="71">
        <f t="shared" si="22"/>
        <v>1.54099948</v>
      </c>
      <c r="J134" s="71">
        <f t="shared" si="22"/>
        <v>1.211694333</v>
      </c>
      <c r="K134" s="71">
        <f t="shared" si="22"/>
        <v>0</v>
      </c>
      <c r="L134" s="69">
        <f t="shared" si="22"/>
        <v>14.998223091</v>
      </c>
      <c r="M134" s="50">
        <f t="shared" si="22"/>
        <v>0</v>
      </c>
      <c r="N134" s="71">
        <f t="shared" si="22"/>
        <v>0</v>
      </c>
      <c r="O134" s="71">
        <f t="shared" si="22"/>
        <v>0</v>
      </c>
      <c r="P134" s="71">
        <f t="shared" si="22"/>
        <v>0</v>
      </c>
      <c r="Q134" s="69">
        <f t="shared" si="22"/>
        <v>0</v>
      </c>
      <c r="R134" s="50">
        <f t="shared" si="22"/>
        <v>1.786664549</v>
      </c>
      <c r="S134" s="71">
        <f t="shared" si="22"/>
        <v>2.013824338</v>
      </c>
      <c r="T134" s="71">
        <f t="shared" si="22"/>
        <v>14.060814159</v>
      </c>
      <c r="U134" s="71">
        <f t="shared" si="22"/>
        <v>0</v>
      </c>
      <c r="V134" s="69">
        <f t="shared" si="22"/>
        <v>3.4599870260000003</v>
      </c>
      <c r="W134" s="50">
        <f t="shared" si="22"/>
        <v>0</v>
      </c>
      <c r="X134" s="71">
        <f t="shared" si="22"/>
        <v>0</v>
      </c>
      <c r="Y134" s="71">
        <f t="shared" si="22"/>
        <v>0</v>
      </c>
      <c r="Z134" s="71">
        <f t="shared" si="22"/>
        <v>0</v>
      </c>
      <c r="AA134" s="69">
        <f t="shared" si="22"/>
        <v>0</v>
      </c>
      <c r="AB134" s="50">
        <f t="shared" si="22"/>
        <v>0.0047331230000000005</v>
      </c>
      <c r="AC134" s="71">
        <f t="shared" si="22"/>
        <v>0</v>
      </c>
      <c r="AD134" s="71">
        <f t="shared" si="22"/>
        <v>0</v>
      </c>
      <c r="AE134" s="71">
        <f t="shared" si="22"/>
        <v>0</v>
      </c>
      <c r="AF134" s="69">
        <f t="shared" si="22"/>
        <v>0</v>
      </c>
      <c r="AG134" s="50">
        <f t="shared" si="22"/>
        <v>0</v>
      </c>
      <c r="AH134" s="71">
        <f t="shared" si="22"/>
        <v>0</v>
      </c>
      <c r="AI134" s="71">
        <f t="shared" si="22"/>
        <v>0</v>
      </c>
      <c r="AJ134" s="71">
        <f t="shared" si="22"/>
        <v>0</v>
      </c>
      <c r="AK134" s="69">
        <f t="shared" si="22"/>
        <v>0</v>
      </c>
      <c r="AL134" s="50">
        <f t="shared" si="22"/>
        <v>0.003963981</v>
      </c>
      <c r="AM134" s="71">
        <f t="shared" si="22"/>
        <v>0</v>
      </c>
      <c r="AN134" s="71">
        <f t="shared" si="22"/>
        <v>0</v>
      </c>
      <c r="AO134" s="71">
        <f t="shared" si="22"/>
        <v>0</v>
      </c>
      <c r="AP134" s="69">
        <f t="shared" si="22"/>
        <v>0</v>
      </c>
      <c r="AQ134" s="50">
        <f t="shared" si="22"/>
        <v>0</v>
      </c>
      <c r="AR134" s="71">
        <f t="shared" si="22"/>
        <v>0</v>
      </c>
      <c r="AS134" s="71">
        <f t="shared" si="22"/>
        <v>0</v>
      </c>
      <c r="AT134" s="71">
        <f t="shared" si="22"/>
        <v>0</v>
      </c>
      <c r="AU134" s="69">
        <f t="shared" si="22"/>
        <v>0</v>
      </c>
      <c r="AV134" s="50">
        <f t="shared" si="22"/>
        <v>162.39934422399998</v>
      </c>
      <c r="AW134" s="71">
        <f t="shared" si="22"/>
        <v>142.89208046</v>
      </c>
      <c r="AX134" s="71">
        <f t="shared" si="22"/>
        <v>0</v>
      </c>
      <c r="AY134" s="71">
        <f t="shared" si="22"/>
        <v>0</v>
      </c>
      <c r="AZ134" s="69">
        <f t="shared" si="22"/>
        <v>471.88773723</v>
      </c>
      <c r="BA134" s="51">
        <f t="shared" si="22"/>
        <v>0</v>
      </c>
      <c r="BB134" s="71">
        <f t="shared" si="22"/>
        <v>0</v>
      </c>
      <c r="BC134" s="71">
        <f t="shared" si="22"/>
        <v>0</v>
      </c>
      <c r="BD134" s="71">
        <f t="shared" si="22"/>
        <v>0</v>
      </c>
      <c r="BE134" s="88">
        <f t="shared" si="22"/>
        <v>0</v>
      </c>
      <c r="BF134" s="50">
        <f t="shared" si="22"/>
        <v>63.669719097000005</v>
      </c>
      <c r="BG134" s="71">
        <f t="shared" si="22"/>
        <v>28.022397594</v>
      </c>
      <c r="BH134" s="71">
        <f t="shared" si="22"/>
        <v>0</v>
      </c>
      <c r="BI134" s="71">
        <f t="shared" si="22"/>
        <v>0</v>
      </c>
      <c r="BJ134" s="69">
        <f t="shared" si="22"/>
        <v>90.76161175200001</v>
      </c>
      <c r="BK134" s="107">
        <f t="shared" si="22"/>
        <v>1010.675369046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122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124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178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179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128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7:BK87"/>
    <mergeCell ref="M3:V3"/>
    <mergeCell ref="C11:BK11"/>
    <mergeCell ref="C15:BK15"/>
    <mergeCell ref="C68:BK68"/>
    <mergeCell ref="C121:BK121"/>
    <mergeCell ref="C88:BK88"/>
    <mergeCell ref="C85:BK85"/>
    <mergeCell ref="C91:BK91"/>
    <mergeCell ref="C105:BK105"/>
    <mergeCell ref="C106:BK106"/>
    <mergeCell ref="C110:BK110"/>
    <mergeCell ref="C129:BK129"/>
    <mergeCell ref="A1:A5"/>
    <mergeCell ref="C107:BK107"/>
    <mergeCell ref="C131:BK131"/>
    <mergeCell ref="C132:BK132"/>
    <mergeCell ref="C111:BK111"/>
    <mergeCell ref="C112:BK112"/>
    <mergeCell ref="C115:BK115"/>
    <mergeCell ref="C119:BK119"/>
    <mergeCell ref="C120:BK12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190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170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2">
        <v>0.00048169799999999997</v>
      </c>
      <c r="E5" s="103">
        <v>0.487843239</v>
      </c>
      <c r="F5" s="103">
        <v>0.641775454</v>
      </c>
      <c r="G5" s="103">
        <v>0.004177561</v>
      </c>
      <c r="H5" s="103">
        <v>0.007686507</v>
      </c>
      <c r="I5" s="72"/>
      <c r="J5" s="89"/>
      <c r="K5" s="95">
        <f>SUM(D5:J5)</f>
        <v>1.1419644590000002</v>
      </c>
      <c r="L5" s="96">
        <v>0</v>
      </c>
    </row>
    <row r="6" spans="2:12" ht="12.75">
      <c r="B6" s="12">
        <v>2</v>
      </c>
      <c r="C6" s="14" t="s">
        <v>36</v>
      </c>
      <c r="D6" s="103">
        <v>73.47534933600001</v>
      </c>
      <c r="E6" s="103">
        <v>154.82179360799998</v>
      </c>
      <c r="F6" s="103">
        <v>378.278096897</v>
      </c>
      <c r="G6" s="103">
        <v>30.125617945</v>
      </c>
      <c r="H6" s="103">
        <v>5.313340531000001</v>
      </c>
      <c r="I6" s="72"/>
      <c r="J6" s="89"/>
      <c r="K6" s="95">
        <f aca="true" t="shared" si="0" ref="K6:K41">SUM(D6:J6)</f>
        <v>642.014198317</v>
      </c>
      <c r="L6" s="95">
        <v>9.950161836</v>
      </c>
    </row>
    <row r="7" spans="2:12" ht="12.75">
      <c r="B7" s="12">
        <v>3</v>
      </c>
      <c r="C7" s="13" t="s">
        <v>37</v>
      </c>
      <c r="D7" s="103">
        <v>1.3353E-05</v>
      </c>
      <c r="E7" s="103">
        <v>0.0021161080000000002</v>
      </c>
      <c r="F7" s="103">
        <v>1.1501558680000001</v>
      </c>
      <c r="G7" s="103">
        <v>0.003626364</v>
      </c>
      <c r="H7" s="103">
        <v>0.005595504</v>
      </c>
      <c r="I7" s="72"/>
      <c r="J7" s="89"/>
      <c r="K7" s="95">
        <f t="shared" si="0"/>
        <v>1.1615071970000002</v>
      </c>
      <c r="L7" s="96">
        <v>0</v>
      </c>
    </row>
    <row r="8" spans="2:12" ht="12.75">
      <c r="B8" s="12">
        <v>4</v>
      </c>
      <c r="C8" s="14" t="s">
        <v>38</v>
      </c>
      <c r="D8" s="103">
        <v>0.356121298</v>
      </c>
      <c r="E8" s="103">
        <v>37.711473226</v>
      </c>
      <c r="F8" s="103">
        <v>65.54016252199999</v>
      </c>
      <c r="G8" s="103">
        <v>7.923149994</v>
      </c>
      <c r="H8" s="103">
        <v>0.952276418</v>
      </c>
      <c r="I8" s="72"/>
      <c r="J8" s="89"/>
      <c r="K8" s="95">
        <f t="shared" si="0"/>
        <v>112.48318345799998</v>
      </c>
      <c r="L8" s="95">
        <v>13.157849356</v>
      </c>
    </row>
    <row r="9" spans="2:12" ht="12.75">
      <c r="B9" s="12">
        <v>5</v>
      </c>
      <c r="C9" s="14" t="s">
        <v>39</v>
      </c>
      <c r="D9" s="103">
        <v>0.333036031</v>
      </c>
      <c r="E9" s="103">
        <v>33.89772533</v>
      </c>
      <c r="F9" s="103">
        <v>102.79118279</v>
      </c>
      <c r="G9" s="103">
        <v>5.096816862</v>
      </c>
      <c r="H9" s="103">
        <v>0.7943731730000001</v>
      </c>
      <c r="I9" s="72"/>
      <c r="J9" s="89"/>
      <c r="K9" s="95">
        <f t="shared" si="0"/>
        <v>142.91313418599998</v>
      </c>
      <c r="L9" s="95">
        <v>3.3913099090000003</v>
      </c>
    </row>
    <row r="10" spans="2:12" ht="12.75">
      <c r="B10" s="12">
        <v>6</v>
      </c>
      <c r="C10" s="14" t="s">
        <v>40</v>
      </c>
      <c r="D10" s="103">
        <v>0.470214744</v>
      </c>
      <c r="E10" s="103">
        <v>49.518526502</v>
      </c>
      <c r="F10" s="103">
        <v>72.349671341</v>
      </c>
      <c r="G10" s="103">
        <v>9.893093802</v>
      </c>
      <c r="H10" s="103">
        <v>1.8829346350000002</v>
      </c>
      <c r="I10" s="72"/>
      <c r="J10" s="89"/>
      <c r="K10" s="95">
        <f t="shared" si="0"/>
        <v>134.114441024</v>
      </c>
      <c r="L10" s="95">
        <v>4.547355111</v>
      </c>
    </row>
    <row r="11" spans="2:12" ht="12.75">
      <c r="B11" s="12">
        <v>7</v>
      </c>
      <c r="C11" s="14" t="s">
        <v>41</v>
      </c>
      <c r="D11" s="103">
        <v>4.433820668</v>
      </c>
      <c r="E11" s="103">
        <v>46.271218073</v>
      </c>
      <c r="F11" s="103">
        <v>55.498287652</v>
      </c>
      <c r="G11" s="103">
        <v>2.287774813</v>
      </c>
      <c r="H11" s="103">
        <v>0.35166146600000003</v>
      </c>
      <c r="I11" s="72"/>
      <c r="J11" s="89"/>
      <c r="K11" s="95">
        <f t="shared" si="0"/>
        <v>108.84276267199999</v>
      </c>
      <c r="L11" s="95">
        <v>17.500525105</v>
      </c>
    </row>
    <row r="12" spans="2:12" ht="12.75">
      <c r="B12" s="12">
        <v>8</v>
      </c>
      <c r="C12" s="13" t="s">
        <v>42</v>
      </c>
      <c r="D12" s="103">
        <v>0.000660817</v>
      </c>
      <c r="E12" s="103">
        <v>0.2431938</v>
      </c>
      <c r="F12" s="103">
        <v>3.826610703</v>
      </c>
      <c r="G12" s="103">
        <v>0.10002855699999999</v>
      </c>
      <c r="H12" s="103">
        <v>0.0060994989999999995</v>
      </c>
      <c r="I12" s="72"/>
      <c r="J12" s="89"/>
      <c r="K12" s="95">
        <f t="shared" si="0"/>
        <v>4.1765933760000005</v>
      </c>
      <c r="L12" s="95">
        <v>0.036400768</v>
      </c>
    </row>
    <row r="13" spans="2:12" ht="12.75">
      <c r="B13" s="12">
        <v>9</v>
      </c>
      <c r="C13" s="13" t="s">
        <v>43</v>
      </c>
      <c r="D13" s="103">
        <v>0.00023323499999999999</v>
      </c>
      <c r="E13" s="103">
        <v>0.359732466</v>
      </c>
      <c r="F13" s="103">
        <v>3.6052331330000005</v>
      </c>
      <c r="G13" s="103">
        <v>0.068171191</v>
      </c>
      <c r="H13" s="103">
        <v>0.024054057</v>
      </c>
      <c r="I13" s="72"/>
      <c r="J13" s="89"/>
      <c r="K13" s="95">
        <f t="shared" si="0"/>
        <v>4.057424082000001</v>
      </c>
      <c r="L13" s="96">
        <v>0</v>
      </c>
    </row>
    <row r="14" spans="2:12" ht="12.75">
      <c r="B14" s="12">
        <v>10</v>
      </c>
      <c r="C14" s="14" t="s">
        <v>44</v>
      </c>
      <c r="D14" s="103">
        <v>13.359259857</v>
      </c>
      <c r="E14" s="103">
        <v>89.259149795</v>
      </c>
      <c r="F14" s="103">
        <v>164.619822317</v>
      </c>
      <c r="G14" s="103">
        <v>16.444169965</v>
      </c>
      <c r="H14" s="103">
        <v>2.63981391</v>
      </c>
      <c r="I14" s="72"/>
      <c r="J14" s="89"/>
      <c r="K14" s="95">
        <f t="shared" si="0"/>
        <v>286.322215844</v>
      </c>
      <c r="L14" s="95">
        <v>4.05351397</v>
      </c>
    </row>
    <row r="15" spans="2:12" ht="12.75">
      <c r="B15" s="12">
        <v>11</v>
      </c>
      <c r="C15" s="14" t="s">
        <v>45</v>
      </c>
      <c r="D15" s="103">
        <v>203.996038608</v>
      </c>
      <c r="E15" s="103">
        <v>597.540432347</v>
      </c>
      <c r="F15" s="103">
        <v>1252.294427001</v>
      </c>
      <c r="G15" s="103">
        <v>59.158742016</v>
      </c>
      <c r="H15" s="103">
        <v>22.478264977000002</v>
      </c>
      <c r="I15" s="72"/>
      <c r="J15" s="89"/>
      <c r="K15" s="95">
        <f t="shared" si="0"/>
        <v>2135.4679049489996</v>
      </c>
      <c r="L15" s="95">
        <v>75.642427184</v>
      </c>
    </row>
    <row r="16" spans="2:12" ht="12.75">
      <c r="B16" s="12">
        <v>12</v>
      </c>
      <c r="C16" s="14" t="s">
        <v>46</v>
      </c>
      <c r="D16" s="103">
        <v>141.260587219</v>
      </c>
      <c r="E16" s="103">
        <v>661.9224410720001</v>
      </c>
      <c r="F16" s="103">
        <v>345.52186637299997</v>
      </c>
      <c r="G16" s="103">
        <v>16.9901193</v>
      </c>
      <c r="H16" s="103">
        <v>6.29635955</v>
      </c>
      <c r="I16" s="72"/>
      <c r="J16" s="89"/>
      <c r="K16" s="95">
        <f t="shared" si="0"/>
        <v>1171.991373514</v>
      </c>
      <c r="L16" s="95">
        <v>20.000756074</v>
      </c>
    </row>
    <row r="17" spans="2:12" ht="12.75">
      <c r="B17" s="12">
        <v>13</v>
      </c>
      <c r="C17" s="14" t="s">
        <v>47</v>
      </c>
      <c r="D17" s="103">
        <v>0.825241765</v>
      </c>
      <c r="E17" s="103">
        <v>4.2986138149999995</v>
      </c>
      <c r="F17" s="103">
        <v>16.47766392</v>
      </c>
      <c r="G17" s="103">
        <v>0.477828521</v>
      </c>
      <c r="H17" s="103">
        <v>0.165005398</v>
      </c>
      <c r="I17" s="72"/>
      <c r="J17" s="89"/>
      <c r="K17" s="95">
        <f t="shared" si="0"/>
        <v>22.244353419000003</v>
      </c>
      <c r="L17" s="95">
        <v>0.589980448</v>
      </c>
    </row>
    <row r="18" spans="2:12" ht="12.75">
      <c r="B18" s="12">
        <v>14</v>
      </c>
      <c r="C18" s="14" t="s">
        <v>48</v>
      </c>
      <c r="D18" s="103">
        <v>0.042141651</v>
      </c>
      <c r="E18" s="103">
        <v>1.442216348</v>
      </c>
      <c r="F18" s="103">
        <v>7.912741195000001</v>
      </c>
      <c r="G18" s="103">
        <v>0.024241198999999998</v>
      </c>
      <c r="H18" s="103">
        <v>0.268842684</v>
      </c>
      <c r="I18" s="72"/>
      <c r="J18" s="89"/>
      <c r="K18" s="95">
        <f t="shared" si="0"/>
        <v>9.690183077</v>
      </c>
      <c r="L18" s="95">
        <v>0.018529272</v>
      </c>
    </row>
    <row r="19" spans="2:12" ht="12.75">
      <c r="B19" s="12">
        <v>15</v>
      </c>
      <c r="C19" s="14" t="s">
        <v>49</v>
      </c>
      <c r="D19" s="103">
        <v>26.168899163</v>
      </c>
      <c r="E19" s="103">
        <v>46.058827131</v>
      </c>
      <c r="F19" s="103">
        <v>106.949055835</v>
      </c>
      <c r="G19" s="103">
        <v>6.801738692</v>
      </c>
      <c r="H19" s="103">
        <v>1.044239442</v>
      </c>
      <c r="I19" s="72"/>
      <c r="J19" s="89"/>
      <c r="K19" s="95">
        <f t="shared" si="0"/>
        <v>187.02276026299998</v>
      </c>
      <c r="L19" s="95">
        <v>11.311257387000001</v>
      </c>
    </row>
    <row r="20" spans="2:12" ht="12.75">
      <c r="B20" s="12">
        <v>16</v>
      </c>
      <c r="C20" s="14" t="s">
        <v>50</v>
      </c>
      <c r="D20" s="103">
        <v>445.56004612600003</v>
      </c>
      <c r="E20" s="103">
        <v>1208.4202452519999</v>
      </c>
      <c r="F20" s="103">
        <v>1108.018703605</v>
      </c>
      <c r="G20" s="103">
        <v>60.537393959000006</v>
      </c>
      <c r="H20" s="103">
        <v>26.049690285</v>
      </c>
      <c r="I20" s="72"/>
      <c r="J20" s="89"/>
      <c r="K20" s="95">
        <f t="shared" si="0"/>
        <v>2848.5860792269996</v>
      </c>
      <c r="L20" s="95">
        <v>83.89686201</v>
      </c>
    </row>
    <row r="21" spans="2:12" ht="12.75">
      <c r="B21" s="12">
        <v>17</v>
      </c>
      <c r="C21" s="14" t="s">
        <v>51</v>
      </c>
      <c r="D21" s="103">
        <v>32.009792157999996</v>
      </c>
      <c r="E21" s="103">
        <v>107.656106738</v>
      </c>
      <c r="F21" s="103">
        <v>209.41195877899997</v>
      </c>
      <c r="G21" s="103">
        <v>6.811865784</v>
      </c>
      <c r="H21" s="103">
        <v>5.85356437</v>
      </c>
      <c r="I21" s="72"/>
      <c r="J21" s="89"/>
      <c r="K21" s="95">
        <f t="shared" si="0"/>
        <v>361.743287829</v>
      </c>
      <c r="L21" s="95">
        <v>14.681631105000001</v>
      </c>
    </row>
    <row r="22" spans="2:12" ht="12.75">
      <c r="B22" s="12">
        <v>18</v>
      </c>
      <c r="C22" s="13" t="s">
        <v>52</v>
      </c>
      <c r="D22" s="102">
        <v>8.759999999999999E-06</v>
      </c>
      <c r="E22" s="103">
        <v>0.019215013</v>
      </c>
      <c r="F22" s="103">
        <v>0.070243528</v>
      </c>
      <c r="G22" s="102">
        <v>0</v>
      </c>
      <c r="H22" s="103">
        <v>0</v>
      </c>
      <c r="I22" s="72"/>
      <c r="J22" s="89"/>
      <c r="K22" s="95">
        <f t="shared" si="0"/>
        <v>0.089467301</v>
      </c>
      <c r="L22" s="95">
        <v>0.012797526</v>
      </c>
    </row>
    <row r="23" spans="2:12" ht="12.75">
      <c r="B23" s="12">
        <v>19</v>
      </c>
      <c r="C23" s="14" t="s">
        <v>53</v>
      </c>
      <c r="D23" s="103">
        <v>3.8911870399999997</v>
      </c>
      <c r="E23" s="103">
        <v>64.20309195899999</v>
      </c>
      <c r="F23" s="103">
        <v>223.492982993</v>
      </c>
      <c r="G23" s="103">
        <v>19.953294593</v>
      </c>
      <c r="H23" s="103">
        <v>2.5760752289999997</v>
      </c>
      <c r="I23" s="72"/>
      <c r="J23" s="89"/>
      <c r="K23" s="95">
        <f t="shared" si="0"/>
        <v>314.116631814</v>
      </c>
      <c r="L23" s="95">
        <v>11.785605638</v>
      </c>
    </row>
    <row r="24" spans="2:12" ht="12.75">
      <c r="B24" s="12">
        <v>20</v>
      </c>
      <c r="C24" s="14" t="s">
        <v>54</v>
      </c>
      <c r="D24" s="103">
        <v>3633.2605443730004</v>
      </c>
      <c r="E24" s="103">
        <v>8275.917220485</v>
      </c>
      <c r="F24" s="103">
        <v>6405.772936622</v>
      </c>
      <c r="G24" s="103">
        <v>508.53210658500007</v>
      </c>
      <c r="H24" s="103">
        <v>326.6225111</v>
      </c>
      <c r="I24" s="72"/>
      <c r="J24" s="89"/>
      <c r="K24" s="95">
        <f t="shared" si="0"/>
        <v>19150.105319165</v>
      </c>
      <c r="L24" s="95">
        <v>359.32247339</v>
      </c>
    </row>
    <row r="25" spans="2:12" ht="12.75">
      <c r="B25" s="12">
        <v>21</v>
      </c>
      <c r="C25" s="13" t="s">
        <v>55</v>
      </c>
      <c r="D25" s="102">
        <v>0</v>
      </c>
      <c r="E25" s="103">
        <v>0.7865165150000001</v>
      </c>
      <c r="F25" s="103">
        <v>1.495383385</v>
      </c>
      <c r="G25" s="103">
        <v>0.019840506</v>
      </c>
      <c r="H25" s="103">
        <v>0.030301240999999996</v>
      </c>
      <c r="I25" s="72"/>
      <c r="J25" s="89"/>
      <c r="K25" s="95">
        <f t="shared" si="0"/>
        <v>2.332041647</v>
      </c>
      <c r="L25" s="95">
        <v>0.022151251</v>
      </c>
    </row>
    <row r="26" spans="2:12" ht="12.75">
      <c r="B26" s="12">
        <v>22</v>
      </c>
      <c r="C26" s="14" t="s">
        <v>56</v>
      </c>
      <c r="D26" s="103">
        <v>0.053669870999999994</v>
      </c>
      <c r="E26" s="103">
        <v>2.1684859789999997</v>
      </c>
      <c r="F26" s="103">
        <v>14.784433209</v>
      </c>
      <c r="G26" s="103">
        <v>0.148542451</v>
      </c>
      <c r="H26" s="103">
        <v>0.167272599</v>
      </c>
      <c r="I26" s="72"/>
      <c r="J26" s="89"/>
      <c r="K26" s="95">
        <f t="shared" si="0"/>
        <v>17.322404109</v>
      </c>
      <c r="L26" s="95">
        <v>0.571479771</v>
      </c>
    </row>
    <row r="27" spans="2:12" ht="12.75">
      <c r="B27" s="12">
        <v>23</v>
      </c>
      <c r="C27" s="13" t="s">
        <v>57</v>
      </c>
      <c r="D27" s="102">
        <v>0.015020154999999999</v>
      </c>
      <c r="E27" s="102">
        <v>0.001171641</v>
      </c>
      <c r="F27" s="103">
        <v>0.296009467</v>
      </c>
      <c r="G27" s="103">
        <v>0.076795498</v>
      </c>
      <c r="H27" s="103">
        <v>0.010042369</v>
      </c>
      <c r="I27" s="72"/>
      <c r="J27" s="89"/>
      <c r="K27" s="95">
        <f t="shared" si="0"/>
        <v>0.39903913</v>
      </c>
      <c r="L27" s="96">
        <v>0.011117786999999999</v>
      </c>
    </row>
    <row r="28" spans="2:12" ht="12.75">
      <c r="B28" s="12">
        <v>24</v>
      </c>
      <c r="C28" s="13" t="s">
        <v>58</v>
      </c>
      <c r="D28" s="102">
        <v>0.0020766630000000003</v>
      </c>
      <c r="E28" s="103">
        <v>0.493430017</v>
      </c>
      <c r="F28" s="103">
        <v>1.254714355</v>
      </c>
      <c r="G28" s="103">
        <v>0.000205467</v>
      </c>
      <c r="H28" s="103">
        <v>0.049503574</v>
      </c>
      <c r="I28" s="72"/>
      <c r="J28" s="89"/>
      <c r="K28" s="95">
        <f t="shared" si="0"/>
        <v>1.799930076</v>
      </c>
      <c r="L28" s="95">
        <v>0.129251105</v>
      </c>
    </row>
    <row r="29" spans="2:12" ht="12.75">
      <c r="B29" s="12">
        <v>25</v>
      </c>
      <c r="C29" s="14" t="s">
        <v>59</v>
      </c>
      <c r="D29" s="103">
        <v>525.2982198850001</v>
      </c>
      <c r="E29" s="103">
        <v>2218.9914536</v>
      </c>
      <c r="F29" s="103">
        <v>1540.896214485</v>
      </c>
      <c r="G29" s="103">
        <v>53.895043218</v>
      </c>
      <c r="H29" s="103">
        <v>37.003943191000005</v>
      </c>
      <c r="I29" s="72"/>
      <c r="J29" s="89"/>
      <c r="K29" s="95">
        <f t="shared" si="0"/>
        <v>4376.084874379</v>
      </c>
      <c r="L29" s="95">
        <v>76.450388247</v>
      </c>
    </row>
    <row r="30" spans="2:12" ht="12.75">
      <c r="B30" s="12">
        <v>26</v>
      </c>
      <c r="C30" s="14" t="s">
        <v>60</v>
      </c>
      <c r="D30" s="103">
        <v>0.504003738</v>
      </c>
      <c r="E30" s="103">
        <v>35.79874528</v>
      </c>
      <c r="F30" s="103">
        <v>91.13156452300001</v>
      </c>
      <c r="G30" s="103">
        <v>3.0607825969999998</v>
      </c>
      <c r="H30" s="103">
        <v>0.992429587</v>
      </c>
      <c r="I30" s="72"/>
      <c r="J30" s="89"/>
      <c r="K30" s="95">
        <f t="shared" si="0"/>
        <v>131.487525725</v>
      </c>
      <c r="L30" s="95">
        <v>3.85674946</v>
      </c>
    </row>
    <row r="31" spans="2:12" ht="12.75">
      <c r="B31" s="12">
        <v>27</v>
      </c>
      <c r="C31" s="14" t="s">
        <v>17</v>
      </c>
      <c r="D31" s="103">
        <v>232.481145725</v>
      </c>
      <c r="E31" s="103">
        <v>291.44276701699994</v>
      </c>
      <c r="F31" s="103">
        <v>615.09288784</v>
      </c>
      <c r="G31" s="103">
        <v>38.234296289999996</v>
      </c>
      <c r="H31" s="103">
        <v>11.82720385</v>
      </c>
      <c r="I31" s="72"/>
      <c r="J31" s="89"/>
      <c r="K31" s="95">
        <f t="shared" si="0"/>
        <v>1189.078300722</v>
      </c>
      <c r="L31" s="95">
        <v>25.075103609</v>
      </c>
    </row>
    <row r="32" spans="2:12" ht="12.75">
      <c r="B32" s="12">
        <v>28</v>
      </c>
      <c r="C32" s="14" t="s">
        <v>61</v>
      </c>
      <c r="D32" s="103">
        <v>0.479400975</v>
      </c>
      <c r="E32" s="103">
        <v>2.3767016439999997</v>
      </c>
      <c r="F32" s="103">
        <v>9.116033577</v>
      </c>
      <c r="G32" s="103">
        <v>0.263792828</v>
      </c>
      <c r="H32" s="103">
        <v>0.29821260099999997</v>
      </c>
      <c r="I32" s="72"/>
      <c r="J32" s="89"/>
      <c r="K32" s="95">
        <f t="shared" si="0"/>
        <v>12.534141624999998</v>
      </c>
      <c r="L32" s="95">
        <v>1.371729663</v>
      </c>
    </row>
    <row r="33" spans="2:12" ht="12.75">
      <c r="B33" s="12">
        <v>29</v>
      </c>
      <c r="C33" s="14" t="s">
        <v>62</v>
      </c>
      <c r="D33" s="103">
        <v>12.845602836</v>
      </c>
      <c r="E33" s="103">
        <v>267.623072762</v>
      </c>
      <c r="F33" s="103">
        <v>219.819275129</v>
      </c>
      <c r="G33" s="103">
        <v>25.975344475</v>
      </c>
      <c r="H33" s="103">
        <v>2.038292664</v>
      </c>
      <c r="I33" s="72"/>
      <c r="J33" s="89"/>
      <c r="K33" s="95">
        <f t="shared" si="0"/>
        <v>528.301587866</v>
      </c>
      <c r="L33" s="95">
        <v>33.868982068</v>
      </c>
    </row>
    <row r="34" spans="2:12" ht="12.75">
      <c r="B34" s="12">
        <v>30</v>
      </c>
      <c r="C34" s="14" t="s">
        <v>63</v>
      </c>
      <c r="D34" s="103">
        <v>22.63167021</v>
      </c>
      <c r="E34" s="103">
        <v>393.44994753099996</v>
      </c>
      <c r="F34" s="103">
        <v>301.114496469</v>
      </c>
      <c r="G34" s="103">
        <v>11.391557566</v>
      </c>
      <c r="H34" s="103">
        <v>3.884507988</v>
      </c>
      <c r="I34" s="72"/>
      <c r="J34" s="89"/>
      <c r="K34" s="95">
        <f t="shared" si="0"/>
        <v>732.4721797639999</v>
      </c>
      <c r="L34" s="95">
        <v>18.950345051</v>
      </c>
    </row>
    <row r="35" spans="2:12" ht="12.75">
      <c r="B35" s="12">
        <v>31</v>
      </c>
      <c r="C35" s="13" t="s">
        <v>64</v>
      </c>
      <c r="D35" s="102">
        <v>0.00740031</v>
      </c>
      <c r="E35" s="103">
        <v>0.636955495</v>
      </c>
      <c r="F35" s="103">
        <v>2.090017873</v>
      </c>
      <c r="G35" s="103">
        <v>0.435630125</v>
      </c>
      <c r="H35" s="103">
        <v>0.01679651</v>
      </c>
      <c r="I35" s="72"/>
      <c r="J35" s="89"/>
      <c r="K35" s="95">
        <f t="shared" si="0"/>
        <v>3.1868003129999996</v>
      </c>
      <c r="L35" s="96">
        <v>0</v>
      </c>
    </row>
    <row r="36" spans="2:12" ht="12.75">
      <c r="B36" s="12">
        <v>32</v>
      </c>
      <c r="C36" s="14" t="s">
        <v>65</v>
      </c>
      <c r="D36" s="103">
        <v>182.98548667400001</v>
      </c>
      <c r="E36" s="103">
        <v>541.6753038639999</v>
      </c>
      <c r="F36" s="103">
        <v>664.276832127</v>
      </c>
      <c r="G36" s="103">
        <v>40.223605665</v>
      </c>
      <c r="H36" s="103">
        <v>13.100363945</v>
      </c>
      <c r="I36" s="72"/>
      <c r="J36" s="89"/>
      <c r="K36" s="95">
        <f t="shared" si="0"/>
        <v>1442.2615922749999</v>
      </c>
      <c r="L36" s="95">
        <v>59.588552859</v>
      </c>
    </row>
    <row r="37" spans="2:12" ht="12.75">
      <c r="B37" s="12">
        <v>33</v>
      </c>
      <c r="C37" s="14" t="s">
        <v>177</v>
      </c>
      <c r="D37" s="103">
        <v>0.288561237</v>
      </c>
      <c r="E37" s="103">
        <v>5.511855775</v>
      </c>
      <c r="F37" s="103">
        <v>23.241466025999998</v>
      </c>
      <c r="G37" s="103">
        <v>1.3433251480000001</v>
      </c>
      <c r="H37" s="103">
        <v>0.12117340700000001</v>
      </c>
      <c r="I37" s="72"/>
      <c r="J37" s="89"/>
      <c r="K37" s="95">
        <f t="shared" si="0"/>
        <v>30.506381593</v>
      </c>
      <c r="L37" s="95">
        <v>0.771286104</v>
      </c>
    </row>
    <row r="38" spans="2:12" ht="12.75">
      <c r="B38" s="12">
        <v>34</v>
      </c>
      <c r="C38" s="14" t="s">
        <v>66</v>
      </c>
      <c r="D38" s="103">
        <v>0.006091834</v>
      </c>
      <c r="E38" s="103">
        <v>0.030326545</v>
      </c>
      <c r="F38" s="103">
        <v>1.123515604</v>
      </c>
      <c r="G38" s="102">
        <v>0</v>
      </c>
      <c r="H38" s="103">
        <v>0.009112505</v>
      </c>
      <c r="I38" s="72"/>
      <c r="J38" s="89"/>
      <c r="K38" s="95">
        <f t="shared" si="0"/>
        <v>1.1690464880000002</v>
      </c>
      <c r="L38" s="96">
        <v>0</v>
      </c>
    </row>
    <row r="39" spans="2:12" ht="12.75">
      <c r="B39" s="12">
        <v>35</v>
      </c>
      <c r="C39" s="14" t="s">
        <v>67</v>
      </c>
      <c r="D39" s="103">
        <v>105.975612939</v>
      </c>
      <c r="E39" s="103">
        <v>511.991570425</v>
      </c>
      <c r="F39" s="103">
        <v>613.779832922</v>
      </c>
      <c r="G39" s="103">
        <v>58.382158238</v>
      </c>
      <c r="H39" s="103">
        <v>7.121602166</v>
      </c>
      <c r="I39" s="72"/>
      <c r="J39" s="89"/>
      <c r="K39" s="95">
        <f t="shared" si="0"/>
        <v>1297.25077669</v>
      </c>
      <c r="L39" s="95">
        <v>64.027744204</v>
      </c>
    </row>
    <row r="40" spans="2:12" ht="12.75">
      <c r="B40" s="12">
        <v>36</v>
      </c>
      <c r="C40" s="14" t="s">
        <v>68</v>
      </c>
      <c r="D40" s="103">
        <v>0.552041619</v>
      </c>
      <c r="E40" s="103">
        <v>29.437155451</v>
      </c>
      <c r="F40" s="103">
        <v>48.235144649999995</v>
      </c>
      <c r="G40" s="103">
        <v>2.770446788</v>
      </c>
      <c r="H40" s="103">
        <v>0.442172625</v>
      </c>
      <c r="I40" s="72"/>
      <c r="J40" s="89"/>
      <c r="K40" s="95">
        <f t="shared" si="0"/>
        <v>81.436961133</v>
      </c>
      <c r="L40" s="95">
        <v>8.571481528</v>
      </c>
    </row>
    <row r="41" spans="2:12" ht="12.75">
      <c r="B41" s="12">
        <v>37</v>
      </c>
      <c r="C41" s="14" t="s">
        <v>69</v>
      </c>
      <c r="D41" s="103">
        <v>144.217213617</v>
      </c>
      <c r="E41" s="103">
        <v>1015.672055468</v>
      </c>
      <c r="F41" s="103">
        <v>851.825138403</v>
      </c>
      <c r="G41" s="103">
        <v>59.125357146000006</v>
      </c>
      <c r="H41" s="103">
        <v>18.09401713</v>
      </c>
      <c r="I41" s="72"/>
      <c r="J41" s="89"/>
      <c r="K41" s="95">
        <f t="shared" si="0"/>
        <v>2088.933781764</v>
      </c>
      <c r="L41" s="95">
        <v>87.50957025</v>
      </c>
    </row>
    <row r="42" spans="2:12" ht="15">
      <c r="B42" s="15" t="s">
        <v>11</v>
      </c>
      <c r="C42" s="90"/>
      <c r="D42" s="89">
        <f>SUM(D5:D41)</f>
        <v>5807.786896188</v>
      </c>
      <c r="E42" s="89">
        <f aca="true" t="shared" si="1" ref="E42:L42">SUM(E5:E41)</f>
        <v>16698.138697316004</v>
      </c>
      <c r="F42" s="89">
        <f t="shared" si="1"/>
        <v>15523.796538571998</v>
      </c>
      <c r="G42" s="89">
        <f t="shared" si="1"/>
        <v>1046.580681709</v>
      </c>
      <c r="H42" s="89">
        <f t="shared" si="1"/>
        <v>498.5393366870001</v>
      </c>
      <c r="I42" s="89">
        <f t="shared" si="1"/>
        <v>0</v>
      </c>
      <c r="J42" s="89">
        <f t="shared" si="1"/>
        <v>0</v>
      </c>
      <c r="K42" s="89">
        <f t="shared" si="1"/>
        <v>39574.84215047199</v>
      </c>
      <c r="L42" s="89">
        <f t="shared" si="1"/>
        <v>1010.6753690459999</v>
      </c>
    </row>
    <row r="43" spans="2:6" ht="12.75">
      <c r="B43" t="s">
        <v>85</v>
      </c>
      <c r="E43" s="2"/>
      <c r="F43" s="10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2016-05-07T10:41:29Z</dcterms:modified>
  <cp:category/>
  <cp:version/>
  <cp:contentType/>
  <cp:contentStatus/>
</cp:coreProperties>
</file>