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<sst xmlns="http://schemas.openxmlformats.org/spreadsheetml/2006/main" count="206" uniqueCount="172">
  <si>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</si>
  <si>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</si>
  <si>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</si>
  <si>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</si>
  <si>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</si>
  <si>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</si>
  <si>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</si>
  <si>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</si>
  <si>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</si>
  <si>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</si>
  <si>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</si>
  <si>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</si>
  <si>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</si>
  <si>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</si>
  <si>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</si>
  <si>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</si>
  <si>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</si>
  <si>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</si>
  <si>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</si>
  <si>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</si>
  <si>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</si>
  <si>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</si>
  <si>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</si>
  <si>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</si>
  <si>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</si>
  <si>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</si>
  <si>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</si>
  <si>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</si>
  <si>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</si>
  <si>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</si>
  <si>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</si>
  <si>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</si>
  <si>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</si>
  <si>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</si>
  <si>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</si>
  <si>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</si>
  <si>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</si>
  <si>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</si>
  <si>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</si>
  <si>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</si>
  <si>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</si>
  <si>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</si>
  <si>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</si>
  <si>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</si>
  <si>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</si>
  <si>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</si>
  <si>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</si>
  <si>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</si>
  <si>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</si>
  <si>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</si>
  <si>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</si>
  <si>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</si>
  <si>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</si>
  <si>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</si>
  <si>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</si>
  <si>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</si>
  <si>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</si>
  <si>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</si>
  <si>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</si>
  <si>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</si>
  <si>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</si>
  <si>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</si>
  <si>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</si>
  <si>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</si>
  <si>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</si>
  <si>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</si>
  <si>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</si>
  <si>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</si>
  <si>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</si>
  <si>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</si>
  <si>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</si>
  <si>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</si>
  <si>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</si>
  <si>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</si>
  <si>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</si>
  <si>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</si>
  <si>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</si>
  <si>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</si>
  <si>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</si>
  <si>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</si>
  <si>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</si>
  <si>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</si>
  <si>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</si>
  <si>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</si>
  <si>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</si>
  <si>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</si>
  <si>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</si>
  <si>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</si>
  <si>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</si>
  <si>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</si>
  <si>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</si>
  <si>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</si>
  <si>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</si>
  <si>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</si>
  <si>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</si>
  <si>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</si>
  <si>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</si>
  <si>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</si>
  <si>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</si>
  <si>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</si>
  <si>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</si>
  <si>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</si>
  <si>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</si>
  <si>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</si>
  <si>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</si>
  <si>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</si>
  <si>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</si>
  <si>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</si>
  <si>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</si>
  <si>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</si>
  <si>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</si>
  <si>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</si>
  <si>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</si>
  <si>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</si>
  <si>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</si>
  <si>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</si>
  <si>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</si>
  <si>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</si>
  <si>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</si>
  <si>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</si>
  <si>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</si>
  <si>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</si>
  <si>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</si>
  <si>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</si>
  <si>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</si>
  <si>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</si>
  <si>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</si>
  <si>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</si>
  <si>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</si>
  <si>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</si>
  <si>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</si>
  <si>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</si>
  <si>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</si>
  <si>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</si>
  <si>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</si>
  <si>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</si>
  <si>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</si>
  <si>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</si>
  <si>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</si>
  <si>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</si>
  <si>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</si>
  <si>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</si>
  <si>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</si>
  <si>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</si>
  <si>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</si>
  <si>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</si>
  <si>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</si>
  <si>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</si>
  <si>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</si>
  <si>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</si>
  <si>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</si>
  <si>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</si>
  <si>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</si>
  <si>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</si>
  <si>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</si>
  <si>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</si>
  <si>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</si>
  <si>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</si>
  <si>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</si>
  <si>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</si>
  <si>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</si>
  <si>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</si>
  <si>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</si>
  <si>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</si>
  <si>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</si>
  <si>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</si>
  <si>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</si>
  <si>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</si>
  <si>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</si>
  <si>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</si>
  <si>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DSP Mutual Fund: Average Assets Under Management (AAUM) as on 30.09.2020 (All figures in Rs. Crore)</t>
  </si>
  <si>
    <t>Table showing State wise /Union Territory wise contribution to AAUM of category of schemes as on 30.09.2020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</si>
</sst>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6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8.57421875" style="2" bestFit="1" customWidth="1"/>
    <col min="2" max="2" width="41.0039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6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8.00390625" style="2" customWidth="1"/>
    <col min="19" max="19" width="9.57421875" style="2" bestFit="1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6.003906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7.140625" style="26" bestFit="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26" t="s">
        <v>66</v>
      </c>
      <c r="B1" s="146" t="s">
        <v>28</v>
      </c>
      <c r="C1" s="132" t="s">
        <v>170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27"/>
      <c r="B2" s="147"/>
      <c r="C2" s="151" t="s">
        <v>27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154" t="s">
        <v>25</v>
      </c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3"/>
      <c r="AQ2" s="154" t="s">
        <v>26</v>
      </c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3"/>
      <c r="BK2" s="138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27"/>
      <c r="B3" s="147"/>
      <c r="C3" s="150" t="s">
        <v>102</v>
      </c>
      <c r="D3" s="136"/>
      <c r="E3" s="136"/>
      <c r="F3" s="136"/>
      <c r="G3" s="136"/>
      <c r="H3" s="136"/>
      <c r="I3" s="136"/>
      <c r="J3" s="136"/>
      <c r="K3" s="136"/>
      <c r="L3" s="137"/>
      <c r="M3" s="135" t="s">
        <v>103</v>
      </c>
      <c r="N3" s="136"/>
      <c r="O3" s="136"/>
      <c r="P3" s="136"/>
      <c r="Q3" s="136"/>
      <c r="R3" s="136"/>
      <c r="S3" s="136"/>
      <c r="T3" s="136"/>
      <c r="U3" s="136"/>
      <c r="V3" s="137"/>
      <c r="W3" s="135" t="s">
        <v>102</v>
      </c>
      <c r="X3" s="136"/>
      <c r="Y3" s="136"/>
      <c r="Z3" s="136"/>
      <c r="AA3" s="136"/>
      <c r="AB3" s="136"/>
      <c r="AC3" s="136"/>
      <c r="AD3" s="136"/>
      <c r="AE3" s="136"/>
      <c r="AF3" s="137"/>
      <c r="AG3" s="135" t="s">
        <v>103</v>
      </c>
      <c r="AH3" s="136"/>
      <c r="AI3" s="136"/>
      <c r="AJ3" s="136"/>
      <c r="AK3" s="136"/>
      <c r="AL3" s="136"/>
      <c r="AM3" s="136"/>
      <c r="AN3" s="136"/>
      <c r="AO3" s="136"/>
      <c r="AP3" s="137"/>
      <c r="AQ3" s="135" t="s">
        <v>102</v>
      </c>
      <c r="AR3" s="136"/>
      <c r="AS3" s="136"/>
      <c r="AT3" s="136"/>
      <c r="AU3" s="136"/>
      <c r="AV3" s="136"/>
      <c r="AW3" s="136"/>
      <c r="AX3" s="136"/>
      <c r="AY3" s="136"/>
      <c r="AZ3" s="137"/>
      <c r="BA3" s="135" t="s">
        <v>103</v>
      </c>
      <c r="BB3" s="136"/>
      <c r="BC3" s="136"/>
      <c r="BD3" s="136"/>
      <c r="BE3" s="136"/>
      <c r="BF3" s="136"/>
      <c r="BG3" s="136"/>
      <c r="BH3" s="136"/>
      <c r="BI3" s="136"/>
      <c r="BJ3" s="137"/>
      <c r="BK3" s="139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27"/>
      <c r="B4" s="147"/>
      <c r="C4" s="156" t="s">
        <v>29</v>
      </c>
      <c r="D4" s="156"/>
      <c r="E4" s="156"/>
      <c r="F4" s="156"/>
      <c r="G4" s="157"/>
      <c r="H4" s="143" t="s">
        <v>30</v>
      </c>
      <c r="I4" s="144"/>
      <c r="J4" s="144"/>
      <c r="K4" s="144"/>
      <c r="L4" s="145"/>
      <c r="M4" s="155" t="s">
        <v>29</v>
      </c>
      <c r="N4" s="156"/>
      <c r="O4" s="156"/>
      <c r="P4" s="156"/>
      <c r="Q4" s="157"/>
      <c r="R4" s="143" t="s">
        <v>30</v>
      </c>
      <c r="S4" s="144"/>
      <c r="T4" s="144"/>
      <c r="U4" s="144"/>
      <c r="V4" s="145"/>
      <c r="W4" s="155" t="s">
        <v>29</v>
      </c>
      <c r="X4" s="156"/>
      <c r="Y4" s="156"/>
      <c r="Z4" s="156"/>
      <c r="AA4" s="157"/>
      <c r="AB4" s="143" t="s">
        <v>30</v>
      </c>
      <c r="AC4" s="144"/>
      <c r="AD4" s="144"/>
      <c r="AE4" s="144"/>
      <c r="AF4" s="145"/>
      <c r="AG4" s="155" t="s">
        <v>29</v>
      </c>
      <c r="AH4" s="156"/>
      <c r="AI4" s="156"/>
      <c r="AJ4" s="156"/>
      <c r="AK4" s="157"/>
      <c r="AL4" s="143" t="s">
        <v>30</v>
      </c>
      <c r="AM4" s="144"/>
      <c r="AN4" s="144"/>
      <c r="AO4" s="144"/>
      <c r="AP4" s="145"/>
      <c r="AQ4" s="155" t="s">
        <v>29</v>
      </c>
      <c r="AR4" s="156"/>
      <c r="AS4" s="156"/>
      <c r="AT4" s="156"/>
      <c r="AU4" s="157"/>
      <c r="AV4" s="143" t="s">
        <v>30</v>
      </c>
      <c r="AW4" s="144"/>
      <c r="AX4" s="144"/>
      <c r="AY4" s="144"/>
      <c r="AZ4" s="145"/>
      <c r="BA4" s="155" t="s">
        <v>29</v>
      </c>
      <c r="BB4" s="156"/>
      <c r="BC4" s="156"/>
      <c r="BD4" s="156"/>
      <c r="BE4" s="157"/>
      <c r="BF4" s="143" t="s">
        <v>30</v>
      </c>
      <c r="BG4" s="144"/>
      <c r="BH4" s="144"/>
      <c r="BI4" s="144"/>
      <c r="BJ4" s="145"/>
      <c r="BK4" s="13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27"/>
      <c r="B5" s="147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9"/>
    </row>
    <row r="7" spans="1:63" ht="12.75">
      <c r="A7" s="10" t="s">
        <v>67</v>
      </c>
      <c r="B7" s="17" t="s">
        <v>12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9"/>
    </row>
    <row r="8" spans="1:63" ht="12.75">
      <c r="A8" s="10"/>
      <c r="B8" s="21" t="s">
        <v>131</v>
      </c>
      <c r="C8" s="48">
        <v>0</v>
      </c>
      <c r="D8" s="46">
        <v>129.907604526</v>
      </c>
      <c r="E8" s="40">
        <v>0</v>
      </c>
      <c r="F8" s="40">
        <v>0</v>
      </c>
      <c r="G8" s="40">
        <v>0</v>
      </c>
      <c r="H8" s="40">
        <v>2.64653909</v>
      </c>
      <c r="I8" s="40">
        <v>1229.879280713</v>
      </c>
      <c r="J8" s="40">
        <v>2.778506072</v>
      </c>
      <c r="K8" s="40">
        <v>0</v>
      </c>
      <c r="L8" s="40">
        <v>172.117567502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0.733053282</v>
      </c>
      <c r="S8" s="40">
        <v>14.149487668</v>
      </c>
      <c r="T8" s="40">
        <v>2.025463727</v>
      </c>
      <c r="U8" s="40">
        <v>0</v>
      </c>
      <c r="V8" s="40">
        <v>2.468093954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14.299186274</v>
      </c>
      <c r="AW8" s="40">
        <v>298.913741771</v>
      </c>
      <c r="AX8" s="40">
        <v>0</v>
      </c>
      <c r="AY8" s="40">
        <v>0</v>
      </c>
      <c r="AZ8" s="40">
        <v>107.776093915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5.304176466</v>
      </c>
      <c r="BG8" s="46">
        <v>97.150575658</v>
      </c>
      <c r="BH8" s="40">
        <v>0</v>
      </c>
      <c r="BI8" s="40">
        <v>0</v>
      </c>
      <c r="BJ8" s="40">
        <v>13.111990264</v>
      </c>
      <c r="BK8" s="109">
        <v>2093.261360882</v>
      </c>
    </row>
    <row r="9" spans="1:63" ht="12.75">
      <c r="A9" s="10"/>
      <c r="B9" s="21" t="s">
        <v>137</v>
      </c>
      <c r="C9" s="48">
        <v>0</v>
      </c>
      <c r="D9" s="46">
        <v>705.875986006</v>
      </c>
      <c r="E9" s="40">
        <v>0</v>
      </c>
      <c r="F9" s="40">
        <v>0</v>
      </c>
      <c r="G9" s="49">
        <v>0</v>
      </c>
      <c r="H9" s="48">
        <v>69.610599546</v>
      </c>
      <c r="I9" s="40">
        <v>5274.176440075</v>
      </c>
      <c r="J9" s="40">
        <v>481.179993449</v>
      </c>
      <c r="K9" s="49">
        <v>0</v>
      </c>
      <c r="L9" s="49">
        <v>886.728925764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30.485200659</v>
      </c>
      <c r="S9" s="40">
        <v>217.067868596</v>
      </c>
      <c r="T9" s="40">
        <v>17.327250438</v>
      </c>
      <c r="U9" s="40">
        <v>0</v>
      </c>
      <c r="V9" s="49">
        <v>70.872279603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0.012433122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0.009555739</v>
      </c>
      <c r="AM9" s="40">
        <v>0</v>
      </c>
      <c r="AN9" s="40">
        <v>0</v>
      </c>
      <c r="AO9" s="49">
        <v>0</v>
      </c>
      <c r="AP9" s="49">
        <v>0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100.628968795</v>
      </c>
      <c r="AW9" s="40">
        <v>2525.963685353</v>
      </c>
      <c r="AX9" s="40">
        <v>4.000683784</v>
      </c>
      <c r="AY9" s="49">
        <v>0</v>
      </c>
      <c r="AZ9" s="49">
        <v>604.520014843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36.569032464</v>
      </c>
      <c r="BG9" s="46">
        <v>25.616441394</v>
      </c>
      <c r="BH9" s="40">
        <v>2.379326319</v>
      </c>
      <c r="BI9" s="40">
        <v>0</v>
      </c>
      <c r="BJ9" s="40">
        <v>82.63494449</v>
      </c>
      <c r="BK9" s="109">
        <v>11135.659630439</v>
      </c>
    </row>
    <row r="10" spans="1:63" ht="12.75">
      <c r="A10" s="10"/>
      <c r="B10" s="21" t="s">
        <v>136</v>
      </c>
      <c r="C10" s="48">
        <v>0</v>
      </c>
      <c r="D10" s="46">
        <v>130.058595084</v>
      </c>
      <c r="E10" s="40">
        <v>0</v>
      </c>
      <c r="F10" s="40">
        <v>0</v>
      </c>
      <c r="G10" s="47">
        <v>0</v>
      </c>
      <c r="H10" s="48">
        <v>19.4370785</v>
      </c>
      <c r="I10" s="40">
        <v>706.889484632</v>
      </c>
      <c r="J10" s="40">
        <v>81.329094949</v>
      </c>
      <c r="K10" s="49">
        <v>0</v>
      </c>
      <c r="L10" s="47">
        <v>198.285750685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5.352478318</v>
      </c>
      <c r="S10" s="40">
        <v>66.156838046</v>
      </c>
      <c r="T10" s="40">
        <v>8.825847461</v>
      </c>
      <c r="U10" s="40">
        <v>0</v>
      </c>
      <c r="V10" s="47">
        <v>27.82993664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0.007995302</v>
      </c>
      <c r="AC10" s="40">
        <v>0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13.569365678</v>
      </c>
      <c r="AW10" s="40">
        <v>377.844335517</v>
      </c>
      <c r="AX10" s="40">
        <v>2.310601582</v>
      </c>
      <c r="AY10" s="49">
        <v>0</v>
      </c>
      <c r="AZ10" s="47">
        <v>250.871853552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8.542479454</v>
      </c>
      <c r="BG10" s="46">
        <v>27.94955542</v>
      </c>
      <c r="BH10" s="40">
        <v>0.466718511</v>
      </c>
      <c r="BI10" s="40">
        <v>0</v>
      </c>
      <c r="BJ10" s="40">
        <v>40.421346014</v>
      </c>
      <c r="BK10" s="109">
        <v>1966.149355345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965.8421856159999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91.694217136</v>
      </c>
      <c r="I11" s="77">
        <f t="shared" si="0"/>
        <v>7210.94520542</v>
      </c>
      <c r="J11" s="77">
        <f t="shared" si="0"/>
        <v>565.28759447</v>
      </c>
      <c r="K11" s="77">
        <f t="shared" si="0"/>
        <v>0</v>
      </c>
      <c r="L11" s="77">
        <f t="shared" si="0"/>
        <v>1257.132243951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36.570732259</v>
      </c>
      <c r="S11" s="77">
        <f t="shared" si="0"/>
        <v>297.37419431</v>
      </c>
      <c r="T11" s="77">
        <f t="shared" si="0"/>
        <v>28.178561626000004</v>
      </c>
      <c r="U11" s="77">
        <f t="shared" si="0"/>
        <v>0</v>
      </c>
      <c r="V11" s="77">
        <f t="shared" si="0"/>
        <v>101.17031019699999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0.020428424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0.009555739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128.497520747</v>
      </c>
      <c r="AW11" s="77">
        <f t="shared" si="0"/>
        <v>3202.721762641</v>
      </c>
      <c r="AX11" s="77">
        <f t="shared" si="0"/>
        <v>6.311285366</v>
      </c>
      <c r="AY11" s="77">
        <f t="shared" si="0"/>
        <v>0</v>
      </c>
      <c r="AZ11" s="77">
        <f t="shared" si="0"/>
        <v>963.1679623100001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50.415688384000006</v>
      </c>
      <c r="BG11" s="77">
        <f t="shared" si="0"/>
        <v>150.716572472</v>
      </c>
      <c r="BH11" s="77">
        <f t="shared" si="0"/>
        <v>2.84604483</v>
      </c>
      <c r="BI11" s="77">
        <f t="shared" si="0"/>
        <v>0</v>
      </c>
      <c r="BJ11" s="77">
        <f t="shared" si="0"/>
        <v>136.168280768</v>
      </c>
      <c r="BK11" s="110">
        <f>SUM(BK8:BK10)</f>
        <v>15195.070346666</v>
      </c>
      <c r="BL11" s="87"/>
    </row>
    <row r="12" spans="1:64" ht="12.75">
      <c r="A12" s="10" t="s">
        <v>68</v>
      </c>
      <c r="B12" s="17" t="s">
        <v>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5"/>
      <c r="BL12" s="87"/>
    </row>
    <row r="13" spans="1:64" ht="12.75">
      <c r="A13" s="10"/>
      <c r="B13" s="17" t="s">
        <v>138</v>
      </c>
      <c r="C13" s="48">
        <v>0</v>
      </c>
      <c r="D13" s="46">
        <v>179.392892132</v>
      </c>
      <c r="E13" s="40">
        <v>0</v>
      </c>
      <c r="F13" s="40">
        <v>0</v>
      </c>
      <c r="G13" s="47">
        <v>0</v>
      </c>
      <c r="H13" s="48">
        <v>33.935706291</v>
      </c>
      <c r="I13" s="40">
        <v>51.072264705</v>
      </c>
      <c r="J13" s="40">
        <v>0</v>
      </c>
      <c r="K13" s="49">
        <v>0</v>
      </c>
      <c r="L13" s="47">
        <v>128.524478149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17.046427327</v>
      </c>
      <c r="S13" s="40">
        <v>3.29440191</v>
      </c>
      <c r="T13" s="40">
        <v>0</v>
      </c>
      <c r="U13" s="40">
        <v>0</v>
      </c>
      <c r="V13" s="47">
        <v>13.427802678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0.22622518</v>
      </c>
      <c r="AS13" s="40">
        <v>0</v>
      </c>
      <c r="AT13" s="49">
        <v>0</v>
      </c>
      <c r="AU13" s="47">
        <v>0</v>
      </c>
      <c r="AV13" s="48">
        <v>19.820762567</v>
      </c>
      <c r="AW13" s="40">
        <v>39.760003527</v>
      </c>
      <c r="AX13" s="40">
        <v>6.400253326</v>
      </c>
      <c r="AY13" s="49">
        <v>0</v>
      </c>
      <c r="AZ13" s="47">
        <v>90.785932738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5.268724599</v>
      </c>
      <c r="BG13" s="46">
        <v>0.276360051</v>
      </c>
      <c r="BH13" s="40">
        <v>2.141785494</v>
      </c>
      <c r="BI13" s="40">
        <v>0</v>
      </c>
      <c r="BJ13" s="40">
        <v>5.570267419</v>
      </c>
      <c r="BK13" s="109">
        <v>596.944288093</v>
      </c>
      <c r="BL13" s="87"/>
    </row>
    <row r="14" spans="1:64" ht="12.75">
      <c r="A14" s="10"/>
      <c r="B14" s="21" t="s">
        <v>127</v>
      </c>
      <c r="C14" s="48">
        <v>0</v>
      </c>
      <c r="D14" s="46">
        <v>6.151868398</v>
      </c>
      <c r="E14" s="40">
        <v>0</v>
      </c>
      <c r="F14" s="40">
        <v>0</v>
      </c>
      <c r="G14" s="47">
        <v>0</v>
      </c>
      <c r="H14" s="48">
        <v>5.802496006</v>
      </c>
      <c r="I14" s="40">
        <v>0.496334874</v>
      </c>
      <c r="J14" s="40">
        <v>0</v>
      </c>
      <c r="K14" s="49">
        <v>0</v>
      </c>
      <c r="L14" s="47">
        <v>7.819182311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1.955022181</v>
      </c>
      <c r="S14" s="40">
        <v>0.004998144</v>
      </c>
      <c r="T14" s="40">
        <v>0</v>
      </c>
      <c r="U14" s="40">
        <v>0</v>
      </c>
      <c r="V14" s="47">
        <v>1.302514178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</v>
      </c>
      <c r="AS14" s="40">
        <v>0</v>
      </c>
      <c r="AT14" s="49">
        <v>0</v>
      </c>
      <c r="AU14" s="47">
        <v>0</v>
      </c>
      <c r="AV14" s="48">
        <v>2.802670966</v>
      </c>
      <c r="AW14" s="40">
        <v>1.87550176</v>
      </c>
      <c r="AX14" s="40">
        <v>0</v>
      </c>
      <c r="AY14" s="49">
        <v>0</v>
      </c>
      <c r="AZ14" s="47">
        <v>13.701855567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0.432622959</v>
      </c>
      <c r="BG14" s="46">
        <v>2.667E-05</v>
      </c>
      <c r="BH14" s="40">
        <v>0</v>
      </c>
      <c r="BI14" s="40">
        <v>0</v>
      </c>
      <c r="BJ14" s="40">
        <v>0.399480852</v>
      </c>
      <c r="BK14" s="109">
        <v>42.744574866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185.54476053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39.738202297</v>
      </c>
      <c r="I15" s="78">
        <f t="shared" si="1"/>
        <v>51.568599579</v>
      </c>
      <c r="J15" s="78">
        <f t="shared" si="1"/>
        <v>0</v>
      </c>
      <c r="K15" s="78">
        <f t="shared" si="1"/>
        <v>0</v>
      </c>
      <c r="L15" s="78">
        <f t="shared" si="1"/>
        <v>136.34366046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19.001449508</v>
      </c>
      <c r="S15" s="78">
        <f t="shared" si="1"/>
        <v>3.299400054</v>
      </c>
      <c r="T15" s="78">
        <f t="shared" si="1"/>
        <v>0</v>
      </c>
      <c r="U15" s="78">
        <f t="shared" si="1"/>
        <v>0</v>
      </c>
      <c r="V15" s="78">
        <f t="shared" si="1"/>
        <v>14.730316856000002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0.22622518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22.623433533</v>
      </c>
      <c r="AW15" s="78">
        <f t="shared" si="2"/>
        <v>41.635505287</v>
      </c>
      <c r="AX15" s="78">
        <f t="shared" si="2"/>
        <v>6.400253326</v>
      </c>
      <c r="AY15" s="78">
        <f t="shared" si="2"/>
        <v>0</v>
      </c>
      <c r="AZ15" s="78">
        <f t="shared" si="2"/>
        <v>104.487788305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5.701347557999999</v>
      </c>
      <c r="BG15" s="78">
        <f t="shared" si="2"/>
        <v>0.276386721</v>
      </c>
      <c r="BH15" s="78">
        <f t="shared" si="2"/>
        <v>2.141785494</v>
      </c>
      <c r="BI15" s="78">
        <f t="shared" si="2"/>
        <v>0</v>
      </c>
      <c r="BJ15" s="78">
        <f t="shared" si="2"/>
        <v>5.969748271</v>
      </c>
      <c r="BK15" s="111">
        <f>SUM(BK13:BK14)</f>
        <v>639.688862959</v>
      </c>
      <c r="BL15" s="87"/>
    </row>
    <row r="16" spans="1:64" ht="12.75">
      <c r="A16" s="10" t="s">
        <v>69</v>
      </c>
      <c r="B16" s="17" t="s">
        <v>10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41"/>
      <c r="BL16" s="87"/>
    </row>
    <row r="17" spans="1:64" ht="12.75">
      <c r="A17" s="10"/>
      <c r="B17" s="107" t="s">
        <v>140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0.260386433</v>
      </c>
      <c r="I17" s="40">
        <v>102.790584611</v>
      </c>
      <c r="J17" s="40">
        <v>0</v>
      </c>
      <c r="K17" s="40">
        <v>0</v>
      </c>
      <c r="L17" s="47">
        <v>37.631966986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0.075947154</v>
      </c>
      <c r="S17" s="40">
        <v>0</v>
      </c>
      <c r="T17" s="40">
        <v>0</v>
      </c>
      <c r="U17" s="40">
        <v>0</v>
      </c>
      <c r="V17" s="47">
        <v>0.2447934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0.700484441</v>
      </c>
      <c r="AW17" s="40">
        <v>6.400274505</v>
      </c>
      <c r="AX17" s="40">
        <v>0</v>
      </c>
      <c r="AY17" s="40">
        <v>0</v>
      </c>
      <c r="AZ17" s="47">
        <v>25.113760612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0.03126239</v>
      </c>
      <c r="BG17" s="46">
        <v>0</v>
      </c>
      <c r="BH17" s="40">
        <v>0</v>
      </c>
      <c r="BI17" s="40">
        <v>0</v>
      </c>
      <c r="BJ17" s="49">
        <v>1.880981313</v>
      </c>
      <c r="BK17" s="109">
        <v>175.130441845</v>
      </c>
      <c r="BL17" s="87"/>
    </row>
    <row r="18" spans="1:64" ht="12.75">
      <c r="A18" s="10"/>
      <c r="B18" s="107" t="s">
        <v>150</v>
      </c>
      <c r="C18" s="48">
        <v>0</v>
      </c>
      <c r="D18" s="46">
        <v>0</v>
      </c>
      <c r="E18" s="40">
        <v>0</v>
      </c>
      <c r="F18" s="40">
        <v>0</v>
      </c>
      <c r="G18" s="47">
        <v>0</v>
      </c>
      <c r="H18" s="64">
        <v>0.178067491</v>
      </c>
      <c r="I18" s="40">
        <v>89.001323684</v>
      </c>
      <c r="J18" s="40">
        <v>0</v>
      </c>
      <c r="K18" s="40">
        <v>0</v>
      </c>
      <c r="L18" s="47">
        <v>70.712572338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0.018088264</v>
      </c>
      <c r="S18" s="40">
        <v>0.419264417</v>
      </c>
      <c r="T18" s="40">
        <v>0</v>
      </c>
      <c r="U18" s="40">
        <v>0</v>
      </c>
      <c r="V18" s="47">
        <v>0.573793301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0.172877264</v>
      </c>
      <c r="AW18" s="40">
        <v>131.411055639</v>
      </c>
      <c r="AX18" s="40">
        <v>0</v>
      </c>
      <c r="AY18" s="40">
        <v>0</v>
      </c>
      <c r="AZ18" s="47">
        <v>166.546278004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0.005339746</v>
      </c>
      <c r="BG18" s="46">
        <v>2.195229734</v>
      </c>
      <c r="BH18" s="40">
        <v>0</v>
      </c>
      <c r="BI18" s="40">
        <v>0</v>
      </c>
      <c r="BJ18" s="49">
        <v>2.800401174</v>
      </c>
      <c r="BK18" s="109">
        <v>464.034291056</v>
      </c>
      <c r="BL18" s="87"/>
    </row>
    <row r="19" spans="1:64" ht="12.75">
      <c r="A19" s="10"/>
      <c r="B19" s="107" t="s">
        <v>141</v>
      </c>
      <c r="C19" s="48">
        <v>0</v>
      </c>
      <c r="D19" s="46">
        <v>6.145563335</v>
      </c>
      <c r="E19" s="40">
        <v>0</v>
      </c>
      <c r="F19" s="40">
        <v>0</v>
      </c>
      <c r="G19" s="47">
        <v>0</v>
      </c>
      <c r="H19" s="64">
        <v>0.152253329</v>
      </c>
      <c r="I19" s="40">
        <v>397.925225942</v>
      </c>
      <c r="J19" s="40">
        <v>0</v>
      </c>
      <c r="K19" s="40">
        <v>0</v>
      </c>
      <c r="L19" s="47">
        <v>29.952702179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0.029498734</v>
      </c>
      <c r="S19" s="40">
        <v>13.520239337</v>
      </c>
      <c r="T19" s="40">
        <v>0</v>
      </c>
      <c r="U19" s="40">
        <v>0</v>
      </c>
      <c r="V19" s="47">
        <v>0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0.617323346</v>
      </c>
      <c r="AW19" s="40">
        <v>14.365850143</v>
      </c>
      <c r="AX19" s="40">
        <v>0</v>
      </c>
      <c r="AY19" s="40">
        <v>0</v>
      </c>
      <c r="AZ19" s="47">
        <v>59.82096059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0.09002713</v>
      </c>
      <c r="BG19" s="46">
        <v>0</v>
      </c>
      <c r="BH19" s="40">
        <v>0</v>
      </c>
      <c r="BI19" s="40">
        <v>0</v>
      </c>
      <c r="BJ19" s="49">
        <v>0.92348046</v>
      </c>
      <c r="BK19" s="109">
        <v>523.543124525</v>
      </c>
      <c r="BL19" s="87"/>
    </row>
    <row r="20" spans="1:64" ht="12.75">
      <c r="A20" s="10"/>
      <c r="B20" s="107" t="s">
        <v>148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0.135194901</v>
      </c>
      <c r="I20" s="40">
        <v>37.83032239</v>
      </c>
      <c r="J20" s="40">
        <v>0</v>
      </c>
      <c r="K20" s="40">
        <v>0</v>
      </c>
      <c r="L20" s="47">
        <v>17.484399002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0.007275304</v>
      </c>
      <c r="S20" s="40">
        <v>0</v>
      </c>
      <c r="T20" s="40">
        <v>0</v>
      </c>
      <c r="U20" s="40">
        <v>0</v>
      </c>
      <c r="V20" s="47">
        <v>0.030312758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0.091657622</v>
      </c>
      <c r="AW20" s="40">
        <v>28.614616631</v>
      </c>
      <c r="AX20" s="40">
        <v>0</v>
      </c>
      <c r="AY20" s="40">
        <v>0</v>
      </c>
      <c r="AZ20" s="47">
        <v>12.499338654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0.00723803</v>
      </c>
      <c r="BG20" s="46">
        <v>0</v>
      </c>
      <c r="BH20" s="40">
        <v>0</v>
      </c>
      <c r="BI20" s="40">
        <v>0</v>
      </c>
      <c r="BJ20" s="49">
        <v>1.082085485</v>
      </c>
      <c r="BK20" s="109">
        <v>97.782440777</v>
      </c>
      <c r="BL20" s="87"/>
    </row>
    <row r="21" spans="1:64" ht="12.75">
      <c r="A21" s="10"/>
      <c r="B21" s="107" t="s">
        <v>155</v>
      </c>
      <c r="C21" s="48">
        <v>0</v>
      </c>
      <c r="D21" s="46">
        <v>5.832735</v>
      </c>
      <c r="E21" s="40">
        <v>0</v>
      </c>
      <c r="F21" s="40">
        <v>0</v>
      </c>
      <c r="G21" s="47">
        <v>0</v>
      </c>
      <c r="H21" s="64">
        <v>0.082474875</v>
      </c>
      <c r="I21" s="40">
        <v>0.5832735</v>
      </c>
      <c r="J21" s="40">
        <v>0</v>
      </c>
      <c r="K21" s="40">
        <v>0</v>
      </c>
      <c r="L21" s="47">
        <v>2.873205261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0.037329631</v>
      </c>
      <c r="S21" s="40">
        <v>0</v>
      </c>
      <c r="T21" s="40">
        <v>0</v>
      </c>
      <c r="U21" s="40">
        <v>0</v>
      </c>
      <c r="V21" s="47">
        <v>1.8664752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0.194166587</v>
      </c>
      <c r="AW21" s="40">
        <v>4.119991754</v>
      </c>
      <c r="AX21" s="40">
        <v>0</v>
      </c>
      <c r="AY21" s="40">
        <v>0</v>
      </c>
      <c r="AZ21" s="47">
        <v>9.177187909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0.001510824</v>
      </c>
      <c r="BG21" s="46">
        <v>0</v>
      </c>
      <c r="BH21" s="40">
        <v>0</v>
      </c>
      <c r="BI21" s="40">
        <v>0</v>
      </c>
      <c r="BJ21" s="49">
        <v>0.058109867</v>
      </c>
      <c r="BK21" s="109">
        <v>24.826460408</v>
      </c>
      <c r="BL21" s="87"/>
    </row>
    <row r="22" spans="1:64" ht="12.75">
      <c r="A22" s="10"/>
      <c r="B22" s="107" t="s">
        <v>151</v>
      </c>
      <c r="C22" s="48">
        <v>0</v>
      </c>
      <c r="D22" s="46">
        <v>0</v>
      </c>
      <c r="E22" s="40">
        <v>0</v>
      </c>
      <c r="F22" s="40">
        <v>0</v>
      </c>
      <c r="G22" s="47">
        <v>0</v>
      </c>
      <c r="H22" s="64">
        <v>0.22642624</v>
      </c>
      <c r="I22" s="40">
        <v>104.11167243</v>
      </c>
      <c r="J22" s="40">
        <v>0</v>
      </c>
      <c r="K22" s="40">
        <v>0</v>
      </c>
      <c r="L22" s="47">
        <v>6.030316352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0.007307998</v>
      </c>
      <c r="S22" s="40">
        <v>0</v>
      </c>
      <c r="T22" s="40">
        <v>0</v>
      </c>
      <c r="U22" s="40">
        <v>0</v>
      </c>
      <c r="V22" s="47">
        <v>0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0.160509519</v>
      </c>
      <c r="AW22" s="40">
        <v>9.25603715</v>
      </c>
      <c r="AX22" s="40">
        <v>0</v>
      </c>
      <c r="AY22" s="40">
        <v>0</v>
      </c>
      <c r="AZ22" s="47">
        <v>12.77325529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0.003028483</v>
      </c>
      <c r="BG22" s="46">
        <v>0.3634175</v>
      </c>
      <c r="BH22" s="40">
        <v>0</v>
      </c>
      <c r="BI22" s="40">
        <v>0</v>
      </c>
      <c r="BJ22" s="49">
        <v>0.055724017</v>
      </c>
      <c r="BK22" s="109">
        <v>132.987694979</v>
      </c>
      <c r="BL22" s="87"/>
    </row>
    <row r="23" spans="1:64" ht="12.75">
      <c r="A23" s="10"/>
      <c r="B23" s="107" t="s">
        <v>157</v>
      </c>
      <c r="C23" s="48">
        <v>0</v>
      </c>
      <c r="D23" s="46">
        <v>0</v>
      </c>
      <c r="E23" s="40">
        <v>0</v>
      </c>
      <c r="F23" s="40">
        <v>0</v>
      </c>
      <c r="G23" s="47">
        <v>0</v>
      </c>
      <c r="H23" s="64">
        <v>0.766190408</v>
      </c>
      <c r="I23" s="40">
        <v>103.345587655</v>
      </c>
      <c r="J23" s="40">
        <v>0</v>
      </c>
      <c r="K23" s="40">
        <v>0</v>
      </c>
      <c r="L23" s="47">
        <v>2.617140679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0.148935175</v>
      </c>
      <c r="S23" s="40">
        <v>6.177261665</v>
      </c>
      <c r="T23" s="40">
        <v>0</v>
      </c>
      <c r="U23" s="40">
        <v>0</v>
      </c>
      <c r="V23" s="47">
        <v>4.682364342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0.572394481</v>
      </c>
      <c r="AW23" s="40">
        <v>23.017418299</v>
      </c>
      <c r="AX23" s="40">
        <v>0</v>
      </c>
      <c r="AY23" s="40">
        <v>0</v>
      </c>
      <c r="AZ23" s="47">
        <v>6.277120464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0.092001636</v>
      </c>
      <c r="BG23" s="46">
        <v>0.490871733</v>
      </c>
      <c r="BH23" s="40">
        <v>0</v>
      </c>
      <c r="BI23" s="40">
        <v>0</v>
      </c>
      <c r="BJ23" s="49">
        <v>4.958826281</v>
      </c>
      <c r="BK23" s="109">
        <v>153.146112818</v>
      </c>
      <c r="BL23" s="87"/>
    </row>
    <row r="24" spans="1:64" ht="12.75">
      <c r="A24" s="10"/>
      <c r="B24" s="107" t="s">
        <v>158</v>
      </c>
      <c r="C24" s="48">
        <v>0</v>
      </c>
      <c r="D24" s="46">
        <v>4.891402668</v>
      </c>
      <c r="E24" s="40">
        <v>0</v>
      </c>
      <c r="F24" s="40">
        <v>0</v>
      </c>
      <c r="G24" s="47">
        <v>0</v>
      </c>
      <c r="H24" s="64">
        <v>0.182204644</v>
      </c>
      <c r="I24" s="40">
        <v>124.265122761</v>
      </c>
      <c r="J24" s="40">
        <v>0</v>
      </c>
      <c r="K24" s="40">
        <v>0</v>
      </c>
      <c r="L24" s="47">
        <v>83.1076216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0.015285622</v>
      </c>
      <c r="S24" s="40">
        <v>0</v>
      </c>
      <c r="T24" s="40">
        <v>0</v>
      </c>
      <c r="U24" s="40">
        <v>0</v>
      </c>
      <c r="V24" s="47">
        <v>0.354626693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0.451678208</v>
      </c>
      <c r="AW24" s="40">
        <v>11.334643132</v>
      </c>
      <c r="AX24" s="40">
        <v>0</v>
      </c>
      <c r="AY24" s="40">
        <v>0</v>
      </c>
      <c r="AZ24" s="47">
        <v>21.864671455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0.120037264</v>
      </c>
      <c r="BG24" s="46">
        <v>0.31620758</v>
      </c>
      <c r="BH24" s="40">
        <v>0</v>
      </c>
      <c r="BI24" s="40">
        <v>0</v>
      </c>
      <c r="BJ24" s="49">
        <v>4.709350866</v>
      </c>
      <c r="BK24" s="109">
        <v>251.612852493</v>
      </c>
      <c r="BL24" s="87"/>
    </row>
    <row r="25" spans="1:64" ht="12.75">
      <c r="A25" s="10"/>
      <c r="B25" s="107" t="s">
        <v>142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0.383682675</v>
      </c>
      <c r="I25" s="40">
        <v>65.33114925</v>
      </c>
      <c r="J25" s="40">
        <v>0</v>
      </c>
      <c r="K25" s="40">
        <v>0</v>
      </c>
      <c r="L25" s="47">
        <v>38.84733451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0.043213233</v>
      </c>
      <c r="S25" s="40">
        <v>6.086375</v>
      </c>
      <c r="T25" s="40">
        <v>0</v>
      </c>
      <c r="U25" s="40">
        <v>0</v>
      </c>
      <c r="V25" s="47">
        <v>4.770987635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0.048321667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6.738763506</v>
      </c>
      <c r="AW25" s="40">
        <v>91.112596313</v>
      </c>
      <c r="AX25" s="40">
        <v>0</v>
      </c>
      <c r="AY25" s="40">
        <v>0</v>
      </c>
      <c r="AZ25" s="47">
        <v>188.985179066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0.740943626</v>
      </c>
      <c r="BG25" s="46">
        <v>17.909091667</v>
      </c>
      <c r="BH25" s="40">
        <v>3.624125001</v>
      </c>
      <c r="BI25" s="40">
        <v>0</v>
      </c>
      <c r="BJ25" s="49">
        <v>20.249759062</v>
      </c>
      <c r="BK25" s="109">
        <v>444.871522211</v>
      </c>
      <c r="BL25" s="87"/>
    </row>
    <row r="26" spans="1:64" ht="12.75">
      <c r="A26" s="10"/>
      <c r="B26" s="107" t="s">
        <v>156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0.117648594</v>
      </c>
      <c r="I26" s="40">
        <v>234.035413271</v>
      </c>
      <c r="J26" s="40">
        <v>0</v>
      </c>
      <c r="K26" s="40">
        <v>0</v>
      </c>
      <c r="L26" s="47">
        <v>8.04071774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0.029870309</v>
      </c>
      <c r="S26" s="40">
        <v>13.549418663</v>
      </c>
      <c r="T26" s="40">
        <v>0</v>
      </c>
      <c r="U26" s="40">
        <v>0</v>
      </c>
      <c r="V26" s="47">
        <v>0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0.166089019</v>
      </c>
      <c r="AW26" s="40">
        <v>12.252278071</v>
      </c>
      <c r="AX26" s="40">
        <v>0</v>
      </c>
      <c r="AY26" s="40">
        <v>0</v>
      </c>
      <c r="AZ26" s="47">
        <v>19.463723783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</v>
      </c>
      <c r="BG26" s="46">
        <v>0</v>
      </c>
      <c r="BH26" s="40">
        <v>0</v>
      </c>
      <c r="BI26" s="40">
        <v>0</v>
      </c>
      <c r="BJ26" s="49">
        <v>0.11933441</v>
      </c>
      <c r="BK26" s="109">
        <v>287.77449386</v>
      </c>
      <c r="BL26" s="87"/>
    </row>
    <row r="27" spans="1:64" ht="12.75">
      <c r="A27" s="10"/>
      <c r="B27" s="107" t="s">
        <v>154</v>
      </c>
      <c r="C27" s="48">
        <v>0</v>
      </c>
      <c r="D27" s="46">
        <v>12.21916667</v>
      </c>
      <c r="E27" s="40">
        <v>0</v>
      </c>
      <c r="F27" s="40">
        <v>0</v>
      </c>
      <c r="G27" s="47">
        <v>0</v>
      </c>
      <c r="H27" s="64">
        <v>0.049365433</v>
      </c>
      <c r="I27" s="40">
        <v>367.726403968</v>
      </c>
      <c r="J27" s="40">
        <v>0</v>
      </c>
      <c r="K27" s="40">
        <v>0</v>
      </c>
      <c r="L27" s="47">
        <v>7.599016262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0.064150624</v>
      </c>
      <c r="S27" s="40">
        <v>0</v>
      </c>
      <c r="T27" s="40">
        <v>0</v>
      </c>
      <c r="U27" s="40">
        <v>0</v>
      </c>
      <c r="V27" s="47">
        <v>0.751478751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0.223101091</v>
      </c>
      <c r="AW27" s="40">
        <v>1.863429079</v>
      </c>
      <c r="AX27" s="40">
        <v>0</v>
      </c>
      <c r="AY27" s="40">
        <v>0</v>
      </c>
      <c r="AZ27" s="47">
        <v>22.126652956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0.003645439</v>
      </c>
      <c r="BG27" s="46">
        <v>0.037267535</v>
      </c>
      <c r="BH27" s="40">
        <v>0</v>
      </c>
      <c r="BI27" s="40">
        <v>0</v>
      </c>
      <c r="BJ27" s="49">
        <v>3.516801161</v>
      </c>
      <c r="BK27" s="109">
        <v>416.180478969</v>
      </c>
      <c r="BL27" s="87"/>
    </row>
    <row r="28" spans="1:64" ht="12.75">
      <c r="A28" s="10"/>
      <c r="B28" s="107" t="s">
        <v>169</v>
      </c>
      <c r="C28" s="48">
        <v>0</v>
      </c>
      <c r="D28" s="46">
        <v>3.688509999</v>
      </c>
      <c r="E28" s="40">
        <v>0</v>
      </c>
      <c r="F28" s="40">
        <v>0</v>
      </c>
      <c r="G28" s="47">
        <v>0</v>
      </c>
      <c r="H28" s="64">
        <v>0.212740909</v>
      </c>
      <c r="I28" s="40">
        <v>1.844255</v>
      </c>
      <c r="J28" s="40">
        <v>0</v>
      </c>
      <c r="K28" s="40">
        <v>0</v>
      </c>
      <c r="L28" s="47">
        <v>12.417983663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0.037144554</v>
      </c>
      <c r="S28" s="40">
        <v>0</v>
      </c>
      <c r="T28" s="40">
        <v>0</v>
      </c>
      <c r="U28" s="40">
        <v>0</v>
      </c>
      <c r="V28" s="47">
        <v>0.368851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0.418061834</v>
      </c>
      <c r="AW28" s="40">
        <v>3.69964379</v>
      </c>
      <c r="AX28" s="40">
        <v>0</v>
      </c>
      <c r="AY28" s="40">
        <v>0</v>
      </c>
      <c r="AZ28" s="47">
        <v>10.537945193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0.065953835</v>
      </c>
      <c r="BG28" s="46">
        <v>0</v>
      </c>
      <c r="BH28" s="40">
        <v>0</v>
      </c>
      <c r="BI28" s="40">
        <v>0</v>
      </c>
      <c r="BJ28" s="49">
        <v>0.158777754</v>
      </c>
      <c r="BK28" s="109">
        <v>33.449867531</v>
      </c>
      <c r="BL28" s="87"/>
    </row>
    <row r="29" spans="1:64" ht="12.75">
      <c r="A29" s="10"/>
      <c r="B29" s="107" t="s">
        <v>147</v>
      </c>
      <c r="C29" s="48">
        <v>0</v>
      </c>
      <c r="D29" s="46">
        <v>0</v>
      </c>
      <c r="E29" s="40">
        <v>0</v>
      </c>
      <c r="F29" s="40">
        <v>0</v>
      </c>
      <c r="G29" s="47">
        <v>0</v>
      </c>
      <c r="H29" s="64">
        <v>0.614073808</v>
      </c>
      <c r="I29" s="40">
        <v>221.624524193</v>
      </c>
      <c r="J29" s="40">
        <v>0</v>
      </c>
      <c r="K29" s="40">
        <v>0</v>
      </c>
      <c r="L29" s="47">
        <v>23.251422944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0.027056867</v>
      </c>
      <c r="S29" s="40">
        <v>0</v>
      </c>
      <c r="T29" s="40">
        <v>0</v>
      </c>
      <c r="U29" s="40">
        <v>0</v>
      </c>
      <c r="V29" s="47">
        <v>13.18416352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0.359212631</v>
      </c>
      <c r="AW29" s="40">
        <v>33.086350425</v>
      </c>
      <c r="AX29" s="40">
        <v>0</v>
      </c>
      <c r="AY29" s="40">
        <v>0</v>
      </c>
      <c r="AZ29" s="47">
        <v>38.875214905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0.050262328</v>
      </c>
      <c r="BG29" s="46">
        <v>5.808909582</v>
      </c>
      <c r="BH29" s="40">
        <v>0</v>
      </c>
      <c r="BI29" s="40">
        <v>0</v>
      </c>
      <c r="BJ29" s="49">
        <v>6.860627948</v>
      </c>
      <c r="BK29" s="109">
        <v>343.741819151</v>
      </c>
      <c r="BL29" s="87"/>
    </row>
    <row r="30" spans="1:64" ht="12.75">
      <c r="A30" s="10"/>
      <c r="B30" s="107" t="s">
        <v>146</v>
      </c>
      <c r="C30" s="48">
        <v>0</v>
      </c>
      <c r="D30" s="46">
        <v>11.80470667</v>
      </c>
      <c r="E30" s="40">
        <v>0</v>
      </c>
      <c r="F30" s="40">
        <v>0</v>
      </c>
      <c r="G30" s="47">
        <v>0</v>
      </c>
      <c r="H30" s="64">
        <v>0.116854405</v>
      </c>
      <c r="I30" s="40">
        <v>27.63530571</v>
      </c>
      <c r="J30" s="40">
        <v>0</v>
      </c>
      <c r="K30" s="40">
        <v>0</v>
      </c>
      <c r="L30" s="47">
        <v>3.366505083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0.046628512</v>
      </c>
      <c r="S30" s="40">
        <v>0</v>
      </c>
      <c r="T30" s="40">
        <v>0</v>
      </c>
      <c r="U30" s="40">
        <v>0</v>
      </c>
      <c r="V30" s="47">
        <v>1.911300056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0.129407107</v>
      </c>
      <c r="AW30" s="40">
        <v>2.901315714</v>
      </c>
      <c r="AX30" s="40">
        <v>0</v>
      </c>
      <c r="AY30" s="40">
        <v>0</v>
      </c>
      <c r="AZ30" s="47">
        <v>8.893289414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0.055164488</v>
      </c>
      <c r="BG30" s="46">
        <v>0</v>
      </c>
      <c r="BH30" s="40">
        <v>0</v>
      </c>
      <c r="BI30" s="40">
        <v>0</v>
      </c>
      <c r="BJ30" s="49">
        <v>0.12360158</v>
      </c>
      <c r="BK30" s="109">
        <v>56.984078739</v>
      </c>
      <c r="BL30" s="87"/>
    </row>
    <row r="31" spans="1:64" ht="12.75">
      <c r="A31" s="10"/>
      <c r="B31" s="107" t="s">
        <v>153</v>
      </c>
      <c r="C31" s="48">
        <v>0</v>
      </c>
      <c r="D31" s="46">
        <v>12.29328667</v>
      </c>
      <c r="E31" s="40">
        <v>0</v>
      </c>
      <c r="F31" s="40">
        <v>0</v>
      </c>
      <c r="G31" s="47">
        <v>0</v>
      </c>
      <c r="H31" s="64">
        <v>0.225421915</v>
      </c>
      <c r="I31" s="40">
        <v>188.020461074</v>
      </c>
      <c r="J31" s="40">
        <v>0</v>
      </c>
      <c r="K31" s="40">
        <v>0</v>
      </c>
      <c r="L31" s="47">
        <v>21.603718535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0.038723813</v>
      </c>
      <c r="S31" s="40">
        <v>6.146643335</v>
      </c>
      <c r="T31" s="40">
        <v>0</v>
      </c>
      <c r="U31" s="40">
        <v>0</v>
      </c>
      <c r="V31" s="47">
        <v>0.430879697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0.438918018</v>
      </c>
      <c r="AW31" s="40">
        <v>30.664458657</v>
      </c>
      <c r="AX31" s="40">
        <v>0</v>
      </c>
      <c r="AY31" s="40">
        <v>0</v>
      </c>
      <c r="AZ31" s="47">
        <v>18.761883275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0.078760217</v>
      </c>
      <c r="BG31" s="46">
        <v>0</v>
      </c>
      <c r="BH31" s="40">
        <v>0</v>
      </c>
      <c r="BI31" s="40">
        <v>0</v>
      </c>
      <c r="BJ31" s="49">
        <v>0.0610639</v>
      </c>
      <c r="BK31" s="109">
        <v>278.764219106</v>
      </c>
      <c r="BL31" s="87"/>
    </row>
    <row r="32" spans="1:64" ht="12.75">
      <c r="A32" s="10"/>
      <c r="B32" s="107" t="s">
        <v>144</v>
      </c>
      <c r="C32" s="48">
        <v>0</v>
      </c>
      <c r="D32" s="46">
        <v>0</v>
      </c>
      <c r="E32" s="40">
        <v>0</v>
      </c>
      <c r="F32" s="40">
        <v>0</v>
      </c>
      <c r="G32" s="47">
        <v>0</v>
      </c>
      <c r="H32" s="64">
        <v>0.128953106</v>
      </c>
      <c r="I32" s="40">
        <v>206.301737091</v>
      </c>
      <c r="J32" s="40">
        <v>0</v>
      </c>
      <c r="K32" s="40">
        <v>0</v>
      </c>
      <c r="L32" s="47">
        <v>32.669815173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0.049550292</v>
      </c>
      <c r="S32" s="40">
        <v>12.23464</v>
      </c>
      <c r="T32" s="40">
        <v>0</v>
      </c>
      <c r="U32" s="40">
        <v>0</v>
      </c>
      <c r="V32" s="47">
        <v>13.76397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0.388091528</v>
      </c>
      <c r="AW32" s="40">
        <v>5.515330646</v>
      </c>
      <c r="AX32" s="40">
        <v>0</v>
      </c>
      <c r="AY32" s="40">
        <v>0</v>
      </c>
      <c r="AZ32" s="47">
        <v>22.233078633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0.227966799</v>
      </c>
      <c r="BG32" s="46">
        <v>36.529063167</v>
      </c>
      <c r="BH32" s="40">
        <v>0</v>
      </c>
      <c r="BI32" s="40">
        <v>0</v>
      </c>
      <c r="BJ32" s="49">
        <v>0.90638637</v>
      </c>
      <c r="BK32" s="109">
        <v>330.948582805</v>
      </c>
      <c r="BL32" s="87"/>
    </row>
    <row r="33" spans="1:64" ht="12.75">
      <c r="A33" s="10"/>
      <c r="B33" s="107" t="s">
        <v>145</v>
      </c>
      <c r="C33" s="48">
        <v>0</v>
      </c>
      <c r="D33" s="46">
        <v>0</v>
      </c>
      <c r="E33" s="40">
        <v>0</v>
      </c>
      <c r="F33" s="40">
        <v>0</v>
      </c>
      <c r="G33" s="47">
        <v>0</v>
      </c>
      <c r="H33" s="64">
        <v>0.109888448</v>
      </c>
      <c r="I33" s="40">
        <v>11.525007493</v>
      </c>
      <c r="J33" s="40">
        <v>0</v>
      </c>
      <c r="K33" s="40">
        <v>0</v>
      </c>
      <c r="L33" s="47">
        <v>27.184466816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0.034073937</v>
      </c>
      <c r="S33" s="40">
        <v>0</v>
      </c>
      <c r="T33" s="40">
        <v>0</v>
      </c>
      <c r="U33" s="40">
        <v>0</v>
      </c>
      <c r="V33" s="47">
        <v>3.783083373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0.605491783</v>
      </c>
      <c r="AW33" s="40">
        <v>5.68175192</v>
      </c>
      <c r="AX33" s="40">
        <v>0</v>
      </c>
      <c r="AY33" s="40">
        <v>0</v>
      </c>
      <c r="AZ33" s="47">
        <v>58.838042408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0.154081409</v>
      </c>
      <c r="BG33" s="46">
        <v>4.16501306</v>
      </c>
      <c r="BH33" s="40">
        <v>0</v>
      </c>
      <c r="BI33" s="40">
        <v>0</v>
      </c>
      <c r="BJ33" s="49">
        <v>5.26043557</v>
      </c>
      <c r="BK33" s="109">
        <v>117.341336217</v>
      </c>
      <c r="BL33" s="87"/>
    </row>
    <row r="34" spans="1:64" ht="12.75">
      <c r="A34" s="10"/>
      <c r="B34" s="107" t="s">
        <v>139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0.164892228</v>
      </c>
      <c r="I34" s="40">
        <v>213.183149925</v>
      </c>
      <c r="J34" s="40">
        <v>0</v>
      </c>
      <c r="K34" s="40">
        <v>0</v>
      </c>
      <c r="L34" s="47">
        <v>11.132005016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0.008344369</v>
      </c>
      <c r="S34" s="40">
        <v>18.543040005</v>
      </c>
      <c r="T34" s="40">
        <v>0</v>
      </c>
      <c r="U34" s="40">
        <v>0</v>
      </c>
      <c r="V34" s="47">
        <v>0.135982294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0.131427315</v>
      </c>
      <c r="AW34" s="40">
        <v>7.643639582</v>
      </c>
      <c r="AX34" s="40">
        <v>0</v>
      </c>
      <c r="AY34" s="40">
        <v>0</v>
      </c>
      <c r="AZ34" s="47">
        <v>34.174784954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0.025794129</v>
      </c>
      <c r="BG34" s="46">
        <v>0</v>
      </c>
      <c r="BH34" s="40">
        <v>0</v>
      </c>
      <c r="BI34" s="40">
        <v>0</v>
      </c>
      <c r="BJ34" s="49">
        <v>0.47903414</v>
      </c>
      <c r="BK34" s="109">
        <v>285.622093957</v>
      </c>
      <c r="BL34" s="87"/>
    </row>
    <row r="35" spans="1:64" ht="12.75">
      <c r="A35" s="10"/>
      <c r="B35" s="107" t="s">
        <v>152</v>
      </c>
      <c r="C35" s="48">
        <v>0</v>
      </c>
      <c r="D35" s="46">
        <v>24.53525334</v>
      </c>
      <c r="E35" s="40">
        <v>0</v>
      </c>
      <c r="F35" s="40">
        <v>0</v>
      </c>
      <c r="G35" s="47">
        <v>0</v>
      </c>
      <c r="H35" s="64">
        <v>0.05876193</v>
      </c>
      <c r="I35" s="40">
        <v>241.488230999</v>
      </c>
      <c r="J35" s="40">
        <v>0</v>
      </c>
      <c r="K35" s="40">
        <v>0</v>
      </c>
      <c r="L35" s="47">
        <v>10.641552755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0.012880914</v>
      </c>
      <c r="S35" s="40">
        <v>0</v>
      </c>
      <c r="T35" s="40">
        <v>0</v>
      </c>
      <c r="U35" s="40">
        <v>0</v>
      </c>
      <c r="V35" s="47">
        <v>0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0.12672835</v>
      </c>
      <c r="AW35" s="40">
        <v>16.807159649</v>
      </c>
      <c r="AX35" s="40">
        <v>0</v>
      </c>
      <c r="AY35" s="40">
        <v>0</v>
      </c>
      <c r="AZ35" s="47">
        <v>14.362286184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0.019993502</v>
      </c>
      <c r="BG35" s="46">
        <v>0</v>
      </c>
      <c r="BH35" s="40">
        <v>0</v>
      </c>
      <c r="BI35" s="40">
        <v>0</v>
      </c>
      <c r="BJ35" s="49">
        <v>0.431567064</v>
      </c>
      <c r="BK35" s="109">
        <v>308.484414687</v>
      </c>
      <c r="BL35" s="87"/>
    </row>
    <row r="36" spans="1:64" ht="12.75">
      <c r="A36" s="10"/>
      <c r="B36" s="107" t="s">
        <v>143</v>
      </c>
      <c r="C36" s="48">
        <v>0</v>
      </c>
      <c r="D36" s="46">
        <v>0</v>
      </c>
      <c r="E36" s="40">
        <v>0</v>
      </c>
      <c r="F36" s="40">
        <v>0</v>
      </c>
      <c r="G36" s="47">
        <v>0</v>
      </c>
      <c r="H36" s="64">
        <v>0.379742951</v>
      </c>
      <c r="I36" s="40">
        <v>66.861810704</v>
      </c>
      <c r="J36" s="40">
        <v>0</v>
      </c>
      <c r="K36" s="40">
        <v>0</v>
      </c>
      <c r="L36" s="47">
        <v>23.229564937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0.353793366</v>
      </c>
      <c r="S36" s="40">
        <v>0</v>
      </c>
      <c r="T36" s="40">
        <v>1.190400333</v>
      </c>
      <c r="U36" s="40">
        <v>0</v>
      </c>
      <c r="V36" s="47">
        <v>62.567449493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1.269326398</v>
      </c>
      <c r="AW36" s="40">
        <v>21.644458323</v>
      </c>
      <c r="AX36" s="40">
        <v>0</v>
      </c>
      <c r="AY36" s="40">
        <v>0</v>
      </c>
      <c r="AZ36" s="47">
        <v>53.531240045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0.334410029</v>
      </c>
      <c r="BG36" s="46">
        <v>5.7970136</v>
      </c>
      <c r="BH36" s="40">
        <v>0</v>
      </c>
      <c r="BI36" s="40">
        <v>0</v>
      </c>
      <c r="BJ36" s="49">
        <v>7.542987872</v>
      </c>
      <c r="BK36" s="109">
        <v>244.702198051</v>
      </c>
      <c r="BL36" s="87"/>
    </row>
    <row r="37" spans="1:64" ht="12.75">
      <c r="A37" s="10"/>
      <c r="B37" s="107" t="s">
        <v>149</v>
      </c>
      <c r="C37" s="48">
        <v>0</v>
      </c>
      <c r="D37" s="46">
        <v>0</v>
      </c>
      <c r="E37" s="40">
        <v>0</v>
      </c>
      <c r="F37" s="40">
        <v>0</v>
      </c>
      <c r="G37" s="47">
        <v>0</v>
      </c>
      <c r="H37" s="64">
        <v>0.166815839</v>
      </c>
      <c r="I37" s="40">
        <v>310.141122</v>
      </c>
      <c r="J37" s="40">
        <v>0</v>
      </c>
      <c r="K37" s="40">
        <v>0</v>
      </c>
      <c r="L37" s="47">
        <v>9.165226185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0.000803154</v>
      </c>
      <c r="S37" s="40">
        <v>6.17811</v>
      </c>
      <c r="T37" s="40">
        <v>0</v>
      </c>
      <c r="U37" s="40">
        <v>0</v>
      </c>
      <c r="V37" s="47">
        <v>0.19769952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</v>
      </c>
      <c r="AC37" s="40">
        <v>0</v>
      </c>
      <c r="AD37" s="40">
        <v>0</v>
      </c>
      <c r="AE37" s="40">
        <v>0</v>
      </c>
      <c r="AF37" s="47">
        <v>0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0.119584654</v>
      </c>
      <c r="AW37" s="40">
        <v>10.829391687</v>
      </c>
      <c r="AX37" s="40">
        <v>0</v>
      </c>
      <c r="AY37" s="40">
        <v>0</v>
      </c>
      <c r="AZ37" s="47">
        <v>17.79032314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0.044695366</v>
      </c>
      <c r="BG37" s="46">
        <v>0</v>
      </c>
      <c r="BH37" s="40">
        <v>0</v>
      </c>
      <c r="BI37" s="40">
        <v>0</v>
      </c>
      <c r="BJ37" s="49">
        <v>0.155942623</v>
      </c>
      <c r="BK37" s="109">
        <v>354.789714168</v>
      </c>
      <c r="BL37" s="87"/>
    </row>
    <row r="38" spans="1:64" ht="12.75">
      <c r="A38" s="31"/>
      <c r="B38" s="32" t="s">
        <v>98</v>
      </c>
      <c r="C38" s="96">
        <f aca="true" t="shared" si="3" ref="C38:AH38">SUM(C17:C37)</f>
        <v>0</v>
      </c>
      <c r="D38" s="79">
        <f t="shared" si="3"/>
        <v>81.410624352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4.712040561999999</v>
      </c>
      <c r="I38" s="79">
        <f t="shared" si="3"/>
        <v>3115.5716836510005</v>
      </c>
      <c r="J38" s="79">
        <f t="shared" si="3"/>
        <v>0</v>
      </c>
      <c r="K38" s="79">
        <f t="shared" si="3"/>
        <v>0</v>
      </c>
      <c r="L38" s="79">
        <f t="shared" si="3"/>
        <v>479.559254016</v>
      </c>
      <c r="M38" s="79">
        <f t="shared" si="3"/>
        <v>0</v>
      </c>
      <c r="N38" s="79">
        <f t="shared" si="3"/>
        <v>0</v>
      </c>
      <c r="O38" s="79">
        <f t="shared" si="3"/>
        <v>0</v>
      </c>
      <c r="P38" s="79">
        <f t="shared" si="3"/>
        <v>0</v>
      </c>
      <c r="Q38" s="79">
        <f t="shared" si="3"/>
        <v>0</v>
      </c>
      <c r="R38" s="79">
        <f t="shared" si="3"/>
        <v>1.0859018260000002</v>
      </c>
      <c r="S38" s="79">
        <f t="shared" si="3"/>
        <v>82.85499242200001</v>
      </c>
      <c r="T38" s="79">
        <f t="shared" si="3"/>
        <v>1.190400333</v>
      </c>
      <c r="U38" s="79">
        <f t="shared" si="3"/>
        <v>0</v>
      </c>
      <c r="V38" s="79">
        <f t="shared" si="3"/>
        <v>109.61821103300001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 t="shared" si="3"/>
        <v>0</v>
      </c>
      <c r="AB38" s="79">
        <f t="shared" si="3"/>
        <v>0</v>
      </c>
      <c r="AC38" s="79">
        <f t="shared" si="3"/>
        <v>0.048321667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9">
        <f aca="true" t="shared" si="4" ref="AI38:BK38">SUM(AI17:AI37)</f>
        <v>0</v>
      </c>
      <c r="AJ38" s="79">
        <f t="shared" si="4"/>
        <v>0</v>
      </c>
      <c r="AK38" s="79">
        <f t="shared" si="4"/>
        <v>0</v>
      </c>
      <c r="AL38" s="79">
        <f t="shared" si="4"/>
        <v>0</v>
      </c>
      <c r="AM38" s="79">
        <f t="shared" si="4"/>
        <v>0</v>
      </c>
      <c r="AN38" s="79">
        <f t="shared" si="4"/>
        <v>0</v>
      </c>
      <c r="AO38" s="79">
        <f t="shared" si="4"/>
        <v>0</v>
      </c>
      <c r="AP38" s="79">
        <f t="shared" si="4"/>
        <v>0</v>
      </c>
      <c r="AQ38" s="79">
        <f t="shared" si="4"/>
        <v>0</v>
      </c>
      <c r="AR38" s="79">
        <f t="shared" si="4"/>
        <v>0</v>
      </c>
      <c r="AS38" s="79">
        <f t="shared" si="4"/>
        <v>0</v>
      </c>
      <c r="AT38" s="79">
        <f t="shared" si="4"/>
        <v>0</v>
      </c>
      <c r="AU38" s="79">
        <f t="shared" si="4"/>
        <v>0</v>
      </c>
      <c r="AV38" s="79">
        <f t="shared" si="4"/>
        <v>14.075294702000003</v>
      </c>
      <c r="AW38" s="79">
        <f t="shared" si="4"/>
        <v>472.22169110899995</v>
      </c>
      <c r="AX38" s="79">
        <f t="shared" si="4"/>
        <v>0</v>
      </c>
      <c r="AY38" s="79">
        <f t="shared" si="4"/>
        <v>0</v>
      </c>
      <c r="AZ38" s="79">
        <f t="shared" si="4"/>
        <v>822.6462169340001</v>
      </c>
      <c r="BA38" s="79">
        <f t="shared" si="4"/>
        <v>0</v>
      </c>
      <c r="BB38" s="79">
        <f t="shared" si="4"/>
        <v>0</v>
      </c>
      <c r="BC38" s="79">
        <f t="shared" si="4"/>
        <v>0</v>
      </c>
      <c r="BD38" s="79">
        <f t="shared" si="4"/>
        <v>0</v>
      </c>
      <c r="BE38" s="79">
        <f t="shared" si="4"/>
        <v>0</v>
      </c>
      <c r="BF38" s="79">
        <f t="shared" si="4"/>
        <v>2.15211667</v>
      </c>
      <c r="BG38" s="79">
        <f t="shared" si="4"/>
        <v>73.612085158</v>
      </c>
      <c r="BH38" s="79">
        <f t="shared" si="4"/>
        <v>3.624125001</v>
      </c>
      <c r="BI38" s="79">
        <f t="shared" si="4"/>
        <v>0</v>
      </c>
      <c r="BJ38" s="79">
        <f t="shared" si="4"/>
        <v>62.335278917</v>
      </c>
      <c r="BK38" s="112">
        <f t="shared" si="4"/>
        <v>5326.718238353</v>
      </c>
      <c r="BL38" s="87"/>
    </row>
    <row r="39" spans="1:64" ht="12.75">
      <c r="A39" s="10" t="s">
        <v>70</v>
      </c>
      <c r="B39" s="17" t="s">
        <v>13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42"/>
      <c r="BL39" s="87"/>
    </row>
    <row r="40" spans="1:64" ht="12.75">
      <c r="A40" s="10"/>
      <c r="B40" s="18" t="s">
        <v>31</v>
      </c>
      <c r="C40" s="97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83</v>
      </c>
      <c r="C41" s="98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72</v>
      </c>
      <c r="B42" s="21" t="s">
        <v>87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5"/>
      <c r="BL42" s="87"/>
    </row>
    <row r="43" spans="1:64" ht="12.75">
      <c r="A43" s="10"/>
      <c r="B43" s="18" t="s">
        <v>31</v>
      </c>
      <c r="C43" s="97"/>
      <c r="D43" s="51"/>
      <c r="E43" s="52"/>
      <c r="F43" s="52"/>
      <c r="G43" s="53"/>
      <c r="H43" s="50"/>
      <c r="I43" s="52"/>
      <c r="J43" s="52"/>
      <c r="K43" s="52"/>
      <c r="L43" s="53"/>
      <c r="M43" s="50"/>
      <c r="N43" s="51"/>
      <c r="O43" s="52"/>
      <c r="P43" s="52"/>
      <c r="Q43" s="53"/>
      <c r="R43" s="50"/>
      <c r="S43" s="52"/>
      <c r="T43" s="52"/>
      <c r="U43" s="52"/>
      <c r="V43" s="53"/>
      <c r="W43" s="50"/>
      <c r="X43" s="52"/>
      <c r="Y43" s="52"/>
      <c r="Z43" s="52"/>
      <c r="AA43" s="53"/>
      <c r="AB43" s="50"/>
      <c r="AC43" s="52"/>
      <c r="AD43" s="52"/>
      <c r="AE43" s="52"/>
      <c r="AF43" s="53"/>
      <c r="AG43" s="50"/>
      <c r="AH43" s="52"/>
      <c r="AI43" s="52"/>
      <c r="AJ43" s="52"/>
      <c r="AK43" s="53"/>
      <c r="AL43" s="50"/>
      <c r="AM43" s="52"/>
      <c r="AN43" s="52"/>
      <c r="AO43" s="52"/>
      <c r="AP43" s="53"/>
      <c r="AQ43" s="50"/>
      <c r="AR43" s="51"/>
      <c r="AS43" s="52"/>
      <c r="AT43" s="52"/>
      <c r="AU43" s="53"/>
      <c r="AV43" s="50"/>
      <c r="AW43" s="52"/>
      <c r="AX43" s="52"/>
      <c r="AY43" s="52"/>
      <c r="AZ43" s="53"/>
      <c r="BA43" s="50"/>
      <c r="BB43" s="51"/>
      <c r="BC43" s="52"/>
      <c r="BD43" s="52"/>
      <c r="BE43" s="53"/>
      <c r="BF43" s="50"/>
      <c r="BG43" s="51"/>
      <c r="BH43" s="52"/>
      <c r="BI43" s="52"/>
      <c r="BJ43" s="53"/>
      <c r="BK43" s="54"/>
      <c r="BL43" s="87"/>
    </row>
    <row r="44" spans="1:64" ht="12.75">
      <c r="A44" s="31"/>
      <c r="B44" s="32" t="s">
        <v>82</v>
      </c>
      <c r="C44" s="98"/>
      <c r="D44" s="56"/>
      <c r="E44" s="56"/>
      <c r="F44" s="56"/>
      <c r="G44" s="57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7"/>
      <c r="W44" s="55"/>
      <c r="X44" s="56"/>
      <c r="Y44" s="56"/>
      <c r="Z44" s="56"/>
      <c r="AA44" s="57"/>
      <c r="AB44" s="55"/>
      <c r="AC44" s="56"/>
      <c r="AD44" s="56"/>
      <c r="AE44" s="56"/>
      <c r="AF44" s="57"/>
      <c r="AG44" s="55"/>
      <c r="AH44" s="56"/>
      <c r="AI44" s="56"/>
      <c r="AJ44" s="56"/>
      <c r="AK44" s="57"/>
      <c r="AL44" s="55"/>
      <c r="AM44" s="56"/>
      <c r="AN44" s="56"/>
      <c r="AO44" s="56"/>
      <c r="AP44" s="57"/>
      <c r="AQ44" s="55"/>
      <c r="AR44" s="56"/>
      <c r="AS44" s="56"/>
      <c r="AT44" s="56"/>
      <c r="AU44" s="57"/>
      <c r="AV44" s="55"/>
      <c r="AW44" s="56"/>
      <c r="AX44" s="56"/>
      <c r="AY44" s="56"/>
      <c r="AZ44" s="57"/>
      <c r="BA44" s="55"/>
      <c r="BB44" s="56"/>
      <c r="BC44" s="56"/>
      <c r="BD44" s="56"/>
      <c r="BE44" s="57"/>
      <c r="BF44" s="55"/>
      <c r="BG44" s="56"/>
      <c r="BH44" s="56"/>
      <c r="BI44" s="56"/>
      <c r="BJ44" s="57"/>
      <c r="BK44" s="58"/>
      <c r="BL44" s="87"/>
    </row>
    <row r="45" spans="1:64" ht="12.75">
      <c r="A45" s="10" t="s">
        <v>73</v>
      </c>
      <c r="B45" s="17" t="s">
        <v>14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5"/>
      <c r="BL45" s="87"/>
    </row>
    <row r="46" spans="1:64" ht="12.75">
      <c r="A46" s="10"/>
      <c r="B46" s="21" t="s">
        <v>167</v>
      </c>
      <c r="C46" s="48">
        <v>0</v>
      </c>
      <c r="D46" s="46">
        <v>750.148573516</v>
      </c>
      <c r="E46" s="40">
        <v>0</v>
      </c>
      <c r="F46" s="40">
        <v>0</v>
      </c>
      <c r="G46" s="47">
        <v>0</v>
      </c>
      <c r="H46" s="64">
        <v>14.489894496</v>
      </c>
      <c r="I46" s="40">
        <v>123.863139215</v>
      </c>
      <c r="J46" s="40">
        <v>0</v>
      </c>
      <c r="K46" s="40">
        <v>0</v>
      </c>
      <c r="L46" s="47">
        <v>379.84594153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6.14770052</v>
      </c>
      <c r="S46" s="40">
        <v>3.945592141</v>
      </c>
      <c r="T46" s="40">
        <v>0</v>
      </c>
      <c r="U46" s="40">
        <v>0</v>
      </c>
      <c r="V46" s="47">
        <v>21.058429307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0.000328572</v>
      </c>
      <c r="AC46" s="40">
        <v>0</v>
      </c>
      <c r="AD46" s="40">
        <v>0</v>
      </c>
      <c r="AE46" s="40">
        <v>0</v>
      </c>
      <c r="AF46" s="47">
        <v>0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10.467063577</v>
      </c>
      <c r="AW46" s="40">
        <v>88.502422031</v>
      </c>
      <c r="AX46" s="40">
        <v>8.85107492</v>
      </c>
      <c r="AY46" s="40">
        <v>0</v>
      </c>
      <c r="AZ46" s="47">
        <v>241.442098584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3.435784868</v>
      </c>
      <c r="BG46" s="46">
        <v>6.323095972</v>
      </c>
      <c r="BH46" s="40">
        <v>0</v>
      </c>
      <c r="BI46" s="40">
        <v>0</v>
      </c>
      <c r="BJ46" s="47">
        <v>20.711321629</v>
      </c>
      <c r="BK46" s="109">
        <v>1679.232460878</v>
      </c>
      <c r="BL46" s="87"/>
    </row>
    <row r="47" spans="1:64" ht="12.75">
      <c r="A47" s="10"/>
      <c r="B47" s="21" t="s">
        <v>163</v>
      </c>
      <c r="C47" s="48">
        <v>0</v>
      </c>
      <c r="D47" s="46">
        <v>0.733087651</v>
      </c>
      <c r="E47" s="40">
        <v>0</v>
      </c>
      <c r="F47" s="40">
        <v>0</v>
      </c>
      <c r="G47" s="47">
        <v>0</v>
      </c>
      <c r="H47" s="64">
        <v>1.808685249</v>
      </c>
      <c r="I47" s="40">
        <v>1.268554485</v>
      </c>
      <c r="J47" s="40">
        <v>0</v>
      </c>
      <c r="K47" s="40">
        <v>0</v>
      </c>
      <c r="L47" s="47">
        <v>3.839327076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0.609636269</v>
      </c>
      <c r="S47" s="40">
        <v>0</v>
      </c>
      <c r="T47" s="40">
        <v>0</v>
      </c>
      <c r="U47" s="40">
        <v>0</v>
      </c>
      <c r="V47" s="47">
        <v>0.173320341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</v>
      </c>
      <c r="AC47" s="40">
        <v>0</v>
      </c>
      <c r="AD47" s="40">
        <v>0</v>
      </c>
      <c r="AE47" s="40">
        <v>0</v>
      </c>
      <c r="AF47" s="47">
        <v>0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0.002055329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32.658335143</v>
      </c>
      <c r="AW47" s="40">
        <v>8.901782852</v>
      </c>
      <c r="AX47" s="40">
        <v>0</v>
      </c>
      <c r="AY47" s="40">
        <v>0</v>
      </c>
      <c r="AZ47" s="47">
        <v>116.95291109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7.623244133</v>
      </c>
      <c r="BG47" s="46">
        <v>0.324969259</v>
      </c>
      <c r="BH47" s="40">
        <v>0</v>
      </c>
      <c r="BI47" s="40">
        <v>0</v>
      </c>
      <c r="BJ47" s="47">
        <v>17.365718731</v>
      </c>
      <c r="BK47" s="109">
        <v>192.261627608</v>
      </c>
      <c r="BL47" s="87"/>
    </row>
    <row r="48" spans="1:64" ht="12.75">
      <c r="A48" s="10"/>
      <c r="B48" s="21" t="s">
        <v>162</v>
      </c>
      <c r="C48" s="48">
        <v>0</v>
      </c>
      <c r="D48" s="46">
        <v>1.892519946</v>
      </c>
      <c r="E48" s="40">
        <v>0</v>
      </c>
      <c r="F48" s="40">
        <v>0</v>
      </c>
      <c r="G48" s="47">
        <v>0</v>
      </c>
      <c r="H48" s="64">
        <v>4.237193905</v>
      </c>
      <c r="I48" s="40">
        <v>0.556197476</v>
      </c>
      <c r="J48" s="40">
        <v>0</v>
      </c>
      <c r="K48" s="40">
        <v>0</v>
      </c>
      <c r="L48" s="47">
        <v>69.96224868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1.674990269</v>
      </c>
      <c r="S48" s="40">
        <v>0</v>
      </c>
      <c r="T48" s="40">
        <v>0</v>
      </c>
      <c r="U48" s="40">
        <v>0</v>
      </c>
      <c r="V48" s="47">
        <v>1.409459489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0.003304001</v>
      </c>
      <c r="AC48" s="40">
        <v>0</v>
      </c>
      <c r="AD48" s="40">
        <v>0</v>
      </c>
      <c r="AE48" s="40">
        <v>0</v>
      </c>
      <c r="AF48" s="47">
        <v>0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0.000113323</v>
      </c>
      <c r="AM48" s="40">
        <v>0</v>
      </c>
      <c r="AN48" s="40">
        <v>0</v>
      </c>
      <c r="AO48" s="40">
        <v>0</v>
      </c>
      <c r="AP48" s="47">
        <v>0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35.456696096</v>
      </c>
      <c r="AW48" s="40">
        <v>39.973231659</v>
      </c>
      <c r="AX48" s="40">
        <v>2.844E-06</v>
      </c>
      <c r="AY48" s="40">
        <v>0</v>
      </c>
      <c r="AZ48" s="47">
        <v>139.81173581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11.629071257</v>
      </c>
      <c r="BG48" s="46">
        <v>5.674008832</v>
      </c>
      <c r="BH48" s="40">
        <v>0</v>
      </c>
      <c r="BI48" s="40">
        <v>0</v>
      </c>
      <c r="BJ48" s="47">
        <v>19.585098042</v>
      </c>
      <c r="BK48" s="109">
        <v>331.865871629</v>
      </c>
      <c r="BL48" s="87"/>
    </row>
    <row r="49" spans="1:64" ht="12.75">
      <c r="A49" s="10"/>
      <c r="B49" s="21" t="s">
        <v>159</v>
      </c>
      <c r="C49" s="48">
        <v>0</v>
      </c>
      <c r="D49" s="46">
        <v>53.292633902</v>
      </c>
      <c r="E49" s="40">
        <v>0</v>
      </c>
      <c r="F49" s="40">
        <v>0</v>
      </c>
      <c r="G49" s="47">
        <v>0</v>
      </c>
      <c r="H49" s="64">
        <v>1.791404027</v>
      </c>
      <c r="I49" s="40">
        <v>16.980567038</v>
      </c>
      <c r="J49" s="40">
        <v>0</v>
      </c>
      <c r="K49" s="40">
        <v>0</v>
      </c>
      <c r="L49" s="47">
        <v>43.852436655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0.620652532</v>
      </c>
      <c r="S49" s="40">
        <v>0</v>
      </c>
      <c r="T49" s="40">
        <v>0</v>
      </c>
      <c r="U49" s="40">
        <v>0</v>
      </c>
      <c r="V49" s="47">
        <v>10.324901149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0</v>
      </c>
      <c r="AM49" s="40">
        <v>0</v>
      </c>
      <c r="AN49" s="40">
        <v>0</v>
      </c>
      <c r="AO49" s="40">
        <v>0</v>
      </c>
      <c r="AP49" s="47">
        <v>0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11.413295716</v>
      </c>
      <c r="AW49" s="40">
        <v>67.625930572</v>
      </c>
      <c r="AX49" s="40">
        <v>0</v>
      </c>
      <c r="AY49" s="40">
        <v>0</v>
      </c>
      <c r="AZ49" s="47">
        <v>110.809034994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2.137015587</v>
      </c>
      <c r="BG49" s="46">
        <v>0.708027763</v>
      </c>
      <c r="BH49" s="40">
        <v>1.687704777</v>
      </c>
      <c r="BI49" s="40">
        <v>0</v>
      </c>
      <c r="BJ49" s="47">
        <v>9.369192278</v>
      </c>
      <c r="BK49" s="109">
        <v>330.61279699</v>
      </c>
      <c r="BL49" s="87"/>
    </row>
    <row r="50" spans="1:64" ht="12.75">
      <c r="A50" s="10"/>
      <c r="B50" s="21" t="s">
        <v>166</v>
      </c>
      <c r="C50" s="48">
        <v>0</v>
      </c>
      <c r="D50" s="46">
        <v>348.621241194</v>
      </c>
      <c r="E50" s="40">
        <v>0</v>
      </c>
      <c r="F50" s="40">
        <v>0</v>
      </c>
      <c r="G50" s="47">
        <v>0</v>
      </c>
      <c r="H50" s="64">
        <v>13.517654233</v>
      </c>
      <c r="I50" s="40">
        <v>1336.147475985</v>
      </c>
      <c r="J50" s="40">
        <v>30.510486171</v>
      </c>
      <c r="K50" s="40">
        <v>0</v>
      </c>
      <c r="L50" s="47">
        <v>600.916237029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5.556408833</v>
      </c>
      <c r="S50" s="40">
        <v>6.364759582</v>
      </c>
      <c r="T50" s="40">
        <v>8.940700948</v>
      </c>
      <c r="U50" s="40">
        <v>0</v>
      </c>
      <c r="V50" s="47">
        <v>43.54715483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0.012770133</v>
      </c>
      <c r="AC50" s="40">
        <v>0</v>
      </c>
      <c r="AD50" s="40">
        <v>0</v>
      </c>
      <c r="AE50" s="40">
        <v>0</v>
      </c>
      <c r="AF50" s="47">
        <v>0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0.010807007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27.770981455</v>
      </c>
      <c r="AW50" s="40">
        <v>371.668858022</v>
      </c>
      <c r="AX50" s="40">
        <v>2.163972504</v>
      </c>
      <c r="AY50" s="40">
        <v>0</v>
      </c>
      <c r="AZ50" s="47">
        <v>741.174380872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8.700262942</v>
      </c>
      <c r="BG50" s="46">
        <v>38.530023963</v>
      </c>
      <c r="BH50" s="40">
        <v>2.210868818</v>
      </c>
      <c r="BI50" s="40">
        <v>0</v>
      </c>
      <c r="BJ50" s="47">
        <v>58.028159986</v>
      </c>
      <c r="BK50" s="109">
        <v>3644.393204507</v>
      </c>
      <c r="BL50" s="87"/>
    </row>
    <row r="51" spans="1:64" ht="12.75">
      <c r="A51" s="10"/>
      <c r="B51" s="21" t="s">
        <v>165</v>
      </c>
      <c r="C51" s="48">
        <v>0</v>
      </c>
      <c r="D51" s="46">
        <v>60.934464102</v>
      </c>
      <c r="E51" s="40">
        <v>0</v>
      </c>
      <c r="F51" s="40">
        <v>0</v>
      </c>
      <c r="G51" s="47">
        <v>0</v>
      </c>
      <c r="H51" s="64">
        <v>8.428329571</v>
      </c>
      <c r="I51" s="40">
        <v>244.90831225</v>
      </c>
      <c r="J51" s="40">
        <v>0</v>
      </c>
      <c r="K51" s="40">
        <v>0</v>
      </c>
      <c r="L51" s="47">
        <v>163.764614778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3.684434627</v>
      </c>
      <c r="S51" s="40">
        <v>21.261356261</v>
      </c>
      <c r="T51" s="40">
        <v>1.560987274</v>
      </c>
      <c r="U51" s="40">
        <v>0</v>
      </c>
      <c r="V51" s="47">
        <v>70.61818907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</v>
      </c>
      <c r="AC51" s="40">
        <v>0</v>
      </c>
      <c r="AD51" s="40">
        <v>0</v>
      </c>
      <c r="AE51" s="40">
        <v>0</v>
      </c>
      <c r="AF51" s="47">
        <v>0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0</v>
      </c>
      <c r="AM51" s="40">
        <v>0</v>
      </c>
      <c r="AN51" s="40">
        <v>0</v>
      </c>
      <c r="AO51" s="40">
        <v>0</v>
      </c>
      <c r="AP51" s="47">
        <v>0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9.311074813</v>
      </c>
      <c r="AW51" s="40">
        <v>173.433968983</v>
      </c>
      <c r="AX51" s="40">
        <v>3.765003367</v>
      </c>
      <c r="AY51" s="40">
        <v>0</v>
      </c>
      <c r="AZ51" s="47">
        <v>326.571673832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3.52436959</v>
      </c>
      <c r="BG51" s="46">
        <v>32.154212197</v>
      </c>
      <c r="BH51" s="40">
        <v>0</v>
      </c>
      <c r="BI51" s="40">
        <v>0</v>
      </c>
      <c r="BJ51" s="47">
        <v>25.157221405</v>
      </c>
      <c r="BK51" s="109">
        <v>1149.07821212</v>
      </c>
      <c r="BL51" s="87"/>
    </row>
    <row r="52" spans="1:64" ht="12.75">
      <c r="A52" s="10"/>
      <c r="B52" s="21" t="s">
        <v>161</v>
      </c>
      <c r="C52" s="48">
        <v>0</v>
      </c>
      <c r="D52" s="46">
        <v>330.050249564</v>
      </c>
      <c r="E52" s="40">
        <v>0</v>
      </c>
      <c r="F52" s="40">
        <v>0</v>
      </c>
      <c r="G52" s="47">
        <v>0</v>
      </c>
      <c r="H52" s="64">
        <v>15.833977086</v>
      </c>
      <c r="I52" s="40">
        <v>795.315978927</v>
      </c>
      <c r="J52" s="40">
        <v>183.021786684</v>
      </c>
      <c r="K52" s="40">
        <v>0</v>
      </c>
      <c r="L52" s="47">
        <v>694.292228367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7.365749173</v>
      </c>
      <c r="S52" s="40">
        <v>11.195996229</v>
      </c>
      <c r="T52" s="40">
        <v>3.057495536</v>
      </c>
      <c r="U52" s="40">
        <v>0</v>
      </c>
      <c r="V52" s="47">
        <v>12.188835097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</v>
      </c>
      <c r="AC52" s="40">
        <v>0</v>
      </c>
      <c r="AD52" s="40">
        <v>0</v>
      </c>
      <c r="AE52" s="40">
        <v>0</v>
      </c>
      <c r="AF52" s="47">
        <v>0.033907332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39.99916202</v>
      </c>
      <c r="AW52" s="40">
        <v>584.704454636</v>
      </c>
      <c r="AX52" s="40">
        <v>3.045644559</v>
      </c>
      <c r="AY52" s="40">
        <v>0</v>
      </c>
      <c r="AZ52" s="47">
        <v>386.443590571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22.48985921</v>
      </c>
      <c r="BG52" s="46">
        <v>123.855550735</v>
      </c>
      <c r="BH52" s="40">
        <v>13.781068034</v>
      </c>
      <c r="BI52" s="40">
        <v>0</v>
      </c>
      <c r="BJ52" s="47">
        <v>49.158760673</v>
      </c>
      <c r="BK52" s="109">
        <v>3275.834294433</v>
      </c>
      <c r="BL52" s="87"/>
    </row>
    <row r="53" spans="1:64" ht="12.75">
      <c r="A53" s="10"/>
      <c r="B53" s="21" t="s">
        <v>160</v>
      </c>
      <c r="C53" s="48">
        <v>0</v>
      </c>
      <c r="D53" s="46">
        <v>1.160964312</v>
      </c>
      <c r="E53" s="40">
        <v>0</v>
      </c>
      <c r="F53" s="40">
        <v>0</v>
      </c>
      <c r="G53" s="47">
        <v>0</v>
      </c>
      <c r="H53" s="64">
        <v>16.138727901</v>
      </c>
      <c r="I53" s="40">
        <v>457.190943726</v>
      </c>
      <c r="J53" s="40">
        <v>28.347197993</v>
      </c>
      <c r="K53" s="40">
        <v>0</v>
      </c>
      <c r="L53" s="47">
        <v>222.313763693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6.715040777</v>
      </c>
      <c r="S53" s="40">
        <v>65.659610441</v>
      </c>
      <c r="T53" s="40">
        <v>3.012441953</v>
      </c>
      <c r="U53" s="40">
        <v>0</v>
      </c>
      <c r="V53" s="47">
        <v>12.122398409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0.03919904</v>
      </c>
      <c r="AC53" s="40">
        <v>0.002253314</v>
      </c>
      <c r="AD53" s="40">
        <v>0</v>
      </c>
      <c r="AE53" s="40">
        <v>0</v>
      </c>
      <c r="AF53" s="47">
        <v>0.023437198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0.008442932</v>
      </c>
      <c r="AM53" s="40">
        <v>0</v>
      </c>
      <c r="AN53" s="40">
        <v>0</v>
      </c>
      <c r="AO53" s="40">
        <v>0</v>
      </c>
      <c r="AP53" s="47">
        <v>0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149.323265193</v>
      </c>
      <c r="AW53" s="40">
        <v>622.878552169</v>
      </c>
      <c r="AX53" s="40">
        <v>0.050768748</v>
      </c>
      <c r="AY53" s="40">
        <v>0</v>
      </c>
      <c r="AZ53" s="47">
        <v>763.758892286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58.185395503</v>
      </c>
      <c r="BG53" s="46">
        <v>77.299368632</v>
      </c>
      <c r="BH53" s="40">
        <v>9.917031474</v>
      </c>
      <c r="BI53" s="40">
        <v>0</v>
      </c>
      <c r="BJ53" s="47">
        <v>149.467027293</v>
      </c>
      <c r="BK53" s="109">
        <v>2643.614722987</v>
      </c>
      <c r="BL53" s="87"/>
    </row>
    <row r="54" spans="1:64" ht="12.75">
      <c r="A54" s="10"/>
      <c r="B54" s="21" t="s">
        <v>164</v>
      </c>
      <c r="C54" s="48">
        <v>0</v>
      </c>
      <c r="D54" s="46">
        <v>311.285609844</v>
      </c>
      <c r="E54" s="40">
        <v>0</v>
      </c>
      <c r="F54" s="40">
        <v>0</v>
      </c>
      <c r="G54" s="47">
        <v>0</v>
      </c>
      <c r="H54" s="64">
        <v>13.904166528</v>
      </c>
      <c r="I54" s="40">
        <v>1789.858979151</v>
      </c>
      <c r="J54" s="40">
        <v>23.34405944</v>
      </c>
      <c r="K54" s="40">
        <v>7.467490846</v>
      </c>
      <c r="L54" s="47">
        <v>615.342959602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5.631998063</v>
      </c>
      <c r="S54" s="40">
        <v>93.692476812</v>
      </c>
      <c r="T54" s="40">
        <v>3.110270521</v>
      </c>
      <c r="U54" s="40">
        <v>0</v>
      </c>
      <c r="V54" s="47">
        <v>13.856941752000001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</v>
      </c>
      <c r="AC54" s="40">
        <v>0</v>
      </c>
      <c r="AD54" s="40">
        <v>0</v>
      </c>
      <c r="AE54" s="40">
        <v>0</v>
      </c>
      <c r="AF54" s="47">
        <v>0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3.2E-08</v>
      </c>
      <c r="AM54" s="40">
        <v>0</v>
      </c>
      <c r="AN54" s="40">
        <v>0</v>
      </c>
      <c r="AO54" s="40">
        <v>0</v>
      </c>
      <c r="AP54" s="47">
        <v>0.015670336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36.125139659</v>
      </c>
      <c r="AW54" s="40">
        <v>231.231306725</v>
      </c>
      <c r="AX54" s="40">
        <v>16.945178033</v>
      </c>
      <c r="AY54" s="40">
        <v>0</v>
      </c>
      <c r="AZ54" s="47">
        <v>470.886888298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11.751746864</v>
      </c>
      <c r="BG54" s="46">
        <v>25.059719148</v>
      </c>
      <c r="BH54" s="40">
        <v>25.015294455</v>
      </c>
      <c r="BI54" s="40">
        <v>0</v>
      </c>
      <c r="BJ54" s="47">
        <v>60.468627353030186</v>
      </c>
      <c r="BK54" s="109">
        <v>3754.9945234620304</v>
      </c>
      <c r="BL54" s="87"/>
    </row>
    <row r="55" spans="1:64" ht="12.75">
      <c r="A55" s="31"/>
      <c r="B55" s="32" t="s">
        <v>81</v>
      </c>
      <c r="C55" s="99">
        <f aca="true" t="shared" si="5" ref="C55:AH55">SUM(C46:C54)</f>
        <v>0</v>
      </c>
      <c r="D55" s="73">
        <f t="shared" si="5"/>
        <v>1858.119344031</v>
      </c>
      <c r="E55" s="73">
        <f t="shared" si="5"/>
        <v>0</v>
      </c>
      <c r="F55" s="73">
        <f t="shared" si="5"/>
        <v>0</v>
      </c>
      <c r="G55" s="73">
        <f t="shared" si="5"/>
        <v>0</v>
      </c>
      <c r="H55" s="73">
        <f t="shared" si="5"/>
        <v>90.15003299600001</v>
      </c>
      <c r="I55" s="73">
        <f t="shared" si="5"/>
        <v>4766.090148253</v>
      </c>
      <c r="J55" s="73">
        <f t="shared" si="5"/>
        <v>265.223530288</v>
      </c>
      <c r="K55" s="73">
        <f t="shared" si="5"/>
        <v>7.467490846</v>
      </c>
      <c r="L55" s="73">
        <f t="shared" si="5"/>
        <v>2794.1297574100004</v>
      </c>
      <c r="M55" s="73">
        <f t="shared" si="5"/>
        <v>0</v>
      </c>
      <c r="N55" s="73">
        <f t="shared" si="5"/>
        <v>0</v>
      </c>
      <c r="O55" s="73">
        <f t="shared" si="5"/>
        <v>0</v>
      </c>
      <c r="P55" s="73">
        <f t="shared" si="5"/>
        <v>0</v>
      </c>
      <c r="Q55" s="73">
        <f t="shared" si="5"/>
        <v>0</v>
      </c>
      <c r="R55" s="73">
        <f t="shared" si="5"/>
        <v>38.006611063</v>
      </c>
      <c r="S55" s="73">
        <f t="shared" si="5"/>
        <v>202.11979146599998</v>
      </c>
      <c r="T55" s="73">
        <f t="shared" si="5"/>
        <v>19.681896232</v>
      </c>
      <c r="U55" s="73">
        <f t="shared" si="5"/>
        <v>0</v>
      </c>
      <c r="V55" s="73">
        <f t="shared" si="5"/>
        <v>185.299629444</v>
      </c>
      <c r="W55" s="73">
        <f t="shared" si="5"/>
        <v>0</v>
      </c>
      <c r="X55" s="73">
        <f t="shared" si="5"/>
        <v>0</v>
      </c>
      <c r="Y55" s="73">
        <f t="shared" si="5"/>
        <v>0</v>
      </c>
      <c r="Z55" s="73">
        <f t="shared" si="5"/>
        <v>0</v>
      </c>
      <c r="AA55" s="73">
        <f t="shared" si="5"/>
        <v>0</v>
      </c>
      <c r="AB55" s="73">
        <f t="shared" si="5"/>
        <v>0.055601745999999994</v>
      </c>
      <c r="AC55" s="73">
        <f t="shared" si="5"/>
        <v>0.002253314</v>
      </c>
      <c r="AD55" s="73">
        <f t="shared" si="5"/>
        <v>0</v>
      </c>
      <c r="AE55" s="73">
        <f t="shared" si="5"/>
        <v>0</v>
      </c>
      <c r="AF55" s="73">
        <f t="shared" si="5"/>
        <v>0.05734453</v>
      </c>
      <c r="AG55" s="73">
        <f t="shared" si="5"/>
        <v>0</v>
      </c>
      <c r="AH55" s="73">
        <f t="shared" si="5"/>
        <v>0</v>
      </c>
      <c r="AI55" s="73">
        <f aca="true" t="shared" si="6" ref="AI55:BJ55">SUM(AI46:AI54)</f>
        <v>0</v>
      </c>
      <c r="AJ55" s="73">
        <f t="shared" si="6"/>
        <v>0</v>
      </c>
      <c r="AK55" s="73">
        <f t="shared" si="6"/>
        <v>0</v>
      </c>
      <c r="AL55" s="73">
        <f t="shared" si="6"/>
        <v>0.021418623</v>
      </c>
      <c r="AM55" s="73">
        <f t="shared" si="6"/>
        <v>0</v>
      </c>
      <c r="AN55" s="73">
        <f t="shared" si="6"/>
        <v>0</v>
      </c>
      <c r="AO55" s="73">
        <f t="shared" si="6"/>
        <v>0</v>
      </c>
      <c r="AP55" s="73">
        <f t="shared" si="6"/>
        <v>0.015670336</v>
      </c>
      <c r="AQ55" s="73">
        <f t="shared" si="6"/>
        <v>0</v>
      </c>
      <c r="AR55" s="73">
        <f t="shared" si="6"/>
        <v>0</v>
      </c>
      <c r="AS55" s="73">
        <f t="shared" si="6"/>
        <v>0</v>
      </c>
      <c r="AT55" s="73">
        <f t="shared" si="6"/>
        <v>0</v>
      </c>
      <c r="AU55" s="73">
        <f t="shared" si="6"/>
        <v>0</v>
      </c>
      <c r="AV55" s="73">
        <f t="shared" si="6"/>
        <v>352.525013672</v>
      </c>
      <c r="AW55" s="73">
        <f t="shared" si="6"/>
        <v>2188.9205076490002</v>
      </c>
      <c r="AX55" s="73">
        <f t="shared" si="6"/>
        <v>34.821644975</v>
      </c>
      <c r="AY55" s="73">
        <f t="shared" si="6"/>
        <v>0</v>
      </c>
      <c r="AZ55" s="73">
        <f t="shared" si="6"/>
        <v>3297.851206337</v>
      </c>
      <c r="BA55" s="73">
        <f t="shared" si="6"/>
        <v>0</v>
      </c>
      <c r="BB55" s="73">
        <f t="shared" si="6"/>
        <v>0</v>
      </c>
      <c r="BC55" s="73">
        <f t="shared" si="6"/>
        <v>0</v>
      </c>
      <c r="BD55" s="73">
        <f t="shared" si="6"/>
        <v>0</v>
      </c>
      <c r="BE55" s="73">
        <f t="shared" si="6"/>
        <v>0</v>
      </c>
      <c r="BF55" s="73">
        <f t="shared" si="6"/>
        <v>129.476749954</v>
      </c>
      <c r="BG55" s="73">
        <f t="shared" si="6"/>
        <v>309.92897650099997</v>
      </c>
      <c r="BH55" s="73">
        <f t="shared" si="6"/>
        <v>52.611967558</v>
      </c>
      <c r="BI55" s="73">
        <f t="shared" si="6"/>
        <v>0</v>
      </c>
      <c r="BJ55" s="73">
        <f t="shared" si="6"/>
        <v>409.31112739003015</v>
      </c>
      <c r="BK55" s="113">
        <f>SUM(BK46:BK54)</f>
        <v>17001.887714614033</v>
      </c>
      <c r="BL55" s="87"/>
    </row>
    <row r="56" spans="1:64" ht="12.75">
      <c r="A56" s="31"/>
      <c r="B56" s="33" t="s">
        <v>71</v>
      </c>
      <c r="C56" s="100">
        <f aca="true" t="shared" si="7" ref="C56:AH56">+C55+C38+C15+C11</f>
        <v>0</v>
      </c>
      <c r="D56" s="65">
        <f t="shared" si="7"/>
        <v>3090.9169145289998</v>
      </c>
      <c r="E56" s="65">
        <f t="shared" si="7"/>
        <v>0</v>
      </c>
      <c r="F56" s="65">
        <f t="shared" si="7"/>
        <v>0</v>
      </c>
      <c r="G56" s="66">
        <f t="shared" si="7"/>
        <v>0</v>
      </c>
      <c r="H56" s="59">
        <f t="shared" si="7"/>
        <v>226.29449299100003</v>
      </c>
      <c r="I56" s="65">
        <f t="shared" si="7"/>
        <v>15144.175636903</v>
      </c>
      <c r="J56" s="65">
        <f t="shared" si="7"/>
        <v>830.511124758</v>
      </c>
      <c r="K56" s="65">
        <f t="shared" si="7"/>
        <v>7.467490846</v>
      </c>
      <c r="L56" s="66">
        <f t="shared" si="7"/>
        <v>4667.164915837</v>
      </c>
      <c r="M56" s="59">
        <f t="shared" si="7"/>
        <v>0</v>
      </c>
      <c r="N56" s="65">
        <f t="shared" si="7"/>
        <v>0</v>
      </c>
      <c r="O56" s="65">
        <f t="shared" si="7"/>
        <v>0</v>
      </c>
      <c r="P56" s="65">
        <f t="shared" si="7"/>
        <v>0</v>
      </c>
      <c r="Q56" s="66">
        <f t="shared" si="7"/>
        <v>0</v>
      </c>
      <c r="R56" s="59">
        <f t="shared" si="7"/>
        <v>94.664694656</v>
      </c>
      <c r="S56" s="65">
        <f t="shared" si="7"/>
        <v>585.6483782519999</v>
      </c>
      <c r="T56" s="65">
        <f t="shared" si="7"/>
        <v>49.050858191</v>
      </c>
      <c r="U56" s="65">
        <f t="shared" si="7"/>
        <v>0</v>
      </c>
      <c r="V56" s="66">
        <f t="shared" si="7"/>
        <v>410.81846753</v>
      </c>
      <c r="W56" s="59">
        <f t="shared" si="7"/>
        <v>0</v>
      </c>
      <c r="X56" s="59">
        <f t="shared" si="7"/>
        <v>0</v>
      </c>
      <c r="Y56" s="59">
        <f t="shared" si="7"/>
        <v>0</v>
      </c>
      <c r="Z56" s="59">
        <f t="shared" si="7"/>
        <v>0</v>
      </c>
      <c r="AA56" s="59">
        <f t="shared" si="7"/>
        <v>0</v>
      </c>
      <c r="AB56" s="59">
        <f t="shared" si="7"/>
        <v>0.07603017</v>
      </c>
      <c r="AC56" s="65">
        <f t="shared" si="7"/>
        <v>0.050574981</v>
      </c>
      <c r="AD56" s="65">
        <f t="shared" si="7"/>
        <v>0</v>
      </c>
      <c r="AE56" s="65">
        <f t="shared" si="7"/>
        <v>0</v>
      </c>
      <c r="AF56" s="66">
        <f t="shared" si="7"/>
        <v>0.05734453</v>
      </c>
      <c r="AG56" s="59">
        <f t="shared" si="7"/>
        <v>0</v>
      </c>
      <c r="AH56" s="65">
        <f t="shared" si="7"/>
        <v>0</v>
      </c>
      <c r="AI56" s="65">
        <f aca="true" t="shared" si="8" ref="AI56:BK56">+AI55+AI38+AI15+AI11</f>
        <v>0</v>
      </c>
      <c r="AJ56" s="65">
        <f t="shared" si="8"/>
        <v>0</v>
      </c>
      <c r="AK56" s="66">
        <f t="shared" si="8"/>
        <v>0</v>
      </c>
      <c r="AL56" s="59">
        <f t="shared" si="8"/>
        <v>0.030974362000000002</v>
      </c>
      <c r="AM56" s="65">
        <f t="shared" si="8"/>
        <v>0</v>
      </c>
      <c r="AN56" s="65">
        <f t="shared" si="8"/>
        <v>0</v>
      </c>
      <c r="AO56" s="65">
        <f t="shared" si="8"/>
        <v>0</v>
      </c>
      <c r="AP56" s="66">
        <f t="shared" si="8"/>
        <v>0.015670336</v>
      </c>
      <c r="AQ56" s="59">
        <f t="shared" si="8"/>
        <v>0</v>
      </c>
      <c r="AR56" s="65">
        <f t="shared" si="8"/>
        <v>0.22622518</v>
      </c>
      <c r="AS56" s="65">
        <f t="shared" si="8"/>
        <v>0</v>
      </c>
      <c r="AT56" s="65">
        <f t="shared" si="8"/>
        <v>0</v>
      </c>
      <c r="AU56" s="66">
        <f t="shared" si="8"/>
        <v>0</v>
      </c>
      <c r="AV56" s="59">
        <f t="shared" si="8"/>
        <v>517.721262654</v>
      </c>
      <c r="AW56" s="65">
        <f t="shared" si="8"/>
        <v>5905.499466686</v>
      </c>
      <c r="AX56" s="65">
        <f t="shared" si="8"/>
        <v>47.533183666999996</v>
      </c>
      <c r="AY56" s="65">
        <f t="shared" si="8"/>
        <v>0</v>
      </c>
      <c r="AZ56" s="66">
        <f t="shared" si="8"/>
        <v>5188.153173886</v>
      </c>
      <c r="BA56" s="59">
        <f t="shared" si="8"/>
        <v>0</v>
      </c>
      <c r="BB56" s="65">
        <f t="shared" si="8"/>
        <v>0</v>
      </c>
      <c r="BC56" s="65">
        <f t="shared" si="8"/>
        <v>0</v>
      </c>
      <c r="BD56" s="65">
        <f t="shared" si="8"/>
        <v>0</v>
      </c>
      <c r="BE56" s="66">
        <f t="shared" si="8"/>
        <v>0</v>
      </c>
      <c r="BF56" s="59">
        <f t="shared" si="8"/>
        <v>187.74590256600004</v>
      </c>
      <c r="BG56" s="65">
        <f t="shared" si="8"/>
        <v>534.5340208519999</v>
      </c>
      <c r="BH56" s="65">
        <f t="shared" si="8"/>
        <v>61.223922883</v>
      </c>
      <c r="BI56" s="65">
        <f t="shared" si="8"/>
        <v>0</v>
      </c>
      <c r="BJ56" s="66">
        <f t="shared" si="8"/>
        <v>613.7844353460301</v>
      </c>
      <c r="BK56" s="113">
        <f t="shared" si="8"/>
        <v>38163.36516259203</v>
      </c>
      <c r="BL56" s="87"/>
    </row>
    <row r="57" spans="1:64" ht="3.75" customHeight="1">
      <c r="A57" s="10"/>
      <c r="B57" s="1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1"/>
      <c r="BL57" s="87"/>
    </row>
    <row r="58" spans="1:64" ht="3.75" customHeight="1">
      <c r="A58" s="10"/>
      <c r="B58" s="19"/>
      <c r="C58" s="22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8"/>
      <c r="AS58" s="22"/>
      <c r="AT58" s="22"/>
      <c r="AU58" s="22"/>
      <c r="AV58" s="22"/>
      <c r="AW58" s="22"/>
      <c r="AX58" s="22"/>
      <c r="AY58" s="22"/>
      <c r="AZ58" s="22"/>
      <c r="BA58" s="22"/>
      <c r="BB58" s="28"/>
      <c r="BC58" s="22"/>
      <c r="BD58" s="22"/>
      <c r="BE58" s="22"/>
      <c r="BF58" s="22"/>
      <c r="BG58" s="28"/>
      <c r="BH58" s="22"/>
      <c r="BI58" s="22"/>
      <c r="BJ58" s="22"/>
      <c r="BK58" s="24"/>
      <c r="BL58" s="87"/>
    </row>
    <row r="59" spans="1:64" ht="12.75">
      <c r="A59" s="10" t="s">
        <v>1</v>
      </c>
      <c r="B59" s="16" t="s">
        <v>7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1"/>
      <c r="BL59" s="87"/>
    </row>
    <row r="60" spans="1:252" s="3" customFormat="1" ht="12.75">
      <c r="A60" s="10" t="s">
        <v>67</v>
      </c>
      <c r="B60" s="21" t="s">
        <v>2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9"/>
      <c r="BL60" s="87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s="3" customFormat="1" ht="12.75">
      <c r="A61" s="10"/>
      <c r="B61" s="21" t="s">
        <v>168</v>
      </c>
      <c r="C61" s="101">
        <v>0</v>
      </c>
      <c r="D61" s="46">
        <v>0.858486513</v>
      </c>
      <c r="E61" s="69">
        <v>0</v>
      </c>
      <c r="F61" s="69">
        <v>0</v>
      </c>
      <c r="G61" s="70">
        <v>0</v>
      </c>
      <c r="H61" s="68">
        <v>629.288381539</v>
      </c>
      <c r="I61" s="69">
        <v>0.340397272</v>
      </c>
      <c r="J61" s="69">
        <v>0</v>
      </c>
      <c r="K61" s="69">
        <v>0</v>
      </c>
      <c r="L61" s="70">
        <v>42.064816806</v>
      </c>
      <c r="M61" s="60">
        <v>0</v>
      </c>
      <c r="N61" s="61">
        <v>0</v>
      </c>
      <c r="O61" s="60">
        <v>0</v>
      </c>
      <c r="P61" s="60">
        <v>0</v>
      </c>
      <c r="Q61" s="60">
        <v>0</v>
      </c>
      <c r="R61" s="68">
        <v>377.435627807</v>
      </c>
      <c r="S61" s="69">
        <v>0.004442212</v>
      </c>
      <c r="T61" s="69">
        <v>0</v>
      </c>
      <c r="U61" s="69">
        <v>0</v>
      </c>
      <c r="V61" s="70">
        <v>10.887332558</v>
      </c>
      <c r="W61" s="68">
        <v>0</v>
      </c>
      <c r="X61" s="69">
        <v>0</v>
      </c>
      <c r="Y61" s="69">
        <v>0</v>
      </c>
      <c r="Z61" s="69">
        <v>0</v>
      </c>
      <c r="AA61" s="70">
        <v>0</v>
      </c>
      <c r="AB61" s="68">
        <v>2.170276935</v>
      </c>
      <c r="AC61" s="69">
        <v>0</v>
      </c>
      <c r="AD61" s="69">
        <v>0</v>
      </c>
      <c r="AE61" s="69">
        <v>0</v>
      </c>
      <c r="AF61" s="70">
        <v>0.036664696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8">
        <v>0.951168271</v>
      </c>
      <c r="AM61" s="69">
        <v>0</v>
      </c>
      <c r="AN61" s="69">
        <v>0</v>
      </c>
      <c r="AO61" s="69">
        <v>0</v>
      </c>
      <c r="AP61" s="70">
        <v>0.000820394</v>
      </c>
      <c r="AQ61" s="68">
        <v>0</v>
      </c>
      <c r="AR61" s="71">
        <v>0</v>
      </c>
      <c r="AS61" s="69">
        <v>0</v>
      </c>
      <c r="AT61" s="69">
        <v>0</v>
      </c>
      <c r="AU61" s="70">
        <v>0</v>
      </c>
      <c r="AV61" s="68">
        <v>3121.012687226</v>
      </c>
      <c r="AW61" s="69">
        <v>9.217577621</v>
      </c>
      <c r="AX61" s="69">
        <v>1.602368337</v>
      </c>
      <c r="AY61" s="69">
        <v>0</v>
      </c>
      <c r="AZ61" s="70">
        <v>549.274856681</v>
      </c>
      <c r="BA61" s="68">
        <v>0</v>
      </c>
      <c r="BB61" s="71">
        <v>0</v>
      </c>
      <c r="BC61" s="69">
        <v>0</v>
      </c>
      <c r="BD61" s="69">
        <v>0</v>
      </c>
      <c r="BE61" s="70">
        <v>0</v>
      </c>
      <c r="BF61" s="68">
        <v>1355.075966716</v>
      </c>
      <c r="BG61" s="71">
        <v>3.188255153</v>
      </c>
      <c r="BH61" s="69">
        <v>0</v>
      </c>
      <c r="BI61" s="69">
        <v>0</v>
      </c>
      <c r="BJ61" s="70">
        <v>133.913149457</v>
      </c>
      <c r="BK61" s="114">
        <v>6237.323276194</v>
      </c>
      <c r="BL61" s="87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3" customFormat="1" ht="12.75">
      <c r="A62" s="31"/>
      <c r="B62" s="32" t="s">
        <v>76</v>
      </c>
      <c r="C62" s="44">
        <f>SUM(C61)</f>
        <v>0</v>
      </c>
      <c r="D62" s="63">
        <f>SUM(D61)</f>
        <v>0.858486513</v>
      </c>
      <c r="E62" s="63">
        <f aca="true" t="shared" si="9" ref="E62:BJ62">SUM(E61)</f>
        <v>0</v>
      </c>
      <c r="F62" s="63">
        <f t="shared" si="9"/>
        <v>0</v>
      </c>
      <c r="G62" s="62">
        <f t="shared" si="9"/>
        <v>0</v>
      </c>
      <c r="H62" s="43">
        <f t="shared" si="9"/>
        <v>629.288381539</v>
      </c>
      <c r="I62" s="63">
        <f t="shared" si="9"/>
        <v>0.340397272</v>
      </c>
      <c r="J62" s="63">
        <f t="shared" si="9"/>
        <v>0</v>
      </c>
      <c r="K62" s="63">
        <f t="shared" si="9"/>
        <v>0</v>
      </c>
      <c r="L62" s="62">
        <f t="shared" si="9"/>
        <v>42.064816806</v>
      </c>
      <c r="M62" s="44">
        <f t="shared" si="9"/>
        <v>0</v>
      </c>
      <c r="N62" s="44">
        <f t="shared" si="9"/>
        <v>0</v>
      </c>
      <c r="O62" s="44">
        <f t="shared" si="9"/>
        <v>0</v>
      </c>
      <c r="P62" s="44">
        <f t="shared" si="9"/>
        <v>0</v>
      </c>
      <c r="Q62" s="67">
        <f t="shared" si="9"/>
        <v>0</v>
      </c>
      <c r="R62" s="43">
        <f t="shared" si="9"/>
        <v>377.435627807</v>
      </c>
      <c r="S62" s="63">
        <f t="shared" si="9"/>
        <v>0.004442212</v>
      </c>
      <c r="T62" s="63">
        <f t="shared" si="9"/>
        <v>0</v>
      </c>
      <c r="U62" s="63">
        <f t="shared" si="9"/>
        <v>0</v>
      </c>
      <c r="V62" s="62">
        <f t="shared" si="9"/>
        <v>10.887332558</v>
      </c>
      <c r="W62" s="43">
        <f t="shared" si="9"/>
        <v>0</v>
      </c>
      <c r="X62" s="63">
        <f t="shared" si="9"/>
        <v>0</v>
      </c>
      <c r="Y62" s="63">
        <f t="shared" si="9"/>
        <v>0</v>
      </c>
      <c r="Z62" s="63">
        <f t="shared" si="9"/>
        <v>0</v>
      </c>
      <c r="AA62" s="62">
        <f t="shared" si="9"/>
        <v>0</v>
      </c>
      <c r="AB62" s="43">
        <f t="shared" si="9"/>
        <v>2.170276935</v>
      </c>
      <c r="AC62" s="63">
        <f t="shared" si="9"/>
        <v>0</v>
      </c>
      <c r="AD62" s="63">
        <f t="shared" si="9"/>
        <v>0</v>
      </c>
      <c r="AE62" s="63">
        <f t="shared" si="9"/>
        <v>0</v>
      </c>
      <c r="AF62" s="62">
        <f t="shared" si="9"/>
        <v>0.036664696</v>
      </c>
      <c r="AG62" s="44">
        <f t="shared" si="9"/>
        <v>0</v>
      </c>
      <c r="AH62" s="44">
        <f t="shared" si="9"/>
        <v>0</v>
      </c>
      <c r="AI62" s="44">
        <f t="shared" si="9"/>
        <v>0</v>
      </c>
      <c r="AJ62" s="44">
        <f t="shared" si="9"/>
        <v>0</v>
      </c>
      <c r="AK62" s="67">
        <f t="shared" si="9"/>
        <v>0</v>
      </c>
      <c r="AL62" s="43">
        <f t="shared" si="9"/>
        <v>0.951168271</v>
      </c>
      <c r="AM62" s="63">
        <f t="shared" si="9"/>
        <v>0</v>
      </c>
      <c r="AN62" s="63">
        <f t="shared" si="9"/>
        <v>0</v>
      </c>
      <c r="AO62" s="63">
        <f t="shared" si="9"/>
        <v>0</v>
      </c>
      <c r="AP62" s="62">
        <f t="shared" si="9"/>
        <v>0.000820394</v>
      </c>
      <c r="AQ62" s="43">
        <f t="shared" si="9"/>
        <v>0</v>
      </c>
      <c r="AR62" s="63">
        <f t="shared" si="9"/>
        <v>0</v>
      </c>
      <c r="AS62" s="63">
        <f t="shared" si="9"/>
        <v>0</v>
      </c>
      <c r="AT62" s="63">
        <f t="shared" si="9"/>
        <v>0</v>
      </c>
      <c r="AU62" s="62">
        <f t="shared" si="9"/>
        <v>0</v>
      </c>
      <c r="AV62" s="43">
        <f t="shared" si="9"/>
        <v>3121.012687226</v>
      </c>
      <c r="AW62" s="63">
        <f t="shared" si="9"/>
        <v>9.217577621</v>
      </c>
      <c r="AX62" s="63">
        <f t="shared" si="9"/>
        <v>1.602368337</v>
      </c>
      <c r="AY62" s="63">
        <f t="shared" si="9"/>
        <v>0</v>
      </c>
      <c r="AZ62" s="62">
        <f t="shared" si="9"/>
        <v>549.274856681</v>
      </c>
      <c r="BA62" s="43">
        <f t="shared" si="9"/>
        <v>0</v>
      </c>
      <c r="BB62" s="63">
        <f t="shared" si="9"/>
        <v>0</v>
      </c>
      <c r="BC62" s="63">
        <f t="shared" si="9"/>
        <v>0</v>
      </c>
      <c r="BD62" s="63">
        <f t="shared" si="9"/>
        <v>0</v>
      </c>
      <c r="BE62" s="62">
        <f t="shared" si="9"/>
        <v>0</v>
      </c>
      <c r="BF62" s="43">
        <f t="shared" si="9"/>
        <v>1355.075966716</v>
      </c>
      <c r="BG62" s="63">
        <f t="shared" si="9"/>
        <v>3.188255153</v>
      </c>
      <c r="BH62" s="63">
        <f t="shared" si="9"/>
        <v>0</v>
      </c>
      <c r="BI62" s="63">
        <f t="shared" si="9"/>
        <v>0</v>
      </c>
      <c r="BJ62" s="62">
        <f t="shared" si="9"/>
        <v>133.913149457</v>
      </c>
      <c r="BK62" s="115">
        <f>SUM(BK61:BK61)</f>
        <v>6237.323276194</v>
      </c>
      <c r="BL62" s="87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64" ht="12.75">
      <c r="A63" s="10" t="s">
        <v>68</v>
      </c>
      <c r="B63" s="17" t="s">
        <v>15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5"/>
      <c r="BL63" s="87"/>
    </row>
    <row r="64" spans="1:64" ht="12.75">
      <c r="A64" s="10"/>
      <c r="B64" s="21" t="s">
        <v>132</v>
      </c>
      <c r="C64" s="48">
        <v>0</v>
      </c>
      <c r="D64" s="46">
        <v>0.5297955</v>
      </c>
      <c r="E64" s="40">
        <v>0</v>
      </c>
      <c r="F64" s="40">
        <v>0</v>
      </c>
      <c r="G64" s="47">
        <v>0</v>
      </c>
      <c r="H64" s="64">
        <v>9.352604451</v>
      </c>
      <c r="I64" s="40">
        <v>1.451057391</v>
      </c>
      <c r="J64" s="40">
        <v>0</v>
      </c>
      <c r="K64" s="40">
        <v>0</v>
      </c>
      <c r="L64" s="47">
        <v>12.75662507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3.930251488</v>
      </c>
      <c r="S64" s="40">
        <v>11.790854946</v>
      </c>
      <c r="T64" s="40">
        <v>0</v>
      </c>
      <c r="U64" s="40">
        <v>0</v>
      </c>
      <c r="V64" s="47">
        <v>1.722522859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</v>
      </c>
      <c r="AC64" s="40">
        <v>0</v>
      </c>
      <c r="AD64" s="40">
        <v>0</v>
      </c>
      <c r="AE64" s="40">
        <v>0</v>
      </c>
      <c r="AF64" s="47">
        <v>0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</v>
      </c>
      <c r="AM64" s="40">
        <v>0</v>
      </c>
      <c r="AN64" s="40">
        <v>0</v>
      </c>
      <c r="AO64" s="40">
        <v>0</v>
      </c>
      <c r="AP64" s="47">
        <v>0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7.630934105</v>
      </c>
      <c r="AW64" s="40">
        <v>1.423353172</v>
      </c>
      <c r="AX64" s="40">
        <v>0</v>
      </c>
      <c r="AY64" s="40">
        <v>0</v>
      </c>
      <c r="AZ64" s="47">
        <v>10.426545085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3.2349949</v>
      </c>
      <c r="BG64" s="46">
        <v>0.246970583</v>
      </c>
      <c r="BH64" s="40">
        <v>0</v>
      </c>
      <c r="BI64" s="40">
        <v>0</v>
      </c>
      <c r="BJ64" s="47">
        <v>1.223032238</v>
      </c>
      <c r="BK64" s="42">
        <v>65.719541788</v>
      </c>
      <c r="BL64" s="87"/>
    </row>
    <row r="65" spans="1:64" ht="12.75">
      <c r="A65" s="10"/>
      <c r="B65" s="21" t="s">
        <v>133</v>
      </c>
      <c r="C65" s="48">
        <v>0</v>
      </c>
      <c r="D65" s="46">
        <v>6.329618288</v>
      </c>
      <c r="E65" s="40">
        <v>0</v>
      </c>
      <c r="F65" s="40">
        <v>0</v>
      </c>
      <c r="G65" s="47">
        <v>0</v>
      </c>
      <c r="H65" s="64">
        <v>8.429831807</v>
      </c>
      <c r="I65" s="40">
        <v>0.91985692</v>
      </c>
      <c r="J65" s="40">
        <v>0</v>
      </c>
      <c r="K65" s="40">
        <v>0</v>
      </c>
      <c r="L65" s="47">
        <v>27.091867893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3.163406536</v>
      </c>
      <c r="S65" s="40">
        <v>0.094391523</v>
      </c>
      <c r="T65" s="40">
        <v>0</v>
      </c>
      <c r="U65" s="40">
        <v>0</v>
      </c>
      <c r="V65" s="47">
        <v>1.808923478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0.000273375</v>
      </c>
      <c r="AC65" s="40">
        <v>0</v>
      </c>
      <c r="AD65" s="40">
        <v>0</v>
      </c>
      <c r="AE65" s="40">
        <v>0</v>
      </c>
      <c r="AF65" s="47">
        <v>0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0.000336769</v>
      </c>
      <c r="AM65" s="40">
        <v>0</v>
      </c>
      <c r="AN65" s="40">
        <v>0</v>
      </c>
      <c r="AO65" s="40">
        <v>0</v>
      </c>
      <c r="AP65" s="47">
        <v>0</v>
      </c>
      <c r="AQ65" s="64">
        <v>0</v>
      </c>
      <c r="AR65" s="46">
        <v>0</v>
      </c>
      <c r="AS65" s="40">
        <v>0</v>
      </c>
      <c r="AT65" s="40">
        <v>0</v>
      </c>
      <c r="AU65" s="47">
        <v>0</v>
      </c>
      <c r="AV65" s="64">
        <v>5.416008873</v>
      </c>
      <c r="AW65" s="40">
        <v>1.587038612</v>
      </c>
      <c r="AX65" s="40">
        <v>0</v>
      </c>
      <c r="AY65" s="40">
        <v>0</v>
      </c>
      <c r="AZ65" s="47">
        <v>10.517548747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1.877138899</v>
      </c>
      <c r="BG65" s="46">
        <v>0.058825077</v>
      </c>
      <c r="BH65" s="40">
        <v>0</v>
      </c>
      <c r="BI65" s="40">
        <v>0</v>
      </c>
      <c r="BJ65" s="47">
        <v>1.641660828</v>
      </c>
      <c r="BK65" s="42">
        <v>68.936727625</v>
      </c>
      <c r="BL65" s="87"/>
    </row>
    <row r="66" spans="1:64" ht="12.75">
      <c r="A66" s="10"/>
      <c r="B66" s="21" t="s">
        <v>120</v>
      </c>
      <c r="C66" s="48">
        <v>0</v>
      </c>
      <c r="D66" s="46">
        <v>0.673137397</v>
      </c>
      <c r="E66" s="40">
        <v>0</v>
      </c>
      <c r="F66" s="40">
        <v>0</v>
      </c>
      <c r="G66" s="47">
        <v>0</v>
      </c>
      <c r="H66" s="64">
        <v>100.974158536</v>
      </c>
      <c r="I66" s="40">
        <v>26.42847852</v>
      </c>
      <c r="J66" s="40">
        <v>0</v>
      </c>
      <c r="K66" s="40">
        <v>0</v>
      </c>
      <c r="L66" s="47">
        <v>60.156777029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31.308327717</v>
      </c>
      <c r="S66" s="40">
        <v>2.964045111</v>
      </c>
      <c r="T66" s="40">
        <v>0</v>
      </c>
      <c r="U66" s="40">
        <v>0</v>
      </c>
      <c r="V66" s="47">
        <v>5.673183177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0.736025587</v>
      </c>
      <c r="AC66" s="40">
        <v>0</v>
      </c>
      <c r="AD66" s="40">
        <v>0</v>
      </c>
      <c r="AE66" s="40">
        <v>0</v>
      </c>
      <c r="AF66" s="47">
        <v>0.000208377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0.243420191</v>
      </c>
      <c r="AM66" s="40">
        <v>0</v>
      </c>
      <c r="AN66" s="40">
        <v>0</v>
      </c>
      <c r="AO66" s="40">
        <v>0</v>
      </c>
      <c r="AP66" s="47">
        <v>0.021801633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1135.061319749</v>
      </c>
      <c r="AW66" s="40">
        <v>69.402193719</v>
      </c>
      <c r="AX66" s="40">
        <v>0.084131566</v>
      </c>
      <c r="AY66" s="40">
        <v>0</v>
      </c>
      <c r="AZ66" s="47">
        <v>545.822594891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265.799199403</v>
      </c>
      <c r="BG66" s="46">
        <v>7.376651155</v>
      </c>
      <c r="BH66" s="40">
        <v>0</v>
      </c>
      <c r="BI66" s="40">
        <v>0</v>
      </c>
      <c r="BJ66" s="47">
        <v>52.572564529</v>
      </c>
      <c r="BK66" s="42">
        <v>2305.298218287</v>
      </c>
      <c r="BL66" s="87"/>
    </row>
    <row r="67" spans="1:64" ht="12.75">
      <c r="A67" s="10"/>
      <c r="B67" s="108" t="s">
        <v>118</v>
      </c>
      <c r="C67" s="48">
        <v>0</v>
      </c>
      <c r="D67" s="46">
        <v>0.811440864</v>
      </c>
      <c r="E67" s="40">
        <v>0</v>
      </c>
      <c r="F67" s="40">
        <v>0</v>
      </c>
      <c r="G67" s="47">
        <v>0</v>
      </c>
      <c r="H67" s="64">
        <v>504.889651693</v>
      </c>
      <c r="I67" s="40">
        <v>25.258937086</v>
      </c>
      <c r="J67" s="40">
        <v>1.058973256</v>
      </c>
      <c r="K67" s="40">
        <v>0</v>
      </c>
      <c r="L67" s="47">
        <v>186.396967243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172.537397675</v>
      </c>
      <c r="S67" s="40">
        <v>0.581242775</v>
      </c>
      <c r="T67" s="40">
        <v>0</v>
      </c>
      <c r="U67" s="40">
        <v>0</v>
      </c>
      <c r="V67" s="47">
        <v>33.66692486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2.480727434</v>
      </c>
      <c r="AC67" s="40">
        <v>0</v>
      </c>
      <c r="AD67" s="40">
        <v>0</v>
      </c>
      <c r="AE67" s="40">
        <v>0</v>
      </c>
      <c r="AF67" s="47">
        <v>0.005114888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1.746430273</v>
      </c>
      <c r="AM67" s="40">
        <v>0</v>
      </c>
      <c r="AN67" s="40">
        <v>0</v>
      </c>
      <c r="AO67" s="40">
        <v>0</v>
      </c>
      <c r="AP67" s="47">
        <v>0</v>
      </c>
      <c r="AQ67" s="64">
        <v>0.008103103</v>
      </c>
      <c r="AR67" s="46">
        <v>0</v>
      </c>
      <c r="AS67" s="40">
        <v>0</v>
      </c>
      <c r="AT67" s="40">
        <v>0</v>
      </c>
      <c r="AU67" s="47">
        <v>0</v>
      </c>
      <c r="AV67" s="64">
        <v>2512.796889834</v>
      </c>
      <c r="AW67" s="40">
        <v>72.517876105</v>
      </c>
      <c r="AX67" s="40">
        <v>0</v>
      </c>
      <c r="AY67" s="40">
        <v>0</v>
      </c>
      <c r="AZ67" s="47">
        <v>685.201698371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931.163329119</v>
      </c>
      <c r="BG67" s="46">
        <v>10.670199954</v>
      </c>
      <c r="BH67" s="40">
        <v>0</v>
      </c>
      <c r="BI67" s="40">
        <v>0</v>
      </c>
      <c r="BJ67" s="47">
        <v>99.317705593</v>
      </c>
      <c r="BK67" s="42">
        <v>5241.109610126</v>
      </c>
      <c r="BL67" s="87"/>
    </row>
    <row r="68" spans="1:64" ht="12.75">
      <c r="A68" s="10"/>
      <c r="B68" s="21" t="s">
        <v>117</v>
      </c>
      <c r="C68" s="48">
        <v>0</v>
      </c>
      <c r="D68" s="46">
        <v>0.802955699</v>
      </c>
      <c r="E68" s="40">
        <v>0</v>
      </c>
      <c r="F68" s="40">
        <v>0</v>
      </c>
      <c r="G68" s="47">
        <v>0</v>
      </c>
      <c r="H68" s="64">
        <v>58.09569618</v>
      </c>
      <c r="I68" s="40">
        <v>0.529316458</v>
      </c>
      <c r="J68" s="40">
        <v>0</v>
      </c>
      <c r="K68" s="40">
        <v>0</v>
      </c>
      <c r="L68" s="47">
        <v>36.826397918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27.13920216</v>
      </c>
      <c r="S68" s="40">
        <v>0.001728401</v>
      </c>
      <c r="T68" s="40">
        <v>0</v>
      </c>
      <c r="U68" s="40">
        <v>0</v>
      </c>
      <c r="V68" s="47">
        <v>3.284883128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0.086199783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0.043777584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94.801509477</v>
      </c>
      <c r="AW68" s="40">
        <v>8.78562478</v>
      </c>
      <c r="AX68" s="40">
        <v>0</v>
      </c>
      <c r="AY68" s="40">
        <v>0</v>
      </c>
      <c r="AZ68" s="47">
        <v>34.179848296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38.733186357</v>
      </c>
      <c r="BG68" s="46">
        <v>1.098159295</v>
      </c>
      <c r="BH68" s="40">
        <v>0</v>
      </c>
      <c r="BI68" s="40">
        <v>0</v>
      </c>
      <c r="BJ68" s="47">
        <v>9.202012681</v>
      </c>
      <c r="BK68" s="42">
        <v>313.610498197</v>
      </c>
      <c r="BL68" s="87"/>
    </row>
    <row r="69" spans="1:64" ht="12.75">
      <c r="A69" s="10"/>
      <c r="B69" s="21" t="s">
        <v>134</v>
      </c>
      <c r="C69" s="48">
        <v>0</v>
      </c>
      <c r="D69" s="46">
        <v>0.878615</v>
      </c>
      <c r="E69" s="40">
        <v>0</v>
      </c>
      <c r="F69" s="40">
        <v>0</v>
      </c>
      <c r="G69" s="47">
        <v>0</v>
      </c>
      <c r="H69" s="64">
        <v>36.156944035</v>
      </c>
      <c r="I69" s="40">
        <v>26.477705564</v>
      </c>
      <c r="J69" s="40">
        <v>0</v>
      </c>
      <c r="K69" s="40">
        <v>0</v>
      </c>
      <c r="L69" s="47">
        <v>80.834823727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16.793322173</v>
      </c>
      <c r="S69" s="40">
        <v>1.589667721</v>
      </c>
      <c r="T69" s="40">
        <v>0</v>
      </c>
      <c r="U69" s="40">
        <v>0</v>
      </c>
      <c r="V69" s="47">
        <v>22.247737365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0.019922096</v>
      </c>
      <c r="AC69" s="40">
        <v>0</v>
      </c>
      <c r="AD69" s="40">
        <v>0</v>
      </c>
      <c r="AE69" s="40">
        <v>0</v>
      </c>
      <c r="AF69" s="47">
        <v>0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0.032180139</v>
      </c>
      <c r="AM69" s="40">
        <v>0</v>
      </c>
      <c r="AN69" s="40">
        <v>0</v>
      </c>
      <c r="AO69" s="40">
        <v>0</v>
      </c>
      <c r="AP69" s="47">
        <v>0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142.780932228</v>
      </c>
      <c r="AW69" s="40">
        <v>53.527689874000004</v>
      </c>
      <c r="AX69" s="40">
        <v>0.289393267</v>
      </c>
      <c r="AY69" s="40">
        <v>0</v>
      </c>
      <c r="AZ69" s="47">
        <v>260.035392037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62.860035045</v>
      </c>
      <c r="BG69" s="46">
        <v>6.216397138</v>
      </c>
      <c r="BH69" s="40">
        <v>0</v>
      </c>
      <c r="BI69" s="40">
        <v>0</v>
      </c>
      <c r="BJ69" s="47">
        <v>59.082567257</v>
      </c>
      <c r="BK69" s="42">
        <v>769.823324666</v>
      </c>
      <c r="BL69" s="87"/>
    </row>
    <row r="70" spans="1:64" ht="12.75">
      <c r="A70" s="10"/>
      <c r="B70" s="21" t="s">
        <v>106</v>
      </c>
      <c r="C70" s="48">
        <v>0</v>
      </c>
      <c r="D70" s="46">
        <v>0</v>
      </c>
      <c r="E70" s="40">
        <v>0</v>
      </c>
      <c r="F70" s="40">
        <v>0</v>
      </c>
      <c r="G70" s="47">
        <v>0</v>
      </c>
      <c r="H70" s="64">
        <v>0.123119121</v>
      </c>
      <c r="I70" s="40">
        <v>0</v>
      </c>
      <c r="J70" s="40">
        <v>0</v>
      </c>
      <c r="K70" s="40">
        <v>0</v>
      </c>
      <c r="L70" s="47">
        <v>0.427024172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0.033017159</v>
      </c>
      <c r="S70" s="40">
        <v>0</v>
      </c>
      <c r="T70" s="40">
        <v>0</v>
      </c>
      <c r="U70" s="40">
        <v>0</v>
      </c>
      <c r="V70" s="47">
        <v>0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0</v>
      </c>
      <c r="AC70" s="40">
        <v>0</v>
      </c>
      <c r="AD70" s="40">
        <v>0</v>
      </c>
      <c r="AE70" s="40">
        <v>0</v>
      </c>
      <c r="AF70" s="47">
        <v>0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0</v>
      </c>
      <c r="AM70" s="40">
        <v>0</v>
      </c>
      <c r="AN70" s="40">
        <v>0</v>
      </c>
      <c r="AO70" s="40">
        <v>0</v>
      </c>
      <c r="AP70" s="47">
        <v>0</v>
      </c>
      <c r="AQ70" s="64">
        <v>0</v>
      </c>
      <c r="AR70" s="46">
        <v>0</v>
      </c>
      <c r="AS70" s="40">
        <v>0</v>
      </c>
      <c r="AT70" s="40">
        <v>0</v>
      </c>
      <c r="AU70" s="47">
        <v>0</v>
      </c>
      <c r="AV70" s="64">
        <v>3.599399357</v>
      </c>
      <c r="AW70" s="40">
        <v>1.581983981</v>
      </c>
      <c r="AX70" s="40">
        <v>0</v>
      </c>
      <c r="AY70" s="40">
        <v>0</v>
      </c>
      <c r="AZ70" s="47">
        <v>26.366379686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0.552699054</v>
      </c>
      <c r="BG70" s="46">
        <v>0</v>
      </c>
      <c r="BH70" s="40">
        <v>0</v>
      </c>
      <c r="BI70" s="40">
        <v>0</v>
      </c>
      <c r="BJ70" s="47">
        <v>1.091907221</v>
      </c>
      <c r="BK70" s="42">
        <v>33.775529751</v>
      </c>
      <c r="BL70" s="87"/>
    </row>
    <row r="71" spans="1:64" ht="12.75">
      <c r="A71" s="10"/>
      <c r="B71" s="21" t="s">
        <v>116</v>
      </c>
      <c r="C71" s="48">
        <v>0</v>
      </c>
      <c r="D71" s="46">
        <v>1.006840983</v>
      </c>
      <c r="E71" s="40">
        <v>0</v>
      </c>
      <c r="F71" s="40">
        <v>0</v>
      </c>
      <c r="G71" s="47">
        <v>0</v>
      </c>
      <c r="H71" s="64">
        <v>412.116678928</v>
      </c>
      <c r="I71" s="40">
        <v>134.755653751</v>
      </c>
      <c r="J71" s="40">
        <v>0</v>
      </c>
      <c r="K71" s="40">
        <v>0</v>
      </c>
      <c r="L71" s="47">
        <v>511.939461856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161.56931313</v>
      </c>
      <c r="S71" s="40">
        <v>17.623496279</v>
      </c>
      <c r="T71" s="40">
        <v>0</v>
      </c>
      <c r="U71" s="40">
        <v>0</v>
      </c>
      <c r="V71" s="47">
        <v>65.139055747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2.01101658</v>
      </c>
      <c r="AC71" s="40">
        <v>0</v>
      </c>
      <c r="AD71" s="40">
        <v>0</v>
      </c>
      <c r="AE71" s="40">
        <v>0</v>
      </c>
      <c r="AF71" s="47">
        <v>0.129377691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1.59417718</v>
      </c>
      <c r="AM71" s="40">
        <v>0</v>
      </c>
      <c r="AN71" s="40">
        <v>0</v>
      </c>
      <c r="AO71" s="40">
        <v>0</v>
      </c>
      <c r="AP71" s="47">
        <v>0.01895019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2982.762733763</v>
      </c>
      <c r="AW71" s="40">
        <v>288.522448714</v>
      </c>
      <c r="AX71" s="40">
        <v>0.049854352</v>
      </c>
      <c r="AY71" s="40">
        <v>0</v>
      </c>
      <c r="AZ71" s="47">
        <v>2136.231601648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1049.789373327</v>
      </c>
      <c r="BG71" s="46">
        <v>52.649507664</v>
      </c>
      <c r="BH71" s="40">
        <v>0</v>
      </c>
      <c r="BI71" s="40">
        <v>0</v>
      </c>
      <c r="BJ71" s="47">
        <v>291.064396589</v>
      </c>
      <c r="BK71" s="42">
        <v>8108.977442531</v>
      </c>
      <c r="BL71" s="87"/>
    </row>
    <row r="72" spans="1:64" ht="12.75">
      <c r="A72" s="10"/>
      <c r="B72" s="21" t="s">
        <v>113</v>
      </c>
      <c r="C72" s="48">
        <v>0</v>
      </c>
      <c r="D72" s="46">
        <v>0.865042978</v>
      </c>
      <c r="E72" s="40">
        <v>0</v>
      </c>
      <c r="F72" s="40">
        <v>0</v>
      </c>
      <c r="G72" s="47">
        <v>0</v>
      </c>
      <c r="H72" s="64">
        <v>161.240215833</v>
      </c>
      <c r="I72" s="40">
        <v>107.263692374</v>
      </c>
      <c r="J72" s="40">
        <v>0</v>
      </c>
      <c r="K72" s="40">
        <v>0</v>
      </c>
      <c r="L72" s="47">
        <v>322.600823977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54.172357076</v>
      </c>
      <c r="S72" s="40">
        <v>60.732409542</v>
      </c>
      <c r="T72" s="40">
        <v>0</v>
      </c>
      <c r="U72" s="40">
        <v>0</v>
      </c>
      <c r="V72" s="47">
        <v>28.100039658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0.446462393</v>
      </c>
      <c r="AC72" s="40">
        <v>0</v>
      </c>
      <c r="AD72" s="40">
        <v>0</v>
      </c>
      <c r="AE72" s="40">
        <v>0</v>
      </c>
      <c r="AF72" s="47">
        <v>0.042095024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0.312231258</v>
      </c>
      <c r="AM72" s="40">
        <v>0</v>
      </c>
      <c r="AN72" s="40">
        <v>0</v>
      </c>
      <c r="AO72" s="40">
        <v>0</v>
      </c>
      <c r="AP72" s="47">
        <v>0.041905977</v>
      </c>
      <c r="AQ72" s="64">
        <v>0</v>
      </c>
      <c r="AR72" s="46">
        <v>0</v>
      </c>
      <c r="AS72" s="40">
        <v>0</v>
      </c>
      <c r="AT72" s="40">
        <v>0</v>
      </c>
      <c r="AU72" s="47">
        <v>0</v>
      </c>
      <c r="AV72" s="64">
        <v>1454.966565684</v>
      </c>
      <c r="AW72" s="40">
        <v>218.048442099</v>
      </c>
      <c r="AX72" s="40">
        <v>0.002612995</v>
      </c>
      <c r="AY72" s="40">
        <v>0</v>
      </c>
      <c r="AZ72" s="47">
        <v>1744.637524035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490.817238116</v>
      </c>
      <c r="BG72" s="46">
        <v>37.882169416</v>
      </c>
      <c r="BH72" s="40">
        <v>0</v>
      </c>
      <c r="BI72" s="40">
        <v>0</v>
      </c>
      <c r="BJ72" s="47">
        <v>241.856464656</v>
      </c>
      <c r="BK72" s="42">
        <v>4924.028293091</v>
      </c>
      <c r="BL72" s="87"/>
    </row>
    <row r="73" spans="1:64" ht="12.75">
      <c r="A73" s="10"/>
      <c r="B73" s="21" t="s">
        <v>119</v>
      </c>
      <c r="C73" s="48">
        <v>0</v>
      </c>
      <c r="D73" s="46">
        <v>0.622431341</v>
      </c>
      <c r="E73" s="40">
        <v>0</v>
      </c>
      <c r="F73" s="40">
        <v>0</v>
      </c>
      <c r="G73" s="47">
        <v>0</v>
      </c>
      <c r="H73" s="64">
        <v>24.649862711</v>
      </c>
      <c r="I73" s="40">
        <v>1.649742883</v>
      </c>
      <c r="J73" s="40">
        <v>0</v>
      </c>
      <c r="K73" s="40">
        <v>0</v>
      </c>
      <c r="L73" s="47">
        <v>13.856240669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6.206035544</v>
      </c>
      <c r="S73" s="40">
        <v>0.879747479</v>
      </c>
      <c r="T73" s="40">
        <v>0</v>
      </c>
      <c r="U73" s="40">
        <v>0</v>
      </c>
      <c r="V73" s="47">
        <v>2.038024608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0.611090684</v>
      </c>
      <c r="AC73" s="40">
        <v>0</v>
      </c>
      <c r="AD73" s="40">
        <v>0</v>
      </c>
      <c r="AE73" s="40">
        <v>0</v>
      </c>
      <c r="AF73" s="47">
        <v>0.003109344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0.21494484</v>
      </c>
      <c r="AM73" s="40">
        <v>0</v>
      </c>
      <c r="AN73" s="40">
        <v>0</v>
      </c>
      <c r="AO73" s="40">
        <v>0</v>
      </c>
      <c r="AP73" s="47">
        <v>0.003090476</v>
      </c>
      <c r="AQ73" s="64">
        <v>0</v>
      </c>
      <c r="AR73" s="46">
        <v>0</v>
      </c>
      <c r="AS73" s="40">
        <v>0</v>
      </c>
      <c r="AT73" s="40">
        <v>0</v>
      </c>
      <c r="AU73" s="47">
        <v>0</v>
      </c>
      <c r="AV73" s="64">
        <v>425.977152065</v>
      </c>
      <c r="AW73" s="40">
        <v>27.297702015</v>
      </c>
      <c r="AX73" s="40">
        <v>0.015160886</v>
      </c>
      <c r="AY73" s="40">
        <v>0</v>
      </c>
      <c r="AZ73" s="47">
        <v>162.765000605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86.775008909</v>
      </c>
      <c r="BG73" s="46">
        <v>5.322572695</v>
      </c>
      <c r="BH73" s="40">
        <v>0</v>
      </c>
      <c r="BI73" s="40">
        <v>0</v>
      </c>
      <c r="BJ73" s="47">
        <v>21.618869274</v>
      </c>
      <c r="BK73" s="42">
        <v>780.505787028</v>
      </c>
      <c r="BL73" s="87"/>
    </row>
    <row r="74" spans="1:64" ht="12.75">
      <c r="A74" s="10"/>
      <c r="B74" s="21" t="s">
        <v>114</v>
      </c>
      <c r="C74" s="48">
        <v>0</v>
      </c>
      <c r="D74" s="46">
        <v>0.692468334</v>
      </c>
      <c r="E74" s="40">
        <v>0</v>
      </c>
      <c r="F74" s="40">
        <v>0</v>
      </c>
      <c r="G74" s="47">
        <v>0</v>
      </c>
      <c r="H74" s="64">
        <v>4.407286221</v>
      </c>
      <c r="I74" s="40">
        <v>10.01845883</v>
      </c>
      <c r="J74" s="40">
        <v>0</v>
      </c>
      <c r="K74" s="40">
        <v>0</v>
      </c>
      <c r="L74" s="47">
        <v>12.07930795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1.984872487</v>
      </c>
      <c r="S74" s="40">
        <v>1.613737892</v>
      </c>
      <c r="T74" s="40">
        <v>0</v>
      </c>
      <c r="U74" s="40">
        <v>0</v>
      </c>
      <c r="V74" s="47">
        <v>1.253924057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0.017834776</v>
      </c>
      <c r="AC74" s="40">
        <v>0</v>
      </c>
      <c r="AD74" s="40">
        <v>0</v>
      </c>
      <c r="AE74" s="40">
        <v>0</v>
      </c>
      <c r="AF74" s="47">
        <v>0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0.00412569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51.416660621</v>
      </c>
      <c r="AW74" s="40">
        <v>47.457464181</v>
      </c>
      <c r="AX74" s="40">
        <v>0</v>
      </c>
      <c r="AY74" s="40">
        <v>0</v>
      </c>
      <c r="AZ74" s="47">
        <v>222.236721437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16.100135212</v>
      </c>
      <c r="BG74" s="46">
        <v>4.763889071</v>
      </c>
      <c r="BH74" s="40">
        <v>0</v>
      </c>
      <c r="BI74" s="40">
        <v>0</v>
      </c>
      <c r="BJ74" s="47">
        <v>36.922998614</v>
      </c>
      <c r="BK74" s="42">
        <v>410.969885373</v>
      </c>
      <c r="BL74" s="87"/>
    </row>
    <row r="75" spans="1:64" ht="12.75">
      <c r="A75" s="10"/>
      <c r="B75" s="21" t="s">
        <v>109</v>
      </c>
      <c r="C75" s="48">
        <v>0</v>
      </c>
      <c r="D75" s="46">
        <v>29.589417516</v>
      </c>
      <c r="E75" s="40">
        <v>0</v>
      </c>
      <c r="F75" s="40">
        <v>0</v>
      </c>
      <c r="G75" s="47">
        <v>0</v>
      </c>
      <c r="H75" s="64">
        <v>9.413639183</v>
      </c>
      <c r="I75" s="40">
        <v>230.351735577</v>
      </c>
      <c r="J75" s="40">
        <v>8.045458548</v>
      </c>
      <c r="K75" s="40">
        <v>0</v>
      </c>
      <c r="L75" s="47">
        <v>254.432832611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2.33776778</v>
      </c>
      <c r="S75" s="40">
        <v>0.290757946</v>
      </c>
      <c r="T75" s="40">
        <v>0</v>
      </c>
      <c r="U75" s="40">
        <v>0</v>
      </c>
      <c r="V75" s="47">
        <v>9.425329809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</v>
      </c>
      <c r="AC75" s="40">
        <v>0</v>
      </c>
      <c r="AD75" s="40">
        <v>0</v>
      </c>
      <c r="AE75" s="40">
        <v>0</v>
      </c>
      <c r="AF75" s="47">
        <v>0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</v>
      </c>
      <c r="AM75" s="40">
        <v>0</v>
      </c>
      <c r="AN75" s="40">
        <v>0</v>
      </c>
      <c r="AO75" s="40">
        <v>0</v>
      </c>
      <c r="AP75" s="47">
        <v>0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22.941344481</v>
      </c>
      <c r="AW75" s="40">
        <v>98.601743629</v>
      </c>
      <c r="AX75" s="40">
        <v>0</v>
      </c>
      <c r="AY75" s="40">
        <v>0</v>
      </c>
      <c r="AZ75" s="47">
        <v>257.406180773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4.74877145</v>
      </c>
      <c r="BG75" s="46">
        <v>48.225147226</v>
      </c>
      <c r="BH75" s="40">
        <v>0</v>
      </c>
      <c r="BI75" s="40">
        <v>0</v>
      </c>
      <c r="BJ75" s="47">
        <v>33.664829708</v>
      </c>
      <c r="BK75" s="42">
        <v>1009.474956237</v>
      </c>
      <c r="BL75" s="87"/>
    </row>
    <row r="76" spans="1:64" ht="12" customHeight="1">
      <c r="A76" s="10"/>
      <c r="B76" s="21" t="s">
        <v>107</v>
      </c>
      <c r="C76" s="48">
        <v>0</v>
      </c>
      <c r="D76" s="46">
        <v>22.0832</v>
      </c>
      <c r="E76" s="40">
        <v>0</v>
      </c>
      <c r="F76" s="40">
        <v>0</v>
      </c>
      <c r="G76" s="47">
        <v>0</v>
      </c>
      <c r="H76" s="64">
        <v>8.33710582</v>
      </c>
      <c r="I76" s="40">
        <v>14.397445606</v>
      </c>
      <c r="J76" s="40">
        <v>0</v>
      </c>
      <c r="K76" s="40">
        <v>0</v>
      </c>
      <c r="L76" s="47">
        <v>19.200755359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2.939713751</v>
      </c>
      <c r="S76" s="40">
        <v>22.281865161</v>
      </c>
      <c r="T76" s="40">
        <v>0</v>
      </c>
      <c r="U76" s="40">
        <v>0</v>
      </c>
      <c r="V76" s="47">
        <v>4.509636836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</v>
      </c>
      <c r="AC76" s="40">
        <v>0</v>
      </c>
      <c r="AD76" s="40">
        <v>0</v>
      </c>
      <c r="AE76" s="40">
        <v>0</v>
      </c>
      <c r="AF76" s="47">
        <v>0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</v>
      </c>
      <c r="AM76" s="40">
        <v>0</v>
      </c>
      <c r="AN76" s="40">
        <v>0</v>
      </c>
      <c r="AO76" s="40">
        <v>0</v>
      </c>
      <c r="AP76" s="47">
        <v>0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76.86267794</v>
      </c>
      <c r="AW76" s="40">
        <v>90.510879964</v>
      </c>
      <c r="AX76" s="40">
        <v>0</v>
      </c>
      <c r="AY76" s="40">
        <v>0</v>
      </c>
      <c r="AZ76" s="47">
        <v>263.120753986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35.37280313</v>
      </c>
      <c r="BG76" s="46">
        <v>4.952463966</v>
      </c>
      <c r="BH76" s="40">
        <v>0</v>
      </c>
      <c r="BI76" s="40">
        <v>0</v>
      </c>
      <c r="BJ76" s="47">
        <v>59.187530293</v>
      </c>
      <c r="BK76" s="42">
        <v>623.756831812</v>
      </c>
      <c r="BL76" s="87"/>
    </row>
    <row r="77" spans="1:64" ht="12" customHeight="1">
      <c r="A77" s="10"/>
      <c r="B77" s="21" t="s">
        <v>110</v>
      </c>
      <c r="C77" s="48">
        <v>0</v>
      </c>
      <c r="D77" s="46">
        <v>0.801887414</v>
      </c>
      <c r="E77" s="40">
        <v>0</v>
      </c>
      <c r="F77" s="40">
        <v>0</v>
      </c>
      <c r="G77" s="47">
        <v>0</v>
      </c>
      <c r="H77" s="64">
        <v>13.965347111</v>
      </c>
      <c r="I77" s="40">
        <v>21.910399909</v>
      </c>
      <c r="J77" s="40">
        <v>0</v>
      </c>
      <c r="K77" s="40">
        <v>0</v>
      </c>
      <c r="L77" s="47">
        <v>64.639753624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4.178596325</v>
      </c>
      <c r="S77" s="40">
        <v>7.75196141</v>
      </c>
      <c r="T77" s="40">
        <v>0</v>
      </c>
      <c r="U77" s="40">
        <v>0</v>
      </c>
      <c r="V77" s="47">
        <v>14.170833966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0.001710054</v>
      </c>
      <c r="AC77" s="40">
        <v>0</v>
      </c>
      <c r="AD77" s="40">
        <v>0</v>
      </c>
      <c r="AE77" s="40">
        <v>0</v>
      </c>
      <c r="AF77" s="47">
        <v>0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0.003742636</v>
      </c>
      <c r="AM77" s="40">
        <v>0</v>
      </c>
      <c r="AN77" s="40">
        <v>0</v>
      </c>
      <c r="AO77" s="40">
        <v>0</v>
      </c>
      <c r="AP77" s="47">
        <v>0</v>
      </c>
      <c r="AQ77" s="64">
        <v>0</v>
      </c>
      <c r="AR77" s="46">
        <v>0</v>
      </c>
      <c r="AS77" s="40">
        <v>0</v>
      </c>
      <c r="AT77" s="40">
        <v>0</v>
      </c>
      <c r="AU77" s="47">
        <v>0</v>
      </c>
      <c r="AV77" s="64">
        <v>178.977510985</v>
      </c>
      <c r="AW77" s="40">
        <v>188.986214639</v>
      </c>
      <c r="AX77" s="40">
        <v>0</v>
      </c>
      <c r="AY77" s="40">
        <v>0</v>
      </c>
      <c r="AZ77" s="47">
        <v>824.384620218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63.748324713</v>
      </c>
      <c r="BG77" s="46">
        <v>31.15271015</v>
      </c>
      <c r="BH77" s="40">
        <v>0</v>
      </c>
      <c r="BI77" s="40">
        <v>0</v>
      </c>
      <c r="BJ77" s="47">
        <v>183.482127864</v>
      </c>
      <c r="BK77" s="42">
        <v>1598.155741018</v>
      </c>
      <c r="BL77" s="87"/>
    </row>
    <row r="78" spans="1:64" ht="12" customHeight="1">
      <c r="A78" s="10"/>
      <c r="B78" s="21" t="s">
        <v>112</v>
      </c>
      <c r="C78" s="48">
        <v>0</v>
      </c>
      <c r="D78" s="46">
        <v>0.820888405</v>
      </c>
      <c r="E78" s="40">
        <v>0</v>
      </c>
      <c r="F78" s="40">
        <v>0</v>
      </c>
      <c r="G78" s="47">
        <v>0</v>
      </c>
      <c r="H78" s="64">
        <v>138.655618996</v>
      </c>
      <c r="I78" s="40">
        <v>63.649064489</v>
      </c>
      <c r="J78" s="40">
        <v>0</v>
      </c>
      <c r="K78" s="40">
        <v>0</v>
      </c>
      <c r="L78" s="47">
        <v>193.880538703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43.139295056</v>
      </c>
      <c r="S78" s="40">
        <v>4.861292972</v>
      </c>
      <c r="T78" s="40">
        <v>0.226294862</v>
      </c>
      <c r="U78" s="40">
        <v>0</v>
      </c>
      <c r="V78" s="47">
        <v>21.262268158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0.365074369</v>
      </c>
      <c r="AC78" s="40">
        <v>0</v>
      </c>
      <c r="AD78" s="40">
        <v>0</v>
      </c>
      <c r="AE78" s="40">
        <v>0</v>
      </c>
      <c r="AF78" s="47">
        <v>0.086275325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0.144120135</v>
      </c>
      <c r="AM78" s="40">
        <v>0</v>
      </c>
      <c r="AN78" s="40">
        <v>0</v>
      </c>
      <c r="AO78" s="40">
        <v>0</v>
      </c>
      <c r="AP78" s="47">
        <v>0.068462071</v>
      </c>
      <c r="AQ78" s="64">
        <v>0</v>
      </c>
      <c r="AR78" s="46">
        <v>0.200146333</v>
      </c>
      <c r="AS78" s="40">
        <v>0</v>
      </c>
      <c r="AT78" s="40">
        <v>0</v>
      </c>
      <c r="AU78" s="47">
        <v>0</v>
      </c>
      <c r="AV78" s="64">
        <v>1183.501703445</v>
      </c>
      <c r="AW78" s="40">
        <v>226.466954646</v>
      </c>
      <c r="AX78" s="40">
        <v>0.095528096</v>
      </c>
      <c r="AY78" s="40">
        <v>0.000641209</v>
      </c>
      <c r="AZ78" s="47">
        <v>1291.541404873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314.520536336</v>
      </c>
      <c r="BG78" s="46">
        <v>42.719945282</v>
      </c>
      <c r="BH78" s="40">
        <v>0</v>
      </c>
      <c r="BI78" s="40">
        <v>0</v>
      </c>
      <c r="BJ78" s="47">
        <v>168.74822844</v>
      </c>
      <c r="BK78" s="42">
        <v>3694.954282201</v>
      </c>
      <c r="BL78" s="87"/>
    </row>
    <row r="79" spans="1:64" ht="12" customHeight="1">
      <c r="A79" s="10"/>
      <c r="B79" s="21" t="s">
        <v>135</v>
      </c>
      <c r="C79" s="48">
        <v>0</v>
      </c>
      <c r="D79" s="46">
        <v>18.16919075</v>
      </c>
      <c r="E79" s="40">
        <v>0</v>
      </c>
      <c r="F79" s="40">
        <v>0</v>
      </c>
      <c r="G79" s="47">
        <v>0</v>
      </c>
      <c r="H79" s="64">
        <v>12.405667269</v>
      </c>
      <c r="I79" s="40">
        <v>48.368844564</v>
      </c>
      <c r="J79" s="40">
        <v>0</v>
      </c>
      <c r="K79" s="40">
        <v>0</v>
      </c>
      <c r="L79" s="47">
        <v>84.337862443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3.287041562</v>
      </c>
      <c r="S79" s="40">
        <v>5.86106029</v>
      </c>
      <c r="T79" s="40">
        <v>0</v>
      </c>
      <c r="U79" s="40">
        <v>0</v>
      </c>
      <c r="V79" s="47">
        <v>8.857178318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8.7658E-05</v>
      </c>
      <c r="AC79" s="40">
        <v>0</v>
      </c>
      <c r="AD79" s="40">
        <v>0</v>
      </c>
      <c r="AE79" s="40">
        <v>0</v>
      </c>
      <c r="AF79" s="47">
        <v>0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</v>
      </c>
      <c r="AM79" s="40">
        <v>0</v>
      </c>
      <c r="AN79" s="40">
        <v>0</v>
      </c>
      <c r="AO79" s="40">
        <v>0</v>
      </c>
      <c r="AP79" s="47">
        <v>0</v>
      </c>
      <c r="AQ79" s="64">
        <v>0</v>
      </c>
      <c r="AR79" s="46">
        <v>0</v>
      </c>
      <c r="AS79" s="40">
        <v>0</v>
      </c>
      <c r="AT79" s="40">
        <v>0</v>
      </c>
      <c r="AU79" s="47">
        <v>0</v>
      </c>
      <c r="AV79" s="64">
        <v>22.557483078</v>
      </c>
      <c r="AW79" s="40">
        <v>5.752252497</v>
      </c>
      <c r="AX79" s="40">
        <v>0</v>
      </c>
      <c r="AY79" s="40">
        <v>0</v>
      </c>
      <c r="AZ79" s="47">
        <v>82.956986641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7.461196508</v>
      </c>
      <c r="BG79" s="46">
        <v>0.70920474</v>
      </c>
      <c r="BH79" s="40">
        <v>0</v>
      </c>
      <c r="BI79" s="40">
        <v>0</v>
      </c>
      <c r="BJ79" s="47">
        <v>9.86394759</v>
      </c>
      <c r="BK79" s="42">
        <v>310.588003908</v>
      </c>
      <c r="BL79" s="87"/>
    </row>
    <row r="80" spans="1:64" ht="12.75">
      <c r="A80" s="10"/>
      <c r="B80" s="21" t="s">
        <v>108</v>
      </c>
      <c r="C80" s="48">
        <v>0</v>
      </c>
      <c r="D80" s="46">
        <v>0</v>
      </c>
      <c r="E80" s="40">
        <v>0</v>
      </c>
      <c r="F80" s="40">
        <v>0</v>
      </c>
      <c r="G80" s="47">
        <v>0</v>
      </c>
      <c r="H80" s="64">
        <v>1.947553737</v>
      </c>
      <c r="I80" s="40">
        <v>0.048955221</v>
      </c>
      <c r="J80" s="40">
        <v>0</v>
      </c>
      <c r="K80" s="40">
        <v>0</v>
      </c>
      <c r="L80" s="47">
        <v>2.711679638</v>
      </c>
      <c r="M80" s="64">
        <v>0</v>
      </c>
      <c r="N80" s="46">
        <v>0</v>
      </c>
      <c r="O80" s="40">
        <v>0</v>
      </c>
      <c r="P80" s="40">
        <v>0</v>
      </c>
      <c r="Q80" s="47">
        <v>0</v>
      </c>
      <c r="R80" s="64">
        <v>0.465269524</v>
      </c>
      <c r="S80" s="40">
        <v>0</v>
      </c>
      <c r="T80" s="40">
        <v>0</v>
      </c>
      <c r="U80" s="40">
        <v>0</v>
      </c>
      <c r="V80" s="47">
        <v>0.664062751</v>
      </c>
      <c r="W80" s="64">
        <v>0</v>
      </c>
      <c r="X80" s="40">
        <v>0</v>
      </c>
      <c r="Y80" s="40">
        <v>0</v>
      </c>
      <c r="Z80" s="40">
        <v>0</v>
      </c>
      <c r="AA80" s="47">
        <v>0</v>
      </c>
      <c r="AB80" s="64">
        <v>0</v>
      </c>
      <c r="AC80" s="40">
        <v>0</v>
      </c>
      <c r="AD80" s="40">
        <v>0</v>
      </c>
      <c r="AE80" s="40">
        <v>0</v>
      </c>
      <c r="AF80" s="47">
        <v>0</v>
      </c>
      <c r="AG80" s="64">
        <v>0</v>
      </c>
      <c r="AH80" s="40">
        <v>0</v>
      </c>
      <c r="AI80" s="40">
        <v>0</v>
      </c>
      <c r="AJ80" s="40">
        <v>0</v>
      </c>
      <c r="AK80" s="47">
        <v>0</v>
      </c>
      <c r="AL80" s="64">
        <v>0.001096063</v>
      </c>
      <c r="AM80" s="40">
        <v>0</v>
      </c>
      <c r="AN80" s="40">
        <v>0</v>
      </c>
      <c r="AO80" s="40">
        <v>0</v>
      </c>
      <c r="AP80" s="47">
        <v>0</v>
      </c>
      <c r="AQ80" s="64">
        <v>0</v>
      </c>
      <c r="AR80" s="46">
        <v>0</v>
      </c>
      <c r="AS80" s="40">
        <v>0</v>
      </c>
      <c r="AT80" s="40">
        <v>0</v>
      </c>
      <c r="AU80" s="47">
        <v>0</v>
      </c>
      <c r="AV80" s="64">
        <v>11.681254023</v>
      </c>
      <c r="AW80" s="40">
        <v>7.933916886</v>
      </c>
      <c r="AX80" s="40">
        <v>0</v>
      </c>
      <c r="AY80" s="40">
        <v>0</v>
      </c>
      <c r="AZ80" s="47">
        <v>50.642920706</v>
      </c>
      <c r="BA80" s="64">
        <v>0</v>
      </c>
      <c r="BB80" s="46">
        <v>0</v>
      </c>
      <c r="BC80" s="40">
        <v>0</v>
      </c>
      <c r="BD80" s="40">
        <v>0</v>
      </c>
      <c r="BE80" s="47">
        <v>0</v>
      </c>
      <c r="BF80" s="64">
        <v>3.429523678</v>
      </c>
      <c r="BG80" s="46">
        <v>1.123586812</v>
      </c>
      <c r="BH80" s="40">
        <v>0</v>
      </c>
      <c r="BI80" s="40">
        <v>0</v>
      </c>
      <c r="BJ80" s="47">
        <v>5.944252373</v>
      </c>
      <c r="BK80" s="42">
        <v>86.594071412</v>
      </c>
      <c r="BL80" s="87"/>
    </row>
    <row r="81" spans="1:64" ht="12.75">
      <c r="A81" s="10"/>
      <c r="B81" s="21" t="s">
        <v>115</v>
      </c>
      <c r="C81" s="48">
        <v>0</v>
      </c>
      <c r="D81" s="46">
        <v>75.160127949</v>
      </c>
      <c r="E81" s="40">
        <v>0</v>
      </c>
      <c r="F81" s="40">
        <v>0</v>
      </c>
      <c r="G81" s="47">
        <v>0</v>
      </c>
      <c r="H81" s="64">
        <v>59.987649348</v>
      </c>
      <c r="I81" s="40">
        <v>41.018986157</v>
      </c>
      <c r="J81" s="40">
        <v>0</v>
      </c>
      <c r="K81" s="40">
        <v>0</v>
      </c>
      <c r="L81" s="47">
        <v>120.427199367</v>
      </c>
      <c r="M81" s="64">
        <v>0</v>
      </c>
      <c r="N81" s="46">
        <v>0</v>
      </c>
      <c r="O81" s="40">
        <v>0</v>
      </c>
      <c r="P81" s="40">
        <v>0</v>
      </c>
      <c r="Q81" s="47">
        <v>0</v>
      </c>
      <c r="R81" s="64">
        <v>18.616616307</v>
      </c>
      <c r="S81" s="40">
        <v>0.949333418</v>
      </c>
      <c r="T81" s="40">
        <v>0</v>
      </c>
      <c r="U81" s="40">
        <v>0</v>
      </c>
      <c r="V81" s="47">
        <v>9.469792495</v>
      </c>
      <c r="W81" s="64">
        <v>0</v>
      </c>
      <c r="X81" s="40">
        <v>0</v>
      </c>
      <c r="Y81" s="40">
        <v>0</v>
      </c>
      <c r="Z81" s="40">
        <v>0</v>
      </c>
      <c r="AA81" s="47">
        <v>0</v>
      </c>
      <c r="AB81" s="64">
        <v>0.128741263</v>
      </c>
      <c r="AC81" s="40">
        <v>0</v>
      </c>
      <c r="AD81" s="40">
        <v>0</v>
      </c>
      <c r="AE81" s="40">
        <v>0</v>
      </c>
      <c r="AF81" s="47">
        <v>0.015476819</v>
      </c>
      <c r="AG81" s="64">
        <v>0</v>
      </c>
      <c r="AH81" s="40">
        <v>0</v>
      </c>
      <c r="AI81" s="40">
        <v>0</v>
      </c>
      <c r="AJ81" s="40">
        <v>0</v>
      </c>
      <c r="AK81" s="47">
        <v>0</v>
      </c>
      <c r="AL81" s="64">
        <v>0.147180488</v>
      </c>
      <c r="AM81" s="40">
        <v>0</v>
      </c>
      <c r="AN81" s="40">
        <v>0</v>
      </c>
      <c r="AO81" s="40">
        <v>0</v>
      </c>
      <c r="AP81" s="47">
        <v>0</v>
      </c>
      <c r="AQ81" s="64">
        <v>0</v>
      </c>
      <c r="AR81" s="46">
        <v>0</v>
      </c>
      <c r="AS81" s="40">
        <v>0</v>
      </c>
      <c r="AT81" s="40">
        <v>0</v>
      </c>
      <c r="AU81" s="47">
        <v>0</v>
      </c>
      <c r="AV81" s="64">
        <v>531.467328032</v>
      </c>
      <c r="AW81" s="40">
        <v>103.698679429</v>
      </c>
      <c r="AX81" s="40">
        <v>0.094480844</v>
      </c>
      <c r="AY81" s="40">
        <v>0</v>
      </c>
      <c r="AZ81" s="47">
        <v>643.808878352</v>
      </c>
      <c r="BA81" s="64">
        <v>0</v>
      </c>
      <c r="BB81" s="46">
        <v>0</v>
      </c>
      <c r="BC81" s="40">
        <v>0</v>
      </c>
      <c r="BD81" s="40">
        <v>0</v>
      </c>
      <c r="BE81" s="47">
        <v>0</v>
      </c>
      <c r="BF81" s="64">
        <v>130.756158694</v>
      </c>
      <c r="BG81" s="46">
        <v>11.152909852</v>
      </c>
      <c r="BH81" s="40">
        <v>0</v>
      </c>
      <c r="BI81" s="40">
        <v>0</v>
      </c>
      <c r="BJ81" s="47">
        <v>86.949065135</v>
      </c>
      <c r="BK81" s="42">
        <v>1833.848603949</v>
      </c>
      <c r="BL81" s="87"/>
    </row>
    <row r="82" spans="1:64" ht="12.75">
      <c r="A82" s="10"/>
      <c r="B82" s="21" t="s">
        <v>111</v>
      </c>
      <c r="C82" s="48">
        <v>0</v>
      </c>
      <c r="D82" s="46">
        <v>2.814981999</v>
      </c>
      <c r="E82" s="40">
        <v>0</v>
      </c>
      <c r="F82" s="40">
        <v>0</v>
      </c>
      <c r="G82" s="47">
        <v>0</v>
      </c>
      <c r="H82" s="64">
        <v>21.609862967</v>
      </c>
      <c r="I82" s="40">
        <v>6.151431445</v>
      </c>
      <c r="J82" s="40">
        <v>0</v>
      </c>
      <c r="K82" s="40">
        <v>0</v>
      </c>
      <c r="L82" s="47">
        <v>13.664476008</v>
      </c>
      <c r="M82" s="64">
        <v>0</v>
      </c>
      <c r="N82" s="46">
        <v>0</v>
      </c>
      <c r="O82" s="40">
        <v>0</v>
      </c>
      <c r="P82" s="40">
        <v>0</v>
      </c>
      <c r="Q82" s="47">
        <v>0</v>
      </c>
      <c r="R82" s="64">
        <v>8.35757239</v>
      </c>
      <c r="S82" s="40">
        <v>0</v>
      </c>
      <c r="T82" s="40">
        <v>0</v>
      </c>
      <c r="U82" s="40">
        <v>0</v>
      </c>
      <c r="V82" s="47">
        <v>2.264782073</v>
      </c>
      <c r="W82" s="64">
        <v>0</v>
      </c>
      <c r="X82" s="40">
        <v>0</v>
      </c>
      <c r="Y82" s="40">
        <v>0</v>
      </c>
      <c r="Z82" s="40">
        <v>0</v>
      </c>
      <c r="AA82" s="47">
        <v>0</v>
      </c>
      <c r="AB82" s="64">
        <v>0.00615746</v>
      </c>
      <c r="AC82" s="40">
        <v>0</v>
      </c>
      <c r="AD82" s="40">
        <v>0</v>
      </c>
      <c r="AE82" s="40">
        <v>0</v>
      </c>
      <c r="AF82" s="47">
        <v>0</v>
      </c>
      <c r="AG82" s="64">
        <v>0</v>
      </c>
      <c r="AH82" s="40">
        <v>0</v>
      </c>
      <c r="AI82" s="40">
        <v>0</v>
      </c>
      <c r="AJ82" s="40">
        <v>0</v>
      </c>
      <c r="AK82" s="47">
        <v>0</v>
      </c>
      <c r="AL82" s="64">
        <v>0.043361668</v>
      </c>
      <c r="AM82" s="40">
        <v>0</v>
      </c>
      <c r="AN82" s="40">
        <v>0</v>
      </c>
      <c r="AO82" s="40">
        <v>0</v>
      </c>
      <c r="AP82" s="47">
        <v>0</v>
      </c>
      <c r="AQ82" s="64">
        <v>0</v>
      </c>
      <c r="AR82" s="46">
        <v>0</v>
      </c>
      <c r="AS82" s="40">
        <v>0</v>
      </c>
      <c r="AT82" s="40">
        <v>0</v>
      </c>
      <c r="AU82" s="47">
        <v>0</v>
      </c>
      <c r="AV82" s="64">
        <v>22.685640957</v>
      </c>
      <c r="AW82" s="40">
        <v>6.236792363</v>
      </c>
      <c r="AX82" s="40">
        <v>0</v>
      </c>
      <c r="AY82" s="40">
        <v>0</v>
      </c>
      <c r="AZ82" s="47">
        <v>13.04798994</v>
      </c>
      <c r="BA82" s="64">
        <v>0</v>
      </c>
      <c r="BB82" s="46">
        <v>0</v>
      </c>
      <c r="BC82" s="40">
        <v>0</v>
      </c>
      <c r="BD82" s="40">
        <v>0</v>
      </c>
      <c r="BE82" s="47">
        <v>0</v>
      </c>
      <c r="BF82" s="64">
        <v>9.475130389</v>
      </c>
      <c r="BG82" s="46">
        <v>0.09894828</v>
      </c>
      <c r="BH82" s="40">
        <v>0</v>
      </c>
      <c r="BI82" s="40">
        <v>0</v>
      </c>
      <c r="BJ82" s="47">
        <v>3.199319598</v>
      </c>
      <c r="BK82" s="42">
        <v>109.656447537</v>
      </c>
      <c r="BL82" s="87"/>
    </row>
    <row r="83" spans="1:64" ht="12.75">
      <c r="A83" s="31"/>
      <c r="B83" s="32" t="s">
        <v>77</v>
      </c>
      <c r="C83" s="102">
        <f>SUM(C64:C82)</f>
        <v>0</v>
      </c>
      <c r="D83" s="72">
        <f>SUM(D64:D82)</f>
        <v>162.65204041700002</v>
      </c>
      <c r="E83" s="72">
        <f aca="true" t="shared" si="10" ref="E83:BJ83">SUM(E64:E82)</f>
        <v>0</v>
      </c>
      <c r="F83" s="72">
        <f t="shared" si="10"/>
        <v>0</v>
      </c>
      <c r="G83" s="72">
        <f t="shared" si="10"/>
        <v>0</v>
      </c>
      <c r="H83" s="72">
        <f t="shared" si="10"/>
        <v>1586.7584939470003</v>
      </c>
      <c r="I83" s="72">
        <f t="shared" si="10"/>
        <v>760.6497627450001</v>
      </c>
      <c r="J83" s="72">
        <f t="shared" si="10"/>
        <v>9.104431803999999</v>
      </c>
      <c r="K83" s="72">
        <f t="shared" si="10"/>
        <v>0</v>
      </c>
      <c r="L83" s="72">
        <f t="shared" si="10"/>
        <v>2018.261415257</v>
      </c>
      <c r="M83" s="72">
        <f t="shared" si="10"/>
        <v>0</v>
      </c>
      <c r="N83" s="72">
        <f t="shared" si="10"/>
        <v>0</v>
      </c>
      <c r="O83" s="72">
        <f t="shared" si="10"/>
        <v>0</v>
      </c>
      <c r="P83" s="72">
        <f t="shared" si="10"/>
        <v>0</v>
      </c>
      <c r="Q83" s="72">
        <f t="shared" si="10"/>
        <v>0</v>
      </c>
      <c r="R83" s="72">
        <f t="shared" si="10"/>
        <v>562.1593758399998</v>
      </c>
      <c r="S83" s="72">
        <f t="shared" si="10"/>
        <v>139.86759286600002</v>
      </c>
      <c r="T83" s="72">
        <f t="shared" si="10"/>
        <v>0.226294862</v>
      </c>
      <c r="U83" s="72">
        <f t="shared" si="10"/>
        <v>0</v>
      </c>
      <c r="V83" s="72">
        <f t="shared" si="10"/>
        <v>235.559103343</v>
      </c>
      <c r="W83" s="72">
        <f t="shared" si="10"/>
        <v>0</v>
      </c>
      <c r="X83" s="72">
        <f t="shared" si="10"/>
        <v>0</v>
      </c>
      <c r="Y83" s="72">
        <f t="shared" si="10"/>
        <v>0</v>
      </c>
      <c r="Z83" s="72">
        <f t="shared" si="10"/>
        <v>0</v>
      </c>
      <c r="AA83" s="72">
        <f t="shared" si="10"/>
        <v>0</v>
      </c>
      <c r="AB83" s="72">
        <f t="shared" si="10"/>
        <v>6.911323512</v>
      </c>
      <c r="AC83" s="72">
        <f t="shared" si="10"/>
        <v>0</v>
      </c>
      <c r="AD83" s="72">
        <f t="shared" si="10"/>
        <v>0</v>
      </c>
      <c r="AE83" s="72">
        <f t="shared" si="10"/>
        <v>0</v>
      </c>
      <c r="AF83" s="72">
        <f t="shared" si="10"/>
        <v>0.28165746799999997</v>
      </c>
      <c r="AG83" s="72">
        <f t="shared" si="10"/>
        <v>0</v>
      </c>
      <c r="AH83" s="72">
        <f t="shared" si="10"/>
        <v>0</v>
      </c>
      <c r="AI83" s="72">
        <f t="shared" si="10"/>
        <v>0</v>
      </c>
      <c r="AJ83" s="72">
        <f t="shared" si="10"/>
        <v>0</v>
      </c>
      <c r="AK83" s="72">
        <f t="shared" si="10"/>
        <v>0</v>
      </c>
      <c r="AL83" s="72">
        <f t="shared" si="10"/>
        <v>4.531124914000001</v>
      </c>
      <c r="AM83" s="72">
        <f t="shared" si="10"/>
        <v>0</v>
      </c>
      <c r="AN83" s="72">
        <f t="shared" si="10"/>
        <v>0</v>
      </c>
      <c r="AO83" s="72">
        <f t="shared" si="10"/>
        <v>0</v>
      </c>
      <c r="AP83" s="72">
        <f t="shared" si="10"/>
        <v>0.154210347</v>
      </c>
      <c r="AQ83" s="72">
        <f t="shared" si="10"/>
        <v>0.008103103</v>
      </c>
      <c r="AR83" s="72">
        <f t="shared" si="10"/>
        <v>0.200146333</v>
      </c>
      <c r="AS83" s="72">
        <f t="shared" si="10"/>
        <v>0</v>
      </c>
      <c r="AT83" s="72">
        <f t="shared" si="10"/>
        <v>0</v>
      </c>
      <c r="AU83" s="72">
        <f t="shared" si="10"/>
        <v>0</v>
      </c>
      <c r="AV83" s="72">
        <f t="shared" si="10"/>
        <v>10867.885048696999</v>
      </c>
      <c r="AW83" s="72">
        <f t="shared" si="10"/>
        <v>1518.3392513049998</v>
      </c>
      <c r="AX83" s="72">
        <f t="shared" si="10"/>
        <v>0.631162006</v>
      </c>
      <c r="AY83" s="72">
        <f t="shared" si="10"/>
        <v>0.000641209</v>
      </c>
      <c r="AZ83" s="72">
        <f t="shared" si="10"/>
        <v>9265.330590326997</v>
      </c>
      <c r="BA83" s="72">
        <f t="shared" si="10"/>
        <v>0</v>
      </c>
      <c r="BB83" s="72">
        <f t="shared" si="10"/>
        <v>0</v>
      </c>
      <c r="BC83" s="72">
        <f t="shared" si="10"/>
        <v>0</v>
      </c>
      <c r="BD83" s="72">
        <f t="shared" si="10"/>
        <v>0</v>
      </c>
      <c r="BE83" s="72">
        <f t="shared" si="10"/>
        <v>0</v>
      </c>
      <c r="BF83" s="72">
        <f t="shared" si="10"/>
        <v>3517.2147832389996</v>
      </c>
      <c r="BG83" s="72">
        <f t="shared" si="10"/>
        <v>266.42025835600003</v>
      </c>
      <c r="BH83" s="72">
        <f t="shared" si="10"/>
        <v>0</v>
      </c>
      <c r="BI83" s="72">
        <f t="shared" si="10"/>
        <v>0</v>
      </c>
      <c r="BJ83" s="72">
        <f t="shared" si="10"/>
        <v>1366.6334804809999</v>
      </c>
      <c r="BK83" s="84">
        <f>SUM(C83:BJ83)</f>
        <v>32289.780292377996</v>
      </c>
      <c r="BL83" s="87"/>
    </row>
    <row r="84" spans="1:64" ht="12.75">
      <c r="A84" s="31"/>
      <c r="B84" s="33" t="s">
        <v>75</v>
      </c>
      <c r="C84" s="44">
        <f aca="true" t="shared" si="11" ref="C84:AH84">+C83+C62</f>
        <v>0</v>
      </c>
      <c r="D84" s="63">
        <f t="shared" si="11"/>
        <v>163.51052693000003</v>
      </c>
      <c r="E84" s="63">
        <f t="shared" si="11"/>
        <v>0</v>
      </c>
      <c r="F84" s="63">
        <f t="shared" si="11"/>
        <v>0</v>
      </c>
      <c r="G84" s="62">
        <f t="shared" si="11"/>
        <v>0</v>
      </c>
      <c r="H84" s="43">
        <f t="shared" si="11"/>
        <v>2216.0468754860003</v>
      </c>
      <c r="I84" s="63">
        <f t="shared" si="11"/>
        <v>760.9901600170001</v>
      </c>
      <c r="J84" s="63">
        <f t="shared" si="11"/>
        <v>9.104431803999999</v>
      </c>
      <c r="K84" s="63">
        <f t="shared" si="11"/>
        <v>0</v>
      </c>
      <c r="L84" s="62">
        <f t="shared" si="11"/>
        <v>2060.326232063</v>
      </c>
      <c r="M84" s="43">
        <f t="shared" si="11"/>
        <v>0</v>
      </c>
      <c r="N84" s="63">
        <f t="shared" si="11"/>
        <v>0</v>
      </c>
      <c r="O84" s="63">
        <f t="shared" si="11"/>
        <v>0</v>
      </c>
      <c r="P84" s="63">
        <f t="shared" si="11"/>
        <v>0</v>
      </c>
      <c r="Q84" s="62">
        <f t="shared" si="11"/>
        <v>0</v>
      </c>
      <c r="R84" s="43">
        <f t="shared" si="11"/>
        <v>939.5950036469999</v>
      </c>
      <c r="S84" s="63">
        <f t="shared" si="11"/>
        <v>139.872035078</v>
      </c>
      <c r="T84" s="63">
        <f t="shared" si="11"/>
        <v>0.226294862</v>
      </c>
      <c r="U84" s="63">
        <f t="shared" si="11"/>
        <v>0</v>
      </c>
      <c r="V84" s="62">
        <f t="shared" si="11"/>
        <v>246.446435901</v>
      </c>
      <c r="W84" s="43">
        <f t="shared" si="11"/>
        <v>0</v>
      </c>
      <c r="X84" s="63">
        <f t="shared" si="11"/>
        <v>0</v>
      </c>
      <c r="Y84" s="63">
        <f t="shared" si="11"/>
        <v>0</v>
      </c>
      <c r="Z84" s="63">
        <f t="shared" si="11"/>
        <v>0</v>
      </c>
      <c r="AA84" s="62">
        <f t="shared" si="11"/>
        <v>0</v>
      </c>
      <c r="AB84" s="43">
        <f t="shared" si="11"/>
        <v>9.081600447</v>
      </c>
      <c r="AC84" s="63">
        <f t="shared" si="11"/>
        <v>0</v>
      </c>
      <c r="AD84" s="63">
        <f t="shared" si="11"/>
        <v>0</v>
      </c>
      <c r="AE84" s="63">
        <f t="shared" si="11"/>
        <v>0</v>
      </c>
      <c r="AF84" s="62">
        <f t="shared" si="11"/>
        <v>0.31832216399999996</v>
      </c>
      <c r="AG84" s="43">
        <f t="shared" si="11"/>
        <v>0</v>
      </c>
      <c r="AH84" s="63">
        <f t="shared" si="11"/>
        <v>0</v>
      </c>
      <c r="AI84" s="63">
        <f aca="true" t="shared" si="12" ref="AI84:BK84">+AI83+AI62</f>
        <v>0</v>
      </c>
      <c r="AJ84" s="63">
        <f t="shared" si="12"/>
        <v>0</v>
      </c>
      <c r="AK84" s="62">
        <f t="shared" si="12"/>
        <v>0</v>
      </c>
      <c r="AL84" s="43">
        <f t="shared" si="12"/>
        <v>5.482293185000001</v>
      </c>
      <c r="AM84" s="63">
        <f t="shared" si="12"/>
        <v>0</v>
      </c>
      <c r="AN84" s="63">
        <f t="shared" si="12"/>
        <v>0</v>
      </c>
      <c r="AO84" s="63">
        <f t="shared" si="12"/>
        <v>0</v>
      </c>
      <c r="AP84" s="62">
        <f t="shared" si="12"/>
        <v>0.155030741</v>
      </c>
      <c r="AQ84" s="43">
        <f t="shared" si="12"/>
        <v>0.008103103</v>
      </c>
      <c r="AR84" s="63">
        <f t="shared" si="12"/>
        <v>0.200146333</v>
      </c>
      <c r="AS84" s="63">
        <f t="shared" si="12"/>
        <v>0</v>
      </c>
      <c r="AT84" s="63">
        <f t="shared" si="12"/>
        <v>0</v>
      </c>
      <c r="AU84" s="62">
        <f t="shared" si="12"/>
        <v>0</v>
      </c>
      <c r="AV84" s="43">
        <f t="shared" si="12"/>
        <v>13988.897735922998</v>
      </c>
      <c r="AW84" s="63">
        <f t="shared" si="12"/>
        <v>1527.5568289259998</v>
      </c>
      <c r="AX84" s="63">
        <f t="shared" si="12"/>
        <v>2.233530343</v>
      </c>
      <c r="AY84" s="63">
        <f t="shared" si="12"/>
        <v>0.000641209</v>
      </c>
      <c r="AZ84" s="62">
        <f t="shared" si="12"/>
        <v>9814.605447007998</v>
      </c>
      <c r="BA84" s="43">
        <f t="shared" si="12"/>
        <v>0</v>
      </c>
      <c r="BB84" s="63">
        <f t="shared" si="12"/>
        <v>0</v>
      </c>
      <c r="BC84" s="63">
        <f t="shared" si="12"/>
        <v>0</v>
      </c>
      <c r="BD84" s="63">
        <f t="shared" si="12"/>
        <v>0</v>
      </c>
      <c r="BE84" s="62">
        <f t="shared" si="12"/>
        <v>0</v>
      </c>
      <c r="BF84" s="43">
        <f t="shared" si="12"/>
        <v>4872.290749955</v>
      </c>
      <c r="BG84" s="63">
        <f t="shared" si="12"/>
        <v>269.60851350900003</v>
      </c>
      <c r="BH84" s="63">
        <f t="shared" si="12"/>
        <v>0</v>
      </c>
      <c r="BI84" s="63">
        <f t="shared" si="12"/>
        <v>0</v>
      </c>
      <c r="BJ84" s="62">
        <f t="shared" si="12"/>
        <v>1500.5466299379998</v>
      </c>
      <c r="BK84" s="115">
        <f t="shared" si="12"/>
        <v>38527.103568572</v>
      </c>
      <c r="BL84" s="87"/>
    </row>
    <row r="85" spans="1:64" ht="3" customHeight="1">
      <c r="A85" s="10"/>
      <c r="B85" s="17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5"/>
      <c r="BL85" s="87"/>
    </row>
    <row r="86" spans="1:64" ht="12.75">
      <c r="A86" s="10" t="s">
        <v>16</v>
      </c>
      <c r="B86" s="16" t="s">
        <v>8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5"/>
      <c r="BL86" s="87"/>
    </row>
    <row r="87" spans="1:64" ht="12.75">
      <c r="A87" s="10" t="s">
        <v>67</v>
      </c>
      <c r="B87" s="17" t="s">
        <v>17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5"/>
      <c r="BL87" s="87"/>
    </row>
    <row r="88" spans="1:64" ht="12.75">
      <c r="A88" s="10"/>
      <c r="B88" s="21" t="s">
        <v>128</v>
      </c>
      <c r="C88" s="48">
        <v>0</v>
      </c>
      <c r="D88" s="46">
        <v>15.389205984</v>
      </c>
      <c r="E88" s="40">
        <v>0</v>
      </c>
      <c r="F88" s="40">
        <v>0</v>
      </c>
      <c r="G88" s="47">
        <v>0</v>
      </c>
      <c r="H88" s="64">
        <v>69.637420786</v>
      </c>
      <c r="I88" s="40">
        <v>65.394428676</v>
      </c>
      <c r="J88" s="40">
        <v>0.023399387</v>
      </c>
      <c r="K88" s="40">
        <v>0</v>
      </c>
      <c r="L88" s="47">
        <v>112.550527328</v>
      </c>
      <c r="M88" s="64">
        <v>0</v>
      </c>
      <c r="N88" s="46">
        <v>0</v>
      </c>
      <c r="O88" s="40">
        <v>0</v>
      </c>
      <c r="P88" s="40">
        <v>0</v>
      </c>
      <c r="Q88" s="47">
        <v>0</v>
      </c>
      <c r="R88" s="64">
        <v>22.829498515</v>
      </c>
      <c r="S88" s="40">
        <v>1.664843031</v>
      </c>
      <c r="T88" s="40">
        <v>0</v>
      </c>
      <c r="U88" s="40">
        <v>0</v>
      </c>
      <c r="V88" s="47">
        <v>21.690908004</v>
      </c>
      <c r="W88" s="64">
        <v>0</v>
      </c>
      <c r="X88" s="40">
        <v>0</v>
      </c>
      <c r="Y88" s="40">
        <v>0</v>
      </c>
      <c r="Z88" s="40">
        <v>0</v>
      </c>
      <c r="AA88" s="47">
        <v>0</v>
      </c>
      <c r="AB88" s="64">
        <v>0.184927061</v>
      </c>
      <c r="AC88" s="40">
        <v>0</v>
      </c>
      <c r="AD88" s="40">
        <v>0</v>
      </c>
      <c r="AE88" s="40">
        <v>0</v>
      </c>
      <c r="AF88" s="47">
        <v>0.841500123</v>
      </c>
      <c r="AG88" s="64">
        <v>0</v>
      </c>
      <c r="AH88" s="40">
        <v>0</v>
      </c>
      <c r="AI88" s="40">
        <v>0</v>
      </c>
      <c r="AJ88" s="40">
        <v>0</v>
      </c>
      <c r="AK88" s="47">
        <v>0</v>
      </c>
      <c r="AL88" s="64">
        <v>0.034738118</v>
      </c>
      <c r="AM88" s="40">
        <v>0</v>
      </c>
      <c r="AN88" s="40">
        <v>0</v>
      </c>
      <c r="AO88" s="40">
        <v>0</v>
      </c>
      <c r="AP88" s="47">
        <v>0.06444573</v>
      </c>
      <c r="AQ88" s="64">
        <v>0</v>
      </c>
      <c r="AR88" s="46">
        <v>0</v>
      </c>
      <c r="AS88" s="40">
        <v>0</v>
      </c>
      <c r="AT88" s="40">
        <v>0</v>
      </c>
      <c r="AU88" s="47">
        <v>0</v>
      </c>
      <c r="AV88" s="64">
        <v>978.374835106</v>
      </c>
      <c r="AW88" s="40">
        <v>305.970565085</v>
      </c>
      <c r="AX88" s="40">
        <v>0</v>
      </c>
      <c r="AY88" s="40">
        <v>0</v>
      </c>
      <c r="AZ88" s="47">
        <v>3040.768547254</v>
      </c>
      <c r="BA88" s="64">
        <v>0</v>
      </c>
      <c r="BB88" s="46">
        <v>0</v>
      </c>
      <c r="BC88" s="40">
        <v>0</v>
      </c>
      <c r="BD88" s="40">
        <v>0</v>
      </c>
      <c r="BE88" s="47">
        <v>0</v>
      </c>
      <c r="BF88" s="64">
        <v>347.251628557</v>
      </c>
      <c r="BG88" s="46">
        <v>35.589523758</v>
      </c>
      <c r="BH88" s="40">
        <v>4.754695722</v>
      </c>
      <c r="BI88" s="40">
        <v>0</v>
      </c>
      <c r="BJ88" s="47">
        <v>562.4546045630912</v>
      </c>
      <c r="BK88" s="54">
        <v>5585.470242788091</v>
      </c>
      <c r="BL88" s="87"/>
    </row>
    <row r="89" spans="1:64" ht="12.75">
      <c r="A89" s="31"/>
      <c r="B89" s="33" t="s">
        <v>74</v>
      </c>
      <c r="C89" s="44">
        <f aca="true" t="shared" si="13" ref="C89:AH89">SUM(C88:C88)</f>
        <v>0</v>
      </c>
      <c r="D89" s="63">
        <f t="shared" si="13"/>
        <v>15.389205984</v>
      </c>
      <c r="E89" s="63">
        <f t="shared" si="13"/>
        <v>0</v>
      </c>
      <c r="F89" s="63">
        <f t="shared" si="13"/>
        <v>0</v>
      </c>
      <c r="G89" s="62">
        <f t="shared" si="13"/>
        <v>0</v>
      </c>
      <c r="H89" s="43">
        <f t="shared" si="13"/>
        <v>69.637420786</v>
      </c>
      <c r="I89" s="63">
        <f t="shared" si="13"/>
        <v>65.394428676</v>
      </c>
      <c r="J89" s="63">
        <f t="shared" si="13"/>
        <v>0.023399387</v>
      </c>
      <c r="K89" s="63">
        <f t="shared" si="13"/>
        <v>0</v>
      </c>
      <c r="L89" s="62">
        <f t="shared" si="13"/>
        <v>112.550527328</v>
      </c>
      <c r="M89" s="43">
        <f t="shared" si="13"/>
        <v>0</v>
      </c>
      <c r="N89" s="63">
        <f t="shared" si="13"/>
        <v>0</v>
      </c>
      <c r="O89" s="63">
        <f t="shared" si="13"/>
        <v>0</v>
      </c>
      <c r="P89" s="63">
        <f t="shared" si="13"/>
        <v>0</v>
      </c>
      <c r="Q89" s="62">
        <f t="shared" si="13"/>
        <v>0</v>
      </c>
      <c r="R89" s="43">
        <f t="shared" si="13"/>
        <v>22.829498515</v>
      </c>
      <c r="S89" s="63">
        <f t="shared" si="13"/>
        <v>1.664843031</v>
      </c>
      <c r="T89" s="63">
        <f t="shared" si="13"/>
        <v>0</v>
      </c>
      <c r="U89" s="63">
        <f t="shared" si="13"/>
        <v>0</v>
      </c>
      <c r="V89" s="62">
        <f t="shared" si="13"/>
        <v>21.690908004</v>
      </c>
      <c r="W89" s="43">
        <f t="shared" si="13"/>
        <v>0</v>
      </c>
      <c r="X89" s="63">
        <f t="shared" si="13"/>
        <v>0</v>
      </c>
      <c r="Y89" s="63">
        <f t="shared" si="13"/>
        <v>0</v>
      </c>
      <c r="Z89" s="63">
        <f t="shared" si="13"/>
        <v>0</v>
      </c>
      <c r="AA89" s="62">
        <f t="shared" si="13"/>
        <v>0</v>
      </c>
      <c r="AB89" s="43">
        <f t="shared" si="13"/>
        <v>0.184927061</v>
      </c>
      <c r="AC89" s="63">
        <f t="shared" si="13"/>
        <v>0</v>
      </c>
      <c r="AD89" s="63">
        <f t="shared" si="13"/>
        <v>0</v>
      </c>
      <c r="AE89" s="63">
        <f t="shared" si="13"/>
        <v>0</v>
      </c>
      <c r="AF89" s="62">
        <f t="shared" si="13"/>
        <v>0.841500123</v>
      </c>
      <c r="AG89" s="43">
        <f t="shared" si="13"/>
        <v>0</v>
      </c>
      <c r="AH89" s="63">
        <f t="shared" si="13"/>
        <v>0</v>
      </c>
      <c r="AI89" s="63">
        <f aca="true" t="shared" si="14" ref="AI89:BJ89">SUM(AI88:AI88)</f>
        <v>0</v>
      </c>
      <c r="AJ89" s="63">
        <f t="shared" si="14"/>
        <v>0</v>
      </c>
      <c r="AK89" s="62">
        <f t="shared" si="14"/>
        <v>0</v>
      </c>
      <c r="AL89" s="43">
        <f t="shared" si="14"/>
        <v>0.034738118</v>
      </c>
      <c r="AM89" s="63">
        <f t="shared" si="14"/>
        <v>0</v>
      </c>
      <c r="AN89" s="63">
        <f t="shared" si="14"/>
        <v>0</v>
      </c>
      <c r="AO89" s="63">
        <f t="shared" si="14"/>
        <v>0</v>
      </c>
      <c r="AP89" s="62">
        <f t="shared" si="14"/>
        <v>0.06444573</v>
      </c>
      <c r="AQ89" s="43">
        <f t="shared" si="14"/>
        <v>0</v>
      </c>
      <c r="AR89" s="63">
        <f>SUM(AR88:AR88)</f>
        <v>0</v>
      </c>
      <c r="AS89" s="63">
        <f t="shared" si="14"/>
        <v>0</v>
      </c>
      <c r="AT89" s="63">
        <f t="shared" si="14"/>
        <v>0</v>
      </c>
      <c r="AU89" s="62">
        <f t="shared" si="14"/>
        <v>0</v>
      </c>
      <c r="AV89" s="43">
        <f t="shared" si="14"/>
        <v>978.374835106</v>
      </c>
      <c r="AW89" s="63">
        <f t="shared" si="14"/>
        <v>305.970565085</v>
      </c>
      <c r="AX89" s="63">
        <f t="shared" si="14"/>
        <v>0</v>
      </c>
      <c r="AY89" s="63">
        <f t="shared" si="14"/>
        <v>0</v>
      </c>
      <c r="AZ89" s="62">
        <f t="shared" si="14"/>
        <v>3040.768547254</v>
      </c>
      <c r="BA89" s="43">
        <f t="shared" si="14"/>
        <v>0</v>
      </c>
      <c r="BB89" s="63">
        <f t="shared" si="14"/>
        <v>0</v>
      </c>
      <c r="BC89" s="63">
        <f t="shared" si="14"/>
        <v>0</v>
      </c>
      <c r="BD89" s="63">
        <f t="shared" si="14"/>
        <v>0</v>
      </c>
      <c r="BE89" s="62">
        <f t="shared" si="14"/>
        <v>0</v>
      </c>
      <c r="BF89" s="43">
        <f t="shared" si="14"/>
        <v>347.251628557</v>
      </c>
      <c r="BG89" s="63">
        <f t="shared" si="14"/>
        <v>35.589523758</v>
      </c>
      <c r="BH89" s="63">
        <f t="shared" si="14"/>
        <v>4.754695722</v>
      </c>
      <c r="BI89" s="63">
        <f t="shared" si="14"/>
        <v>0</v>
      </c>
      <c r="BJ89" s="62">
        <f t="shared" si="14"/>
        <v>562.4546045630912</v>
      </c>
      <c r="BK89" s="82">
        <f>SUM(BK88:BK88)</f>
        <v>5585.470242788091</v>
      </c>
      <c r="BL89" s="87"/>
    </row>
    <row r="90" spans="1:64" ht="2.25" customHeight="1">
      <c r="A90" s="10"/>
      <c r="B90" s="17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5"/>
      <c r="BL90" s="87"/>
    </row>
    <row r="91" spans="1:64" ht="12.75">
      <c r="A91" s="10" t="s">
        <v>4</v>
      </c>
      <c r="B91" s="16" t="s">
        <v>9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5"/>
      <c r="BL91" s="87"/>
    </row>
    <row r="92" spans="1:64" ht="12.75">
      <c r="A92" s="10" t="s">
        <v>67</v>
      </c>
      <c r="B92" s="17" t="s">
        <v>18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5"/>
      <c r="BL92" s="87"/>
    </row>
    <row r="93" spans="1:64" ht="12.75">
      <c r="A93" s="10"/>
      <c r="B93" s="18" t="s">
        <v>31</v>
      </c>
      <c r="C93" s="97"/>
      <c r="D93" s="51"/>
      <c r="E93" s="52"/>
      <c r="F93" s="52"/>
      <c r="G93" s="53"/>
      <c r="H93" s="50"/>
      <c r="I93" s="52"/>
      <c r="J93" s="52"/>
      <c r="K93" s="52"/>
      <c r="L93" s="53"/>
      <c r="M93" s="50"/>
      <c r="N93" s="51"/>
      <c r="O93" s="52"/>
      <c r="P93" s="52"/>
      <c r="Q93" s="53"/>
      <c r="R93" s="50"/>
      <c r="S93" s="52"/>
      <c r="T93" s="52"/>
      <c r="U93" s="52"/>
      <c r="V93" s="53"/>
      <c r="W93" s="50"/>
      <c r="X93" s="52"/>
      <c r="Y93" s="52"/>
      <c r="Z93" s="52"/>
      <c r="AA93" s="53"/>
      <c r="AB93" s="50"/>
      <c r="AC93" s="52"/>
      <c r="AD93" s="52"/>
      <c r="AE93" s="52"/>
      <c r="AF93" s="53"/>
      <c r="AG93" s="50"/>
      <c r="AH93" s="52"/>
      <c r="AI93" s="52"/>
      <c r="AJ93" s="52"/>
      <c r="AK93" s="53"/>
      <c r="AL93" s="50"/>
      <c r="AM93" s="52"/>
      <c r="AN93" s="52"/>
      <c r="AO93" s="52"/>
      <c r="AP93" s="53"/>
      <c r="AQ93" s="50"/>
      <c r="AR93" s="51"/>
      <c r="AS93" s="52"/>
      <c r="AT93" s="52"/>
      <c r="AU93" s="53"/>
      <c r="AV93" s="50"/>
      <c r="AW93" s="52"/>
      <c r="AX93" s="52"/>
      <c r="AY93" s="52"/>
      <c r="AZ93" s="53"/>
      <c r="BA93" s="50"/>
      <c r="BB93" s="51"/>
      <c r="BC93" s="52"/>
      <c r="BD93" s="52"/>
      <c r="BE93" s="53"/>
      <c r="BF93" s="50"/>
      <c r="BG93" s="51"/>
      <c r="BH93" s="52"/>
      <c r="BI93" s="52"/>
      <c r="BJ93" s="53"/>
      <c r="BK93" s="54"/>
      <c r="BL93" s="87"/>
    </row>
    <row r="94" spans="1:252" s="34" customFormat="1" ht="12.75">
      <c r="A94" s="31"/>
      <c r="B94" s="32" t="s">
        <v>76</v>
      </c>
      <c r="C94" s="98"/>
      <c r="D94" s="56"/>
      <c r="E94" s="56"/>
      <c r="F94" s="56"/>
      <c r="G94" s="57"/>
      <c r="H94" s="55"/>
      <c r="I94" s="56"/>
      <c r="J94" s="56"/>
      <c r="K94" s="56"/>
      <c r="L94" s="57"/>
      <c r="M94" s="55"/>
      <c r="N94" s="56"/>
      <c r="O94" s="56"/>
      <c r="P94" s="56"/>
      <c r="Q94" s="57"/>
      <c r="R94" s="55"/>
      <c r="S94" s="56"/>
      <c r="T94" s="56"/>
      <c r="U94" s="56"/>
      <c r="V94" s="57"/>
      <c r="W94" s="55"/>
      <c r="X94" s="56"/>
      <c r="Y94" s="56"/>
      <c r="Z94" s="56"/>
      <c r="AA94" s="57"/>
      <c r="AB94" s="55"/>
      <c r="AC94" s="56"/>
      <c r="AD94" s="56"/>
      <c r="AE94" s="56"/>
      <c r="AF94" s="57"/>
      <c r="AG94" s="55"/>
      <c r="AH94" s="56"/>
      <c r="AI94" s="56"/>
      <c r="AJ94" s="56"/>
      <c r="AK94" s="57"/>
      <c r="AL94" s="55"/>
      <c r="AM94" s="56"/>
      <c r="AN94" s="56"/>
      <c r="AO94" s="56"/>
      <c r="AP94" s="57"/>
      <c r="AQ94" s="55"/>
      <c r="AR94" s="56"/>
      <c r="AS94" s="56"/>
      <c r="AT94" s="56"/>
      <c r="AU94" s="57"/>
      <c r="AV94" s="55"/>
      <c r="AW94" s="56"/>
      <c r="AX94" s="56"/>
      <c r="AY94" s="56"/>
      <c r="AZ94" s="57"/>
      <c r="BA94" s="55"/>
      <c r="BB94" s="56"/>
      <c r="BC94" s="56"/>
      <c r="BD94" s="56"/>
      <c r="BE94" s="57"/>
      <c r="BF94" s="55"/>
      <c r="BG94" s="56"/>
      <c r="BH94" s="56"/>
      <c r="BI94" s="56"/>
      <c r="BJ94" s="57"/>
      <c r="BK94" s="58"/>
      <c r="BL94" s="87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64" ht="12.75">
      <c r="A95" s="10" t="s">
        <v>68</v>
      </c>
      <c r="B95" s="17" t="s">
        <v>19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5"/>
      <c r="BL95" s="87"/>
    </row>
    <row r="96" spans="1:64" ht="12.75">
      <c r="A96" s="10"/>
      <c r="B96" s="92" t="s">
        <v>129</v>
      </c>
      <c r="C96" s="97">
        <v>0</v>
      </c>
      <c r="D96" s="51">
        <v>0</v>
      </c>
      <c r="E96" s="52">
        <v>0</v>
      </c>
      <c r="F96" s="52">
        <v>0</v>
      </c>
      <c r="G96" s="53">
        <v>0</v>
      </c>
      <c r="H96" s="50">
        <v>0</v>
      </c>
      <c r="I96" s="52">
        <v>23.619838453</v>
      </c>
      <c r="J96" s="52">
        <v>0</v>
      </c>
      <c r="K96" s="52">
        <v>0</v>
      </c>
      <c r="L96" s="53">
        <v>66.0703609</v>
      </c>
      <c r="M96" s="50">
        <v>0</v>
      </c>
      <c r="N96" s="51">
        <v>0</v>
      </c>
      <c r="O96" s="52">
        <v>0</v>
      </c>
      <c r="P96" s="52">
        <v>0</v>
      </c>
      <c r="Q96" s="53">
        <v>0</v>
      </c>
      <c r="R96" s="50">
        <v>0</v>
      </c>
      <c r="S96" s="52">
        <v>0</v>
      </c>
      <c r="T96" s="52">
        <v>0</v>
      </c>
      <c r="U96" s="52">
        <v>0</v>
      </c>
      <c r="V96" s="53">
        <v>7.37E-07</v>
      </c>
      <c r="W96" s="50">
        <v>0</v>
      </c>
      <c r="X96" s="52">
        <v>0</v>
      </c>
      <c r="Y96" s="52">
        <v>0</v>
      </c>
      <c r="Z96" s="52">
        <v>0</v>
      </c>
      <c r="AA96" s="53">
        <v>0</v>
      </c>
      <c r="AB96" s="50">
        <v>0</v>
      </c>
      <c r="AC96" s="52">
        <v>0</v>
      </c>
      <c r="AD96" s="52">
        <v>0</v>
      </c>
      <c r="AE96" s="52">
        <v>0</v>
      </c>
      <c r="AF96" s="53">
        <v>0</v>
      </c>
      <c r="AG96" s="50">
        <v>0</v>
      </c>
      <c r="AH96" s="52">
        <v>0</v>
      </c>
      <c r="AI96" s="52">
        <v>0</v>
      </c>
      <c r="AJ96" s="52">
        <v>0</v>
      </c>
      <c r="AK96" s="53">
        <v>0</v>
      </c>
      <c r="AL96" s="50">
        <v>0</v>
      </c>
      <c r="AM96" s="52">
        <v>0</v>
      </c>
      <c r="AN96" s="52">
        <v>0</v>
      </c>
      <c r="AO96" s="52">
        <v>0</v>
      </c>
      <c r="AP96" s="53">
        <v>0</v>
      </c>
      <c r="AQ96" s="50">
        <v>0</v>
      </c>
      <c r="AR96" s="51">
        <v>0</v>
      </c>
      <c r="AS96" s="52">
        <v>0</v>
      </c>
      <c r="AT96" s="52">
        <v>0</v>
      </c>
      <c r="AU96" s="53">
        <v>0</v>
      </c>
      <c r="AV96" s="50">
        <v>0</v>
      </c>
      <c r="AW96" s="52">
        <v>0</v>
      </c>
      <c r="AX96" s="52">
        <v>0</v>
      </c>
      <c r="AY96" s="52">
        <v>0</v>
      </c>
      <c r="AZ96" s="53">
        <v>0</v>
      </c>
      <c r="BA96" s="50">
        <v>0</v>
      </c>
      <c r="BB96" s="51">
        <v>0</v>
      </c>
      <c r="BC96" s="52">
        <v>0</v>
      </c>
      <c r="BD96" s="52">
        <v>0</v>
      </c>
      <c r="BE96" s="53">
        <v>0</v>
      </c>
      <c r="BF96" s="50">
        <v>0</v>
      </c>
      <c r="BG96" s="51">
        <v>0</v>
      </c>
      <c r="BH96" s="52">
        <v>0</v>
      </c>
      <c r="BI96" s="52">
        <v>0</v>
      </c>
      <c r="BJ96" s="53">
        <v>0</v>
      </c>
      <c r="BK96" s="54">
        <v>89.69020009</v>
      </c>
      <c r="BL96" s="87"/>
    </row>
    <row r="97" spans="1:252" s="34" customFormat="1" ht="12.75">
      <c r="A97" s="31"/>
      <c r="B97" s="33" t="s">
        <v>77</v>
      </c>
      <c r="C97" s="44">
        <f aca="true" t="shared" si="15" ref="C97:BJ97">SUM(C96:C96)</f>
        <v>0</v>
      </c>
      <c r="D97" s="63">
        <f t="shared" si="15"/>
        <v>0</v>
      </c>
      <c r="E97" s="63">
        <f t="shared" si="15"/>
        <v>0</v>
      </c>
      <c r="F97" s="63">
        <f t="shared" si="15"/>
        <v>0</v>
      </c>
      <c r="G97" s="62">
        <f t="shared" si="15"/>
        <v>0</v>
      </c>
      <c r="H97" s="43">
        <f t="shared" si="15"/>
        <v>0</v>
      </c>
      <c r="I97" s="63">
        <f t="shared" si="15"/>
        <v>23.619838453</v>
      </c>
      <c r="J97" s="63">
        <f t="shared" si="15"/>
        <v>0</v>
      </c>
      <c r="K97" s="63">
        <f t="shared" si="15"/>
        <v>0</v>
      </c>
      <c r="L97" s="62">
        <f t="shared" si="15"/>
        <v>66.0703609</v>
      </c>
      <c r="M97" s="43">
        <f t="shared" si="15"/>
        <v>0</v>
      </c>
      <c r="N97" s="63">
        <f t="shared" si="15"/>
        <v>0</v>
      </c>
      <c r="O97" s="63">
        <f t="shared" si="15"/>
        <v>0</v>
      </c>
      <c r="P97" s="63">
        <f t="shared" si="15"/>
        <v>0</v>
      </c>
      <c r="Q97" s="62">
        <f t="shared" si="15"/>
        <v>0</v>
      </c>
      <c r="R97" s="43">
        <f t="shared" si="15"/>
        <v>0</v>
      </c>
      <c r="S97" s="63">
        <f t="shared" si="15"/>
        <v>0</v>
      </c>
      <c r="T97" s="63">
        <f t="shared" si="15"/>
        <v>0</v>
      </c>
      <c r="U97" s="63">
        <f t="shared" si="15"/>
        <v>0</v>
      </c>
      <c r="V97" s="62">
        <f t="shared" si="15"/>
        <v>7.37E-07</v>
      </c>
      <c r="W97" s="43">
        <f t="shared" si="15"/>
        <v>0</v>
      </c>
      <c r="X97" s="63">
        <f t="shared" si="15"/>
        <v>0</v>
      </c>
      <c r="Y97" s="63">
        <f t="shared" si="15"/>
        <v>0</v>
      </c>
      <c r="Z97" s="63">
        <f t="shared" si="15"/>
        <v>0</v>
      </c>
      <c r="AA97" s="62">
        <f t="shared" si="15"/>
        <v>0</v>
      </c>
      <c r="AB97" s="43">
        <f t="shared" si="15"/>
        <v>0</v>
      </c>
      <c r="AC97" s="63">
        <f t="shared" si="15"/>
        <v>0</v>
      </c>
      <c r="AD97" s="63">
        <f t="shared" si="15"/>
        <v>0</v>
      </c>
      <c r="AE97" s="63">
        <f t="shared" si="15"/>
        <v>0</v>
      </c>
      <c r="AF97" s="62">
        <f t="shared" si="15"/>
        <v>0</v>
      </c>
      <c r="AG97" s="43">
        <f t="shared" si="15"/>
        <v>0</v>
      </c>
      <c r="AH97" s="63">
        <f t="shared" si="15"/>
        <v>0</v>
      </c>
      <c r="AI97" s="63">
        <f t="shared" si="15"/>
        <v>0</v>
      </c>
      <c r="AJ97" s="63">
        <f t="shared" si="15"/>
        <v>0</v>
      </c>
      <c r="AK97" s="62">
        <f t="shared" si="15"/>
        <v>0</v>
      </c>
      <c r="AL97" s="43">
        <f t="shared" si="15"/>
        <v>0</v>
      </c>
      <c r="AM97" s="63">
        <f t="shared" si="15"/>
        <v>0</v>
      </c>
      <c r="AN97" s="63">
        <f t="shared" si="15"/>
        <v>0</v>
      </c>
      <c r="AO97" s="63">
        <f t="shared" si="15"/>
        <v>0</v>
      </c>
      <c r="AP97" s="62">
        <f t="shared" si="15"/>
        <v>0</v>
      </c>
      <c r="AQ97" s="43">
        <f t="shared" si="15"/>
        <v>0</v>
      </c>
      <c r="AR97" s="63">
        <f>SUM(AR96:AR96)</f>
        <v>0</v>
      </c>
      <c r="AS97" s="63">
        <f t="shared" si="15"/>
        <v>0</v>
      </c>
      <c r="AT97" s="63">
        <f t="shared" si="15"/>
        <v>0</v>
      </c>
      <c r="AU97" s="62">
        <f t="shared" si="15"/>
        <v>0</v>
      </c>
      <c r="AV97" s="43">
        <f t="shared" si="15"/>
        <v>0</v>
      </c>
      <c r="AW97" s="63">
        <f t="shared" si="15"/>
        <v>0</v>
      </c>
      <c r="AX97" s="63">
        <f t="shared" si="15"/>
        <v>0</v>
      </c>
      <c r="AY97" s="63">
        <f t="shared" si="15"/>
        <v>0</v>
      </c>
      <c r="AZ97" s="62">
        <f t="shared" si="15"/>
        <v>0</v>
      </c>
      <c r="BA97" s="43">
        <f t="shared" si="15"/>
        <v>0</v>
      </c>
      <c r="BB97" s="63">
        <f t="shared" si="15"/>
        <v>0</v>
      </c>
      <c r="BC97" s="63">
        <f t="shared" si="15"/>
        <v>0</v>
      </c>
      <c r="BD97" s="63">
        <f t="shared" si="15"/>
        <v>0</v>
      </c>
      <c r="BE97" s="62">
        <f t="shared" si="15"/>
        <v>0</v>
      </c>
      <c r="BF97" s="43">
        <f t="shared" si="15"/>
        <v>0</v>
      </c>
      <c r="BG97" s="63">
        <f t="shared" si="15"/>
        <v>0</v>
      </c>
      <c r="BH97" s="63">
        <f t="shared" si="15"/>
        <v>0</v>
      </c>
      <c r="BI97" s="63">
        <f t="shared" si="15"/>
        <v>0</v>
      </c>
      <c r="BJ97" s="62">
        <f t="shared" si="15"/>
        <v>0</v>
      </c>
      <c r="BK97" s="82">
        <f>SUM(BK96:BK96)</f>
        <v>89.69020009</v>
      </c>
      <c r="BL97" s="87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s="34" customFormat="1" ht="12.75">
      <c r="A98" s="31"/>
      <c r="B98" s="33" t="s">
        <v>75</v>
      </c>
      <c r="C98" s="44">
        <f aca="true" t="shared" si="16" ref="C98:AR98">SUM(C97,C94)</f>
        <v>0</v>
      </c>
      <c r="D98" s="63">
        <f t="shared" si="16"/>
        <v>0</v>
      </c>
      <c r="E98" s="63">
        <f t="shared" si="16"/>
        <v>0</v>
      </c>
      <c r="F98" s="63">
        <f t="shared" si="16"/>
        <v>0</v>
      </c>
      <c r="G98" s="62">
        <f t="shared" si="16"/>
        <v>0</v>
      </c>
      <c r="H98" s="43">
        <f t="shared" si="16"/>
        <v>0</v>
      </c>
      <c r="I98" s="63">
        <f t="shared" si="16"/>
        <v>23.619838453</v>
      </c>
      <c r="J98" s="63">
        <f t="shared" si="16"/>
        <v>0</v>
      </c>
      <c r="K98" s="63">
        <f t="shared" si="16"/>
        <v>0</v>
      </c>
      <c r="L98" s="62">
        <f t="shared" si="16"/>
        <v>66.0703609</v>
      </c>
      <c r="M98" s="43">
        <f t="shared" si="16"/>
        <v>0</v>
      </c>
      <c r="N98" s="63">
        <f t="shared" si="16"/>
        <v>0</v>
      </c>
      <c r="O98" s="63">
        <f t="shared" si="16"/>
        <v>0</v>
      </c>
      <c r="P98" s="63">
        <f t="shared" si="16"/>
        <v>0</v>
      </c>
      <c r="Q98" s="62">
        <f t="shared" si="16"/>
        <v>0</v>
      </c>
      <c r="R98" s="43">
        <f t="shared" si="16"/>
        <v>0</v>
      </c>
      <c r="S98" s="63">
        <f t="shared" si="16"/>
        <v>0</v>
      </c>
      <c r="T98" s="63">
        <f t="shared" si="16"/>
        <v>0</v>
      </c>
      <c r="U98" s="63">
        <f t="shared" si="16"/>
        <v>0</v>
      </c>
      <c r="V98" s="62">
        <f t="shared" si="16"/>
        <v>7.37E-07</v>
      </c>
      <c r="W98" s="43">
        <f t="shared" si="16"/>
        <v>0</v>
      </c>
      <c r="X98" s="63">
        <f t="shared" si="16"/>
        <v>0</v>
      </c>
      <c r="Y98" s="63">
        <f t="shared" si="16"/>
        <v>0</v>
      </c>
      <c r="Z98" s="63">
        <f t="shared" si="16"/>
        <v>0</v>
      </c>
      <c r="AA98" s="62">
        <f t="shared" si="16"/>
        <v>0</v>
      </c>
      <c r="AB98" s="43">
        <f t="shared" si="16"/>
        <v>0</v>
      </c>
      <c r="AC98" s="63">
        <f t="shared" si="16"/>
        <v>0</v>
      </c>
      <c r="AD98" s="63">
        <f t="shared" si="16"/>
        <v>0</v>
      </c>
      <c r="AE98" s="63">
        <f t="shared" si="16"/>
        <v>0</v>
      </c>
      <c r="AF98" s="62">
        <f t="shared" si="16"/>
        <v>0</v>
      </c>
      <c r="AG98" s="43">
        <f t="shared" si="16"/>
        <v>0</v>
      </c>
      <c r="AH98" s="63">
        <f t="shared" si="16"/>
        <v>0</v>
      </c>
      <c r="AI98" s="63">
        <f t="shared" si="16"/>
        <v>0</v>
      </c>
      <c r="AJ98" s="63">
        <f t="shared" si="16"/>
        <v>0</v>
      </c>
      <c r="AK98" s="62">
        <f t="shared" si="16"/>
        <v>0</v>
      </c>
      <c r="AL98" s="43">
        <f t="shared" si="16"/>
        <v>0</v>
      </c>
      <c r="AM98" s="63">
        <f t="shared" si="16"/>
        <v>0</v>
      </c>
      <c r="AN98" s="63">
        <f t="shared" si="16"/>
        <v>0</v>
      </c>
      <c r="AO98" s="63">
        <f t="shared" si="16"/>
        <v>0</v>
      </c>
      <c r="AP98" s="62">
        <f t="shared" si="16"/>
        <v>0</v>
      </c>
      <c r="AQ98" s="43">
        <f t="shared" si="16"/>
        <v>0</v>
      </c>
      <c r="AR98" s="63">
        <f t="shared" si="16"/>
        <v>0</v>
      </c>
      <c r="AS98" s="63">
        <f aca="true" t="shared" si="17" ref="AS98:BK98">SUM(AS97,AS94)</f>
        <v>0</v>
      </c>
      <c r="AT98" s="63">
        <f t="shared" si="17"/>
        <v>0</v>
      </c>
      <c r="AU98" s="62">
        <f t="shared" si="17"/>
        <v>0</v>
      </c>
      <c r="AV98" s="43">
        <f t="shared" si="17"/>
        <v>0</v>
      </c>
      <c r="AW98" s="63">
        <f t="shared" si="17"/>
        <v>0</v>
      </c>
      <c r="AX98" s="63">
        <f t="shared" si="17"/>
        <v>0</v>
      </c>
      <c r="AY98" s="63">
        <f t="shared" si="17"/>
        <v>0</v>
      </c>
      <c r="AZ98" s="62">
        <f t="shared" si="17"/>
        <v>0</v>
      </c>
      <c r="BA98" s="43">
        <f t="shared" si="17"/>
        <v>0</v>
      </c>
      <c r="BB98" s="63">
        <f t="shared" si="17"/>
        <v>0</v>
      </c>
      <c r="BC98" s="63">
        <f t="shared" si="17"/>
        <v>0</v>
      </c>
      <c r="BD98" s="63">
        <f t="shared" si="17"/>
        <v>0</v>
      </c>
      <c r="BE98" s="62">
        <f t="shared" si="17"/>
        <v>0</v>
      </c>
      <c r="BF98" s="43">
        <f t="shared" si="17"/>
        <v>0</v>
      </c>
      <c r="BG98" s="63">
        <f t="shared" si="17"/>
        <v>0</v>
      </c>
      <c r="BH98" s="63">
        <f t="shared" si="17"/>
        <v>0</v>
      </c>
      <c r="BI98" s="63">
        <f t="shared" si="17"/>
        <v>0</v>
      </c>
      <c r="BJ98" s="62">
        <f t="shared" si="17"/>
        <v>0</v>
      </c>
      <c r="BK98" s="82">
        <f t="shared" si="17"/>
        <v>89.69020009</v>
      </c>
      <c r="BL98" s="87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64" ht="4.5" customHeight="1">
      <c r="A99" s="10"/>
      <c r="B99" s="17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5"/>
      <c r="BL99" s="87"/>
    </row>
    <row r="100" spans="1:64" ht="12.75">
      <c r="A100" s="10" t="s">
        <v>20</v>
      </c>
      <c r="B100" s="16" t="s">
        <v>21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5"/>
      <c r="BL100" s="87"/>
    </row>
    <row r="101" spans="1:64" ht="12.75">
      <c r="A101" s="10" t="s">
        <v>67</v>
      </c>
      <c r="B101" s="17" t="s">
        <v>22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5"/>
      <c r="BL101" s="87"/>
    </row>
    <row r="102" spans="1:64" ht="12.75">
      <c r="A102" s="10"/>
      <c r="B102" s="21" t="s">
        <v>123</v>
      </c>
      <c r="C102" s="48">
        <v>0</v>
      </c>
      <c r="D102" s="46">
        <v>0.429767376</v>
      </c>
      <c r="E102" s="40">
        <v>0</v>
      </c>
      <c r="F102" s="40">
        <v>0</v>
      </c>
      <c r="G102" s="47">
        <v>0</v>
      </c>
      <c r="H102" s="64">
        <v>1.474795481</v>
      </c>
      <c r="I102" s="40">
        <v>0.009171254</v>
      </c>
      <c r="J102" s="40">
        <v>0</v>
      </c>
      <c r="K102" s="40">
        <v>0</v>
      </c>
      <c r="L102" s="47">
        <v>6.754658005</v>
      </c>
      <c r="M102" s="64">
        <v>0</v>
      </c>
      <c r="N102" s="46">
        <v>0</v>
      </c>
      <c r="O102" s="40">
        <v>0</v>
      </c>
      <c r="P102" s="40">
        <v>0</v>
      </c>
      <c r="Q102" s="47">
        <v>0</v>
      </c>
      <c r="R102" s="64">
        <v>0.479422894</v>
      </c>
      <c r="S102" s="40">
        <v>0</v>
      </c>
      <c r="T102" s="40">
        <v>0</v>
      </c>
      <c r="U102" s="40">
        <v>0</v>
      </c>
      <c r="V102" s="47">
        <v>0.739490634</v>
      </c>
      <c r="W102" s="64">
        <v>0</v>
      </c>
      <c r="X102" s="40">
        <v>0</v>
      </c>
      <c r="Y102" s="40">
        <v>0</v>
      </c>
      <c r="Z102" s="40">
        <v>0</v>
      </c>
      <c r="AA102" s="47">
        <v>0</v>
      </c>
      <c r="AB102" s="64">
        <v>0.000559905</v>
      </c>
      <c r="AC102" s="40">
        <v>0</v>
      </c>
      <c r="AD102" s="40">
        <v>0</v>
      </c>
      <c r="AE102" s="40">
        <v>0</v>
      </c>
      <c r="AF102" s="47">
        <v>0</v>
      </c>
      <c r="AG102" s="64">
        <v>0</v>
      </c>
      <c r="AH102" s="40">
        <v>0</v>
      </c>
      <c r="AI102" s="40">
        <v>0</v>
      </c>
      <c r="AJ102" s="40">
        <v>0</v>
      </c>
      <c r="AK102" s="47">
        <v>0</v>
      </c>
      <c r="AL102" s="64">
        <v>0</v>
      </c>
      <c r="AM102" s="40">
        <v>0</v>
      </c>
      <c r="AN102" s="40">
        <v>0</v>
      </c>
      <c r="AO102" s="40">
        <v>0</v>
      </c>
      <c r="AP102" s="47">
        <v>0</v>
      </c>
      <c r="AQ102" s="64">
        <v>0</v>
      </c>
      <c r="AR102" s="46">
        <v>0</v>
      </c>
      <c r="AS102" s="40">
        <v>0</v>
      </c>
      <c r="AT102" s="40">
        <v>0</v>
      </c>
      <c r="AU102" s="47">
        <v>0</v>
      </c>
      <c r="AV102" s="64">
        <v>4.984041258</v>
      </c>
      <c r="AW102" s="40">
        <v>1.48550135</v>
      </c>
      <c r="AX102" s="40">
        <v>0</v>
      </c>
      <c r="AY102" s="40">
        <v>0</v>
      </c>
      <c r="AZ102" s="47">
        <v>11.659634773</v>
      </c>
      <c r="BA102" s="64">
        <v>0</v>
      </c>
      <c r="BB102" s="46">
        <v>0</v>
      </c>
      <c r="BC102" s="40">
        <v>0</v>
      </c>
      <c r="BD102" s="40">
        <v>0</v>
      </c>
      <c r="BE102" s="47">
        <v>0</v>
      </c>
      <c r="BF102" s="64">
        <v>1.34648929</v>
      </c>
      <c r="BG102" s="46">
        <v>0.011186503</v>
      </c>
      <c r="BH102" s="40">
        <v>0</v>
      </c>
      <c r="BI102" s="40">
        <v>0</v>
      </c>
      <c r="BJ102" s="47">
        <v>3.569676099</v>
      </c>
      <c r="BK102" s="54">
        <v>32.944394822</v>
      </c>
      <c r="BL102" s="87"/>
    </row>
    <row r="103" spans="1:64" ht="12.75">
      <c r="A103" s="10"/>
      <c r="B103" s="21" t="s">
        <v>122</v>
      </c>
      <c r="C103" s="48">
        <v>0</v>
      </c>
      <c r="D103" s="46">
        <v>0.489130287</v>
      </c>
      <c r="E103" s="40">
        <v>0</v>
      </c>
      <c r="F103" s="40">
        <v>0</v>
      </c>
      <c r="G103" s="47">
        <v>0</v>
      </c>
      <c r="H103" s="64">
        <v>0.646530917</v>
      </c>
      <c r="I103" s="40">
        <v>1.457691022</v>
      </c>
      <c r="J103" s="40">
        <v>0</v>
      </c>
      <c r="K103" s="40">
        <v>0</v>
      </c>
      <c r="L103" s="47">
        <v>0.754242274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0.252413108</v>
      </c>
      <c r="S103" s="40">
        <v>0</v>
      </c>
      <c r="T103" s="40">
        <v>0</v>
      </c>
      <c r="U103" s="40">
        <v>0</v>
      </c>
      <c r="V103" s="47">
        <v>0.023787413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0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14.0233425</v>
      </c>
      <c r="AS103" s="40">
        <v>0</v>
      </c>
      <c r="AT103" s="40">
        <v>0</v>
      </c>
      <c r="AU103" s="47">
        <v>0</v>
      </c>
      <c r="AV103" s="64">
        <v>1.58391946</v>
      </c>
      <c r="AW103" s="40">
        <v>0.477351313</v>
      </c>
      <c r="AX103" s="40">
        <v>0</v>
      </c>
      <c r="AY103" s="40">
        <v>0</v>
      </c>
      <c r="AZ103" s="47">
        <v>13.115002231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0.513106182</v>
      </c>
      <c r="BG103" s="46">
        <v>0.097631902</v>
      </c>
      <c r="BH103" s="40">
        <v>0</v>
      </c>
      <c r="BI103" s="40">
        <v>0</v>
      </c>
      <c r="BJ103" s="47">
        <v>0.054354482</v>
      </c>
      <c r="BK103" s="54">
        <v>33.488503091</v>
      </c>
      <c r="BL103" s="87"/>
    </row>
    <row r="104" spans="1:64" ht="12.75">
      <c r="A104" s="10"/>
      <c r="B104" s="21" t="s">
        <v>124</v>
      </c>
      <c r="C104" s="48">
        <v>0</v>
      </c>
      <c r="D104" s="46">
        <v>87.851108383</v>
      </c>
      <c r="E104" s="40">
        <v>0</v>
      </c>
      <c r="F104" s="40">
        <v>0</v>
      </c>
      <c r="G104" s="47">
        <v>0</v>
      </c>
      <c r="H104" s="64">
        <v>40.456132144</v>
      </c>
      <c r="I104" s="40">
        <v>81.375359486</v>
      </c>
      <c r="J104" s="40">
        <v>0</v>
      </c>
      <c r="K104" s="40">
        <v>0</v>
      </c>
      <c r="L104" s="47">
        <v>261.254719428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22.487343906</v>
      </c>
      <c r="S104" s="40">
        <v>1.342732457</v>
      </c>
      <c r="T104" s="40">
        <v>0</v>
      </c>
      <c r="U104" s="40">
        <v>0</v>
      </c>
      <c r="V104" s="47">
        <v>10.263857194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0.110751275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0.068024683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</v>
      </c>
      <c r="AS104" s="40">
        <v>0</v>
      </c>
      <c r="AT104" s="40">
        <v>0</v>
      </c>
      <c r="AU104" s="47">
        <v>0</v>
      </c>
      <c r="AV104" s="64">
        <v>99.118863294</v>
      </c>
      <c r="AW104" s="40">
        <v>12.003858879</v>
      </c>
      <c r="AX104" s="40">
        <v>0</v>
      </c>
      <c r="AY104" s="40">
        <v>0</v>
      </c>
      <c r="AZ104" s="47">
        <v>228.662233075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24.647997213</v>
      </c>
      <c r="BG104" s="46">
        <v>1.07522841</v>
      </c>
      <c r="BH104" s="40">
        <v>0</v>
      </c>
      <c r="BI104" s="40">
        <v>0</v>
      </c>
      <c r="BJ104" s="47">
        <v>15.229929191</v>
      </c>
      <c r="BK104" s="54">
        <v>885.948139018</v>
      </c>
      <c r="BL104" s="87"/>
    </row>
    <row r="105" spans="1:64" ht="12.75">
      <c r="A105" s="10"/>
      <c r="B105" s="21" t="s">
        <v>125</v>
      </c>
      <c r="C105" s="48">
        <v>0</v>
      </c>
      <c r="D105" s="46">
        <v>10.659413028</v>
      </c>
      <c r="E105" s="40">
        <v>0</v>
      </c>
      <c r="F105" s="40">
        <v>0</v>
      </c>
      <c r="G105" s="47">
        <v>0</v>
      </c>
      <c r="H105" s="64">
        <v>2.639561325</v>
      </c>
      <c r="I105" s="40">
        <v>0.01921674</v>
      </c>
      <c r="J105" s="40">
        <v>0</v>
      </c>
      <c r="K105" s="40">
        <v>0</v>
      </c>
      <c r="L105" s="47">
        <v>14.683800626</v>
      </c>
      <c r="M105" s="64">
        <v>0</v>
      </c>
      <c r="N105" s="46">
        <v>0</v>
      </c>
      <c r="O105" s="40">
        <v>0</v>
      </c>
      <c r="P105" s="40">
        <v>0</v>
      </c>
      <c r="Q105" s="47">
        <v>0</v>
      </c>
      <c r="R105" s="64">
        <v>1.304296642</v>
      </c>
      <c r="S105" s="40">
        <v>0</v>
      </c>
      <c r="T105" s="40">
        <v>0</v>
      </c>
      <c r="U105" s="40">
        <v>0</v>
      </c>
      <c r="V105" s="47">
        <v>0.736474482</v>
      </c>
      <c r="W105" s="64">
        <v>0</v>
      </c>
      <c r="X105" s="40">
        <v>0</v>
      </c>
      <c r="Y105" s="40">
        <v>0</v>
      </c>
      <c r="Z105" s="40">
        <v>0</v>
      </c>
      <c r="AA105" s="47">
        <v>0</v>
      </c>
      <c r="AB105" s="64">
        <v>0</v>
      </c>
      <c r="AC105" s="40">
        <v>0</v>
      </c>
      <c r="AD105" s="40">
        <v>0</v>
      </c>
      <c r="AE105" s="40">
        <v>0</v>
      </c>
      <c r="AF105" s="47">
        <v>0</v>
      </c>
      <c r="AG105" s="64">
        <v>0</v>
      </c>
      <c r="AH105" s="40">
        <v>0</v>
      </c>
      <c r="AI105" s="40">
        <v>0</v>
      </c>
      <c r="AJ105" s="40">
        <v>0</v>
      </c>
      <c r="AK105" s="47">
        <v>0</v>
      </c>
      <c r="AL105" s="64">
        <v>0</v>
      </c>
      <c r="AM105" s="40">
        <v>0</v>
      </c>
      <c r="AN105" s="40">
        <v>0</v>
      </c>
      <c r="AO105" s="40">
        <v>0</v>
      </c>
      <c r="AP105" s="47">
        <v>0</v>
      </c>
      <c r="AQ105" s="64">
        <v>0</v>
      </c>
      <c r="AR105" s="46">
        <v>0</v>
      </c>
      <c r="AS105" s="40">
        <v>0</v>
      </c>
      <c r="AT105" s="40">
        <v>0</v>
      </c>
      <c r="AU105" s="47">
        <v>0</v>
      </c>
      <c r="AV105" s="64">
        <v>5.560819018</v>
      </c>
      <c r="AW105" s="40">
        <v>0.556751118</v>
      </c>
      <c r="AX105" s="40">
        <v>0</v>
      </c>
      <c r="AY105" s="40">
        <v>0</v>
      </c>
      <c r="AZ105" s="47">
        <v>9.352822042</v>
      </c>
      <c r="BA105" s="64">
        <v>0</v>
      </c>
      <c r="BB105" s="46">
        <v>0</v>
      </c>
      <c r="BC105" s="40">
        <v>0</v>
      </c>
      <c r="BD105" s="40">
        <v>0</v>
      </c>
      <c r="BE105" s="47">
        <v>0</v>
      </c>
      <c r="BF105" s="64">
        <v>1.78418138</v>
      </c>
      <c r="BG105" s="46">
        <v>0.001047786</v>
      </c>
      <c r="BH105" s="40">
        <v>0</v>
      </c>
      <c r="BI105" s="40">
        <v>0</v>
      </c>
      <c r="BJ105" s="47">
        <v>0.264831974</v>
      </c>
      <c r="BK105" s="54">
        <v>47.563216161</v>
      </c>
      <c r="BL105" s="87"/>
    </row>
    <row r="106" spans="1:64" ht="12.75">
      <c r="A106" s="10"/>
      <c r="B106" s="21" t="s">
        <v>121</v>
      </c>
      <c r="C106" s="48">
        <v>0</v>
      </c>
      <c r="D106" s="46">
        <v>37.201304988</v>
      </c>
      <c r="E106" s="40">
        <v>0</v>
      </c>
      <c r="F106" s="40">
        <v>0</v>
      </c>
      <c r="G106" s="47">
        <v>0</v>
      </c>
      <c r="H106" s="64">
        <v>19.054359736</v>
      </c>
      <c r="I106" s="40">
        <v>7.15990101</v>
      </c>
      <c r="J106" s="40">
        <v>0</v>
      </c>
      <c r="K106" s="40">
        <v>0</v>
      </c>
      <c r="L106" s="47">
        <v>35.435213715</v>
      </c>
      <c r="M106" s="64">
        <v>0</v>
      </c>
      <c r="N106" s="46">
        <v>0</v>
      </c>
      <c r="O106" s="40">
        <v>0</v>
      </c>
      <c r="P106" s="40">
        <v>0</v>
      </c>
      <c r="Q106" s="47">
        <v>0</v>
      </c>
      <c r="R106" s="64">
        <v>6.550430745</v>
      </c>
      <c r="S106" s="40">
        <v>0</v>
      </c>
      <c r="T106" s="40">
        <v>0</v>
      </c>
      <c r="U106" s="40">
        <v>0</v>
      </c>
      <c r="V106" s="47">
        <v>3.268930976</v>
      </c>
      <c r="W106" s="64">
        <v>0</v>
      </c>
      <c r="X106" s="40">
        <v>0</v>
      </c>
      <c r="Y106" s="40">
        <v>0</v>
      </c>
      <c r="Z106" s="40">
        <v>0</v>
      </c>
      <c r="AA106" s="47">
        <v>0</v>
      </c>
      <c r="AB106" s="64">
        <v>0</v>
      </c>
      <c r="AC106" s="40">
        <v>0</v>
      </c>
      <c r="AD106" s="40">
        <v>0</v>
      </c>
      <c r="AE106" s="40">
        <v>0</v>
      </c>
      <c r="AF106" s="47">
        <v>0</v>
      </c>
      <c r="AG106" s="64">
        <v>0</v>
      </c>
      <c r="AH106" s="40">
        <v>0</v>
      </c>
      <c r="AI106" s="40">
        <v>0</v>
      </c>
      <c r="AJ106" s="40">
        <v>0</v>
      </c>
      <c r="AK106" s="47">
        <v>0</v>
      </c>
      <c r="AL106" s="64">
        <v>0</v>
      </c>
      <c r="AM106" s="40">
        <v>0</v>
      </c>
      <c r="AN106" s="40">
        <v>0</v>
      </c>
      <c r="AO106" s="40">
        <v>0</v>
      </c>
      <c r="AP106" s="47">
        <v>0</v>
      </c>
      <c r="AQ106" s="64">
        <v>0</v>
      </c>
      <c r="AR106" s="46">
        <v>0</v>
      </c>
      <c r="AS106" s="40">
        <v>0</v>
      </c>
      <c r="AT106" s="40">
        <v>0</v>
      </c>
      <c r="AU106" s="47">
        <v>0</v>
      </c>
      <c r="AV106" s="64">
        <v>27.371232455</v>
      </c>
      <c r="AW106" s="40">
        <v>24.943435513</v>
      </c>
      <c r="AX106" s="40">
        <v>0</v>
      </c>
      <c r="AY106" s="40">
        <v>0</v>
      </c>
      <c r="AZ106" s="47">
        <v>60.965356551</v>
      </c>
      <c r="BA106" s="64">
        <v>0</v>
      </c>
      <c r="BB106" s="46">
        <v>0</v>
      </c>
      <c r="BC106" s="40">
        <v>0</v>
      </c>
      <c r="BD106" s="40">
        <v>0</v>
      </c>
      <c r="BE106" s="47">
        <v>0</v>
      </c>
      <c r="BF106" s="64">
        <v>5.857945664</v>
      </c>
      <c r="BG106" s="46">
        <v>1.482051891</v>
      </c>
      <c r="BH106" s="40">
        <v>0</v>
      </c>
      <c r="BI106" s="40">
        <v>0</v>
      </c>
      <c r="BJ106" s="47">
        <v>3.651906704</v>
      </c>
      <c r="BK106" s="54">
        <v>232.952069948</v>
      </c>
      <c r="BL106" s="87"/>
    </row>
    <row r="107" spans="1:64" ht="12.75">
      <c r="A107" s="10"/>
      <c r="B107" s="21" t="s">
        <v>126</v>
      </c>
      <c r="C107" s="48">
        <v>0</v>
      </c>
      <c r="D107" s="46">
        <v>8.380060332</v>
      </c>
      <c r="E107" s="40">
        <v>0</v>
      </c>
      <c r="F107" s="40">
        <v>0</v>
      </c>
      <c r="G107" s="47">
        <v>0</v>
      </c>
      <c r="H107" s="64">
        <v>1.184748378</v>
      </c>
      <c r="I107" s="40">
        <v>1.166909738</v>
      </c>
      <c r="J107" s="40">
        <v>0</v>
      </c>
      <c r="K107" s="40">
        <v>0</v>
      </c>
      <c r="L107" s="47">
        <v>5.356178361</v>
      </c>
      <c r="M107" s="64">
        <v>0</v>
      </c>
      <c r="N107" s="46">
        <v>0</v>
      </c>
      <c r="O107" s="40">
        <v>0</v>
      </c>
      <c r="P107" s="40">
        <v>0</v>
      </c>
      <c r="Q107" s="47">
        <v>0</v>
      </c>
      <c r="R107" s="64">
        <v>0.590667513</v>
      </c>
      <c r="S107" s="40">
        <v>0</v>
      </c>
      <c r="T107" s="40">
        <v>0</v>
      </c>
      <c r="U107" s="40">
        <v>0</v>
      </c>
      <c r="V107" s="47">
        <v>0.353822889</v>
      </c>
      <c r="W107" s="64">
        <v>0</v>
      </c>
      <c r="X107" s="40">
        <v>0</v>
      </c>
      <c r="Y107" s="40">
        <v>0</v>
      </c>
      <c r="Z107" s="40">
        <v>0</v>
      </c>
      <c r="AA107" s="47">
        <v>0</v>
      </c>
      <c r="AB107" s="64">
        <v>0</v>
      </c>
      <c r="AC107" s="40">
        <v>0</v>
      </c>
      <c r="AD107" s="40">
        <v>0</v>
      </c>
      <c r="AE107" s="40">
        <v>0</v>
      </c>
      <c r="AF107" s="47">
        <v>0</v>
      </c>
      <c r="AG107" s="64">
        <v>0</v>
      </c>
      <c r="AH107" s="40">
        <v>0</v>
      </c>
      <c r="AI107" s="40">
        <v>0</v>
      </c>
      <c r="AJ107" s="40">
        <v>0</v>
      </c>
      <c r="AK107" s="47">
        <v>0</v>
      </c>
      <c r="AL107" s="64">
        <v>0</v>
      </c>
      <c r="AM107" s="40">
        <v>0</v>
      </c>
      <c r="AN107" s="40">
        <v>0</v>
      </c>
      <c r="AO107" s="40">
        <v>0</v>
      </c>
      <c r="AP107" s="47">
        <v>0</v>
      </c>
      <c r="AQ107" s="64">
        <v>0</v>
      </c>
      <c r="AR107" s="46">
        <v>0</v>
      </c>
      <c r="AS107" s="40">
        <v>0</v>
      </c>
      <c r="AT107" s="40">
        <v>0</v>
      </c>
      <c r="AU107" s="47">
        <v>0</v>
      </c>
      <c r="AV107" s="64">
        <v>3.04494829</v>
      </c>
      <c r="AW107" s="40">
        <v>0.838055013</v>
      </c>
      <c r="AX107" s="40">
        <v>0</v>
      </c>
      <c r="AY107" s="40">
        <v>0</v>
      </c>
      <c r="AZ107" s="47">
        <v>11.645572374</v>
      </c>
      <c r="BA107" s="64">
        <v>0</v>
      </c>
      <c r="BB107" s="46">
        <v>0</v>
      </c>
      <c r="BC107" s="40">
        <v>0</v>
      </c>
      <c r="BD107" s="40">
        <v>0</v>
      </c>
      <c r="BE107" s="47">
        <v>0</v>
      </c>
      <c r="BF107" s="64">
        <v>0.480976564</v>
      </c>
      <c r="BG107" s="46">
        <v>0</v>
      </c>
      <c r="BH107" s="40">
        <v>0</v>
      </c>
      <c r="BI107" s="40">
        <v>0</v>
      </c>
      <c r="BJ107" s="47">
        <v>0.287438382</v>
      </c>
      <c r="BK107" s="54">
        <v>33.329377834</v>
      </c>
      <c r="BL107" s="87"/>
    </row>
    <row r="108" spans="1:64" ht="12.75">
      <c r="A108" s="31"/>
      <c r="B108" s="33" t="s">
        <v>74</v>
      </c>
      <c r="C108" s="102">
        <f aca="true" t="shared" si="18" ref="C108:AH108">SUM(C102:C107)</f>
        <v>0</v>
      </c>
      <c r="D108" s="72">
        <f t="shared" si="18"/>
        <v>145.01078439399998</v>
      </c>
      <c r="E108" s="72">
        <f t="shared" si="18"/>
        <v>0</v>
      </c>
      <c r="F108" s="72">
        <f t="shared" si="18"/>
        <v>0</v>
      </c>
      <c r="G108" s="72">
        <f t="shared" si="18"/>
        <v>0</v>
      </c>
      <c r="H108" s="72">
        <f t="shared" si="18"/>
        <v>65.456127981</v>
      </c>
      <c r="I108" s="72">
        <f t="shared" si="18"/>
        <v>91.18824925</v>
      </c>
      <c r="J108" s="72">
        <f t="shared" si="18"/>
        <v>0</v>
      </c>
      <c r="K108" s="72">
        <f t="shared" si="18"/>
        <v>0</v>
      </c>
      <c r="L108" s="72">
        <f t="shared" si="18"/>
        <v>324.238812409</v>
      </c>
      <c r="M108" s="72">
        <f t="shared" si="18"/>
        <v>0</v>
      </c>
      <c r="N108" s="72">
        <f t="shared" si="18"/>
        <v>0</v>
      </c>
      <c r="O108" s="72">
        <f t="shared" si="18"/>
        <v>0</v>
      </c>
      <c r="P108" s="72">
        <f t="shared" si="18"/>
        <v>0</v>
      </c>
      <c r="Q108" s="72">
        <f t="shared" si="18"/>
        <v>0</v>
      </c>
      <c r="R108" s="72">
        <f t="shared" si="18"/>
        <v>31.664574808</v>
      </c>
      <c r="S108" s="72">
        <f t="shared" si="18"/>
        <v>1.342732457</v>
      </c>
      <c r="T108" s="72">
        <f t="shared" si="18"/>
        <v>0</v>
      </c>
      <c r="U108" s="72">
        <f t="shared" si="18"/>
        <v>0</v>
      </c>
      <c r="V108" s="72">
        <f t="shared" si="18"/>
        <v>15.386363588</v>
      </c>
      <c r="W108" s="72">
        <f t="shared" si="18"/>
        <v>0</v>
      </c>
      <c r="X108" s="72">
        <f t="shared" si="18"/>
        <v>0</v>
      </c>
      <c r="Y108" s="72">
        <f t="shared" si="18"/>
        <v>0</v>
      </c>
      <c r="Z108" s="72">
        <f t="shared" si="18"/>
        <v>0</v>
      </c>
      <c r="AA108" s="72">
        <f t="shared" si="18"/>
        <v>0</v>
      </c>
      <c r="AB108" s="72">
        <f t="shared" si="18"/>
        <v>0.11131118</v>
      </c>
      <c r="AC108" s="72">
        <f t="shared" si="18"/>
        <v>0</v>
      </c>
      <c r="AD108" s="72">
        <f t="shared" si="18"/>
        <v>0</v>
      </c>
      <c r="AE108" s="72">
        <f t="shared" si="18"/>
        <v>0</v>
      </c>
      <c r="AF108" s="72">
        <f t="shared" si="18"/>
        <v>0</v>
      </c>
      <c r="AG108" s="72">
        <f t="shared" si="18"/>
        <v>0</v>
      </c>
      <c r="AH108" s="72">
        <f t="shared" si="18"/>
        <v>0</v>
      </c>
      <c r="AI108" s="72">
        <f aca="true" t="shared" si="19" ref="AI108:BK108">SUM(AI102:AI107)</f>
        <v>0</v>
      </c>
      <c r="AJ108" s="72">
        <f t="shared" si="19"/>
        <v>0</v>
      </c>
      <c r="AK108" s="72">
        <f t="shared" si="19"/>
        <v>0</v>
      </c>
      <c r="AL108" s="72">
        <f t="shared" si="19"/>
        <v>0.068024683</v>
      </c>
      <c r="AM108" s="72">
        <f t="shared" si="19"/>
        <v>0</v>
      </c>
      <c r="AN108" s="72">
        <f t="shared" si="19"/>
        <v>0</v>
      </c>
      <c r="AO108" s="72">
        <f t="shared" si="19"/>
        <v>0</v>
      </c>
      <c r="AP108" s="72">
        <f t="shared" si="19"/>
        <v>0</v>
      </c>
      <c r="AQ108" s="72">
        <f t="shared" si="19"/>
        <v>0</v>
      </c>
      <c r="AR108" s="72">
        <f t="shared" si="19"/>
        <v>14.0233425</v>
      </c>
      <c r="AS108" s="72">
        <f t="shared" si="19"/>
        <v>0</v>
      </c>
      <c r="AT108" s="72">
        <f t="shared" si="19"/>
        <v>0</v>
      </c>
      <c r="AU108" s="72">
        <f t="shared" si="19"/>
        <v>0</v>
      </c>
      <c r="AV108" s="72">
        <f t="shared" si="19"/>
        <v>141.663823775</v>
      </c>
      <c r="AW108" s="72">
        <f t="shared" si="19"/>
        <v>40.304953186</v>
      </c>
      <c r="AX108" s="72">
        <f t="shared" si="19"/>
        <v>0</v>
      </c>
      <c r="AY108" s="72">
        <f t="shared" si="19"/>
        <v>0</v>
      </c>
      <c r="AZ108" s="72">
        <f t="shared" si="19"/>
        <v>335.40062104599997</v>
      </c>
      <c r="BA108" s="72">
        <f t="shared" si="19"/>
        <v>0</v>
      </c>
      <c r="BB108" s="72">
        <f t="shared" si="19"/>
        <v>0</v>
      </c>
      <c r="BC108" s="72">
        <f t="shared" si="19"/>
        <v>0</v>
      </c>
      <c r="BD108" s="72">
        <f t="shared" si="19"/>
        <v>0</v>
      </c>
      <c r="BE108" s="72">
        <f t="shared" si="19"/>
        <v>0</v>
      </c>
      <c r="BF108" s="72">
        <f t="shared" si="19"/>
        <v>34.630696293</v>
      </c>
      <c r="BG108" s="72">
        <f t="shared" si="19"/>
        <v>2.667146492</v>
      </c>
      <c r="BH108" s="72">
        <f t="shared" si="19"/>
        <v>0</v>
      </c>
      <c r="BI108" s="72">
        <f t="shared" si="19"/>
        <v>0</v>
      </c>
      <c r="BJ108" s="72">
        <f t="shared" si="19"/>
        <v>23.058136832</v>
      </c>
      <c r="BK108" s="116">
        <f t="shared" si="19"/>
        <v>1266.225700874</v>
      </c>
      <c r="BL108" s="87"/>
    </row>
    <row r="109" spans="1:64" ht="4.5" customHeight="1">
      <c r="A109" s="10"/>
      <c r="B109" s="20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5"/>
      <c r="BL109" s="87"/>
    </row>
    <row r="110" spans="1:64" ht="12.75">
      <c r="A110" s="31"/>
      <c r="B110" s="103" t="s">
        <v>88</v>
      </c>
      <c r="C110" s="45">
        <f aca="true" t="shared" si="20" ref="C110:AH110">+C108++C89+C84+C56+C98</f>
        <v>0</v>
      </c>
      <c r="D110" s="74">
        <f t="shared" si="20"/>
        <v>3414.827431837</v>
      </c>
      <c r="E110" s="74">
        <f t="shared" si="20"/>
        <v>0</v>
      </c>
      <c r="F110" s="74">
        <f t="shared" si="20"/>
        <v>0</v>
      </c>
      <c r="G110" s="74">
        <f t="shared" si="20"/>
        <v>0</v>
      </c>
      <c r="H110" s="74">
        <f t="shared" si="20"/>
        <v>2577.434917244</v>
      </c>
      <c r="I110" s="74">
        <f t="shared" si="20"/>
        <v>16085.368313299</v>
      </c>
      <c r="J110" s="74">
        <f t="shared" si="20"/>
        <v>839.6389559490001</v>
      </c>
      <c r="K110" s="74">
        <f t="shared" si="20"/>
        <v>7.467490846</v>
      </c>
      <c r="L110" s="74">
        <f t="shared" si="20"/>
        <v>7230.350848537</v>
      </c>
      <c r="M110" s="74">
        <f t="shared" si="20"/>
        <v>0</v>
      </c>
      <c r="N110" s="74">
        <f t="shared" si="20"/>
        <v>0</v>
      </c>
      <c r="O110" s="74">
        <f t="shared" si="20"/>
        <v>0</v>
      </c>
      <c r="P110" s="74">
        <f t="shared" si="20"/>
        <v>0</v>
      </c>
      <c r="Q110" s="74">
        <f t="shared" si="20"/>
        <v>0</v>
      </c>
      <c r="R110" s="74">
        <f t="shared" si="20"/>
        <v>1088.753771626</v>
      </c>
      <c r="S110" s="74">
        <f t="shared" si="20"/>
        <v>728.5279888179999</v>
      </c>
      <c r="T110" s="74">
        <f t="shared" si="20"/>
        <v>49.277153053000006</v>
      </c>
      <c r="U110" s="74">
        <f t="shared" si="20"/>
        <v>0</v>
      </c>
      <c r="V110" s="74">
        <f t="shared" si="20"/>
        <v>694.34217576</v>
      </c>
      <c r="W110" s="74">
        <f t="shared" si="20"/>
        <v>0</v>
      </c>
      <c r="X110" s="74">
        <f t="shared" si="20"/>
        <v>0</v>
      </c>
      <c r="Y110" s="74">
        <f t="shared" si="20"/>
        <v>0</v>
      </c>
      <c r="Z110" s="74">
        <f t="shared" si="20"/>
        <v>0</v>
      </c>
      <c r="AA110" s="74">
        <f t="shared" si="20"/>
        <v>0</v>
      </c>
      <c r="AB110" s="74">
        <f t="shared" si="20"/>
        <v>9.453868857999998</v>
      </c>
      <c r="AC110" s="74">
        <f t="shared" si="20"/>
        <v>0.050574981</v>
      </c>
      <c r="AD110" s="74">
        <f t="shared" si="20"/>
        <v>0</v>
      </c>
      <c r="AE110" s="74">
        <f t="shared" si="20"/>
        <v>0</v>
      </c>
      <c r="AF110" s="74">
        <f t="shared" si="20"/>
        <v>1.2171668169999998</v>
      </c>
      <c r="AG110" s="74">
        <f t="shared" si="20"/>
        <v>0</v>
      </c>
      <c r="AH110" s="74">
        <f t="shared" si="20"/>
        <v>0</v>
      </c>
      <c r="AI110" s="74">
        <f aca="true" t="shared" si="21" ref="AI110:BK110">+AI108++AI89+AI84+AI56+AI98</f>
        <v>0</v>
      </c>
      <c r="AJ110" s="74">
        <f t="shared" si="21"/>
        <v>0</v>
      </c>
      <c r="AK110" s="74">
        <f t="shared" si="21"/>
        <v>0</v>
      </c>
      <c r="AL110" s="74">
        <f t="shared" si="21"/>
        <v>5.616030348000002</v>
      </c>
      <c r="AM110" s="74">
        <f t="shared" si="21"/>
        <v>0</v>
      </c>
      <c r="AN110" s="74">
        <f t="shared" si="21"/>
        <v>0</v>
      </c>
      <c r="AO110" s="74">
        <f t="shared" si="21"/>
        <v>0</v>
      </c>
      <c r="AP110" s="74">
        <f t="shared" si="21"/>
        <v>0.235146807</v>
      </c>
      <c r="AQ110" s="74">
        <f t="shared" si="21"/>
        <v>0.008103103</v>
      </c>
      <c r="AR110" s="74">
        <f t="shared" si="21"/>
        <v>14.449714013</v>
      </c>
      <c r="AS110" s="74">
        <f t="shared" si="21"/>
        <v>0</v>
      </c>
      <c r="AT110" s="74">
        <f t="shared" si="21"/>
        <v>0</v>
      </c>
      <c r="AU110" s="74">
        <f t="shared" si="21"/>
        <v>0</v>
      </c>
      <c r="AV110" s="74">
        <f t="shared" si="21"/>
        <v>15626.657657457998</v>
      </c>
      <c r="AW110" s="74">
        <f t="shared" si="21"/>
        <v>7779.331813883</v>
      </c>
      <c r="AX110" s="74">
        <f t="shared" si="21"/>
        <v>49.766714009999994</v>
      </c>
      <c r="AY110" s="74">
        <f t="shared" si="21"/>
        <v>0.000641209</v>
      </c>
      <c r="AZ110" s="74">
        <f t="shared" si="21"/>
        <v>18378.927789193996</v>
      </c>
      <c r="BA110" s="74">
        <f t="shared" si="21"/>
        <v>0</v>
      </c>
      <c r="BB110" s="74">
        <f t="shared" si="21"/>
        <v>0</v>
      </c>
      <c r="BC110" s="74">
        <f t="shared" si="21"/>
        <v>0</v>
      </c>
      <c r="BD110" s="74">
        <f t="shared" si="21"/>
        <v>0</v>
      </c>
      <c r="BE110" s="74">
        <f t="shared" si="21"/>
        <v>0</v>
      </c>
      <c r="BF110" s="74">
        <f t="shared" si="21"/>
        <v>5441.918977371</v>
      </c>
      <c r="BG110" s="74">
        <f t="shared" si="21"/>
        <v>842.399204611</v>
      </c>
      <c r="BH110" s="74">
        <f t="shared" si="21"/>
        <v>65.978618605</v>
      </c>
      <c r="BI110" s="74">
        <f t="shared" si="21"/>
        <v>0</v>
      </c>
      <c r="BJ110" s="74">
        <f t="shared" si="21"/>
        <v>2699.843806679121</v>
      </c>
      <c r="BK110" s="117">
        <f t="shared" si="21"/>
        <v>83631.85487491611</v>
      </c>
      <c r="BL110" s="87"/>
    </row>
    <row r="111" spans="1:63" ht="4.5" customHeight="1">
      <c r="A111" s="10"/>
      <c r="B111" s="10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5"/>
    </row>
    <row r="112" spans="1:63" ht="14.25" customHeight="1">
      <c r="A112" s="10" t="s">
        <v>5</v>
      </c>
      <c r="B112" s="105" t="s">
        <v>24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5"/>
    </row>
    <row r="113" spans="1:63" ht="14.25" customHeight="1">
      <c r="A113" s="27"/>
      <c r="B113" s="105"/>
      <c r="C113" s="48">
        <v>0</v>
      </c>
      <c r="D113" s="46">
        <v>0</v>
      </c>
      <c r="E113" s="40">
        <v>0</v>
      </c>
      <c r="F113" s="40">
        <v>0</v>
      </c>
      <c r="G113" s="47">
        <v>0</v>
      </c>
      <c r="H113" s="64">
        <v>0</v>
      </c>
      <c r="I113" s="40">
        <v>0</v>
      </c>
      <c r="J113" s="40">
        <v>0</v>
      </c>
      <c r="K113" s="40">
        <v>0</v>
      </c>
      <c r="L113" s="47">
        <v>0</v>
      </c>
      <c r="M113" s="64">
        <v>0</v>
      </c>
      <c r="N113" s="46">
        <v>0</v>
      </c>
      <c r="O113" s="40">
        <v>0</v>
      </c>
      <c r="P113" s="40">
        <v>0</v>
      </c>
      <c r="Q113" s="47">
        <v>0</v>
      </c>
      <c r="R113" s="64">
        <v>0</v>
      </c>
      <c r="S113" s="40">
        <v>0</v>
      </c>
      <c r="T113" s="40">
        <v>0</v>
      </c>
      <c r="U113" s="40">
        <v>0</v>
      </c>
      <c r="V113" s="47">
        <v>0</v>
      </c>
      <c r="W113" s="64">
        <v>0</v>
      </c>
      <c r="X113" s="40">
        <v>0</v>
      </c>
      <c r="Y113" s="40">
        <v>0</v>
      </c>
      <c r="Z113" s="40">
        <v>0</v>
      </c>
      <c r="AA113" s="47">
        <v>0</v>
      </c>
      <c r="AB113" s="64">
        <v>0</v>
      </c>
      <c r="AC113" s="40">
        <v>0</v>
      </c>
      <c r="AD113" s="40">
        <v>0</v>
      </c>
      <c r="AE113" s="40">
        <v>0</v>
      </c>
      <c r="AF113" s="47">
        <v>0</v>
      </c>
      <c r="AG113" s="64">
        <v>0</v>
      </c>
      <c r="AH113" s="40">
        <v>0</v>
      </c>
      <c r="AI113" s="40">
        <v>0</v>
      </c>
      <c r="AJ113" s="40">
        <v>0</v>
      </c>
      <c r="AK113" s="47">
        <v>0</v>
      </c>
      <c r="AL113" s="64">
        <v>0</v>
      </c>
      <c r="AM113" s="40">
        <v>0</v>
      </c>
      <c r="AN113" s="40">
        <v>0</v>
      </c>
      <c r="AO113" s="40">
        <v>0</v>
      </c>
      <c r="AP113" s="47">
        <v>0</v>
      </c>
      <c r="AQ113" s="64">
        <v>0</v>
      </c>
      <c r="AR113" s="46">
        <v>0</v>
      </c>
      <c r="AS113" s="40">
        <v>0</v>
      </c>
      <c r="AT113" s="40">
        <v>0</v>
      </c>
      <c r="AU113" s="47">
        <v>0</v>
      </c>
      <c r="AV113" s="64">
        <v>0</v>
      </c>
      <c r="AW113" s="40">
        <v>0</v>
      </c>
      <c r="AX113" s="40">
        <v>0</v>
      </c>
      <c r="AY113" s="40">
        <v>0</v>
      </c>
      <c r="AZ113" s="47">
        <v>0</v>
      </c>
      <c r="BA113" s="38">
        <v>0</v>
      </c>
      <c r="BB113" s="39">
        <v>0</v>
      </c>
      <c r="BC113" s="38">
        <v>0</v>
      </c>
      <c r="BD113" s="38">
        <v>0</v>
      </c>
      <c r="BE113" s="41">
        <v>0</v>
      </c>
      <c r="BF113" s="38">
        <v>0</v>
      </c>
      <c r="BG113" s="39">
        <v>0</v>
      </c>
      <c r="BH113" s="38">
        <v>0</v>
      </c>
      <c r="BI113" s="38">
        <v>0</v>
      </c>
      <c r="BJ113" s="41">
        <v>0</v>
      </c>
      <c r="BK113" s="81">
        <f>SUM(C113:BJ113)</f>
        <v>0</v>
      </c>
    </row>
    <row r="114" spans="1:63" ht="13.5" thickBot="1">
      <c r="A114" s="35"/>
      <c r="B114" s="106" t="s">
        <v>74</v>
      </c>
      <c r="C114" s="118">
        <f>SUM(C113)</f>
        <v>0</v>
      </c>
      <c r="D114" s="119">
        <f aca="true" t="shared" si="22" ref="D114:BK114">SUM(D113)</f>
        <v>0</v>
      </c>
      <c r="E114" s="119">
        <f t="shared" si="22"/>
        <v>0</v>
      </c>
      <c r="F114" s="119">
        <f t="shared" si="22"/>
        <v>0</v>
      </c>
      <c r="G114" s="120">
        <f t="shared" si="22"/>
        <v>0</v>
      </c>
      <c r="H114" s="121">
        <f t="shared" si="22"/>
        <v>0</v>
      </c>
      <c r="I114" s="119">
        <f t="shared" si="22"/>
        <v>0</v>
      </c>
      <c r="J114" s="119">
        <f t="shared" si="22"/>
        <v>0</v>
      </c>
      <c r="K114" s="119">
        <f t="shared" si="22"/>
        <v>0</v>
      </c>
      <c r="L114" s="120">
        <f t="shared" si="22"/>
        <v>0</v>
      </c>
      <c r="M114" s="121">
        <f t="shared" si="22"/>
        <v>0</v>
      </c>
      <c r="N114" s="119">
        <f t="shared" si="22"/>
        <v>0</v>
      </c>
      <c r="O114" s="119">
        <f t="shared" si="22"/>
        <v>0</v>
      </c>
      <c r="P114" s="119">
        <f t="shared" si="22"/>
        <v>0</v>
      </c>
      <c r="Q114" s="120">
        <f t="shared" si="22"/>
        <v>0</v>
      </c>
      <c r="R114" s="121">
        <f t="shared" si="22"/>
        <v>0</v>
      </c>
      <c r="S114" s="119">
        <f t="shared" si="22"/>
        <v>0</v>
      </c>
      <c r="T114" s="119">
        <f t="shared" si="22"/>
        <v>0</v>
      </c>
      <c r="U114" s="119">
        <f t="shared" si="22"/>
        <v>0</v>
      </c>
      <c r="V114" s="120">
        <f t="shared" si="22"/>
        <v>0</v>
      </c>
      <c r="W114" s="121">
        <f t="shared" si="22"/>
        <v>0</v>
      </c>
      <c r="X114" s="119">
        <f t="shared" si="22"/>
        <v>0</v>
      </c>
      <c r="Y114" s="119">
        <f t="shared" si="22"/>
        <v>0</v>
      </c>
      <c r="Z114" s="119">
        <f t="shared" si="22"/>
        <v>0</v>
      </c>
      <c r="AA114" s="120">
        <f t="shared" si="22"/>
        <v>0</v>
      </c>
      <c r="AB114" s="121">
        <f t="shared" si="22"/>
        <v>0</v>
      </c>
      <c r="AC114" s="119">
        <f t="shared" si="22"/>
        <v>0</v>
      </c>
      <c r="AD114" s="119">
        <f t="shared" si="22"/>
        <v>0</v>
      </c>
      <c r="AE114" s="119">
        <f t="shared" si="22"/>
        <v>0</v>
      </c>
      <c r="AF114" s="120">
        <f t="shared" si="22"/>
        <v>0</v>
      </c>
      <c r="AG114" s="121">
        <f t="shared" si="22"/>
        <v>0</v>
      </c>
      <c r="AH114" s="119">
        <f t="shared" si="22"/>
        <v>0</v>
      </c>
      <c r="AI114" s="119">
        <f t="shared" si="22"/>
        <v>0</v>
      </c>
      <c r="AJ114" s="119">
        <f t="shared" si="22"/>
        <v>0</v>
      </c>
      <c r="AK114" s="120">
        <f t="shared" si="22"/>
        <v>0</v>
      </c>
      <c r="AL114" s="121">
        <f t="shared" si="22"/>
        <v>0</v>
      </c>
      <c r="AM114" s="119">
        <f t="shared" si="22"/>
        <v>0</v>
      </c>
      <c r="AN114" s="119">
        <f t="shared" si="22"/>
        <v>0</v>
      </c>
      <c r="AO114" s="119">
        <f t="shared" si="22"/>
        <v>0</v>
      </c>
      <c r="AP114" s="120">
        <f t="shared" si="22"/>
        <v>0</v>
      </c>
      <c r="AQ114" s="121">
        <f t="shared" si="22"/>
        <v>0</v>
      </c>
      <c r="AR114" s="119">
        <f t="shared" si="22"/>
        <v>0</v>
      </c>
      <c r="AS114" s="119">
        <f t="shared" si="22"/>
        <v>0</v>
      </c>
      <c r="AT114" s="119">
        <f t="shared" si="22"/>
        <v>0</v>
      </c>
      <c r="AU114" s="120">
        <f t="shared" si="22"/>
        <v>0</v>
      </c>
      <c r="AV114" s="121">
        <f t="shared" si="22"/>
        <v>0</v>
      </c>
      <c r="AW114" s="119">
        <f t="shared" si="22"/>
        <v>0</v>
      </c>
      <c r="AX114" s="119">
        <f t="shared" si="22"/>
        <v>0</v>
      </c>
      <c r="AY114" s="119">
        <f t="shared" si="22"/>
        <v>0</v>
      </c>
      <c r="AZ114" s="120">
        <f t="shared" si="22"/>
        <v>0</v>
      </c>
      <c r="BA114" s="118">
        <f t="shared" si="22"/>
        <v>0</v>
      </c>
      <c r="BB114" s="119">
        <f t="shared" si="22"/>
        <v>0</v>
      </c>
      <c r="BC114" s="119">
        <f t="shared" si="22"/>
        <v>0</v>
      </c>
      <c r="BD114" s="119">
        <f t="shared" si="22"/>
        <v>0</v>
      </c>
      <c r="BE114" s="122">
        <f t="shared" si="22"/>
        <v>0</v>
      </c>
      <c r="BF114" s="121">
        <f t="shared" si="22"/>
        <v>0</v>
      </c>
      <c r="BG114" s="119">
        <f t="shared" si="22"/>
        <v>0</v>
      </c>
      <c r="BH114" s="119">
        <f t="shared" si="22"/>
        <v>0</v>
      </c>
      <c r="BI114" s="119">
        <f t="shared" si="22"/>
        <v>0</v>
      </c>
      <c r="BJ114" s="120">
        <f t="shared" si="22"/>
        <v>0</v>
      </c>
      <c r="BK114" s="123">
        <f t="shared" si="22"/>
        <v>0</v>
      </c>
    </row>
    <row r="115" spans="1:63" ht="6" customHeight="1">
      <c r="A115" s="3"/>
      <c r="B115" s="15"/>
      <c r="C115" s="23"/>
      <c r="D115" s="29"/>
      <c r="E115" s="23"/>
      <c r="F115" s="23"/>
      <c r="G115" s="23"/>
      <c r="H115" s="23"/>
      <c r="I115" s="23"/>
      <c r="J115" s="23"/>
      <c r="K115" s="23"/>
      <c r="L115" s="23"/>
      <c r="M115" s="23"/>
      <c r="N115" s="29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9"/>
      <c r="AS115" s="23"/>
      <c r="AT115" s="23"/>
      <c r="AU115" s="23"/>
      <c r="AV115" s="23"/>
      <c r="AW115" s="23"/>
      <c r="AX115" s="23"/>
      <c r="AY115" s="23"/>
      <c r="AZ115" s="23"/>
      <c r="BA115" s="23"/>
      <c r="BB115" s="29"/>
      <c r="BC115" s="23"/>
      <c r="BD115" s="23"/>
      <c r="BE115" s="23"/>
      <c r="BF115" s="23"/>
      <c r="BG115" s="29"/>
      <c r="BH115" s="23"/>
      <c r="BI115" s="23"/>
      <c r="BJ115" s="23"/>
      <c r="BK115" s="25"/>
    </row>
    <row r="116" spans="1:63" ht="12.75">
      <c r="A116" s="3"/>
      <c r="B116" s="3" t="s">
        <v>104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36" t="s">
        <v>89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5"/>
    </row>
    <row r="117" spans="1:63" ht="12.75">
      <c r="A117" s="3"/>
      <c r="B117" s="3" t="s">
        <v>105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37" t="s">
        <v>90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3:63" ht="12.75"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91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19" spans="2:63" ht="12.75">
      <c r="B119" s="3" t="s">
        <v>96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37" t="s">
        <v>92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5"/>
    </row>
    <row r="120" spans="2:63" ht="12.75">
      <c r="B120" s="3" t="s">
        <v>97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37" t="s">
        <v>93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5"/>
    </row>
    <row r="121" spans="2:63" ht="12.75"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37" t="s">
        <v>94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5"/>
    </row>
    <row r="124" ht="12.75">
      <c r="BJ124" s="87"/>
    </row>
    <row r="126" spans="3:63" ht="12.75"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59:BK59"/>
    <mergeCell ref="M3:V3"/>
    <mergeCell ref="C12:BK12"/>
    <mergeCell ref="C16:BK16"/>
    <mergeCell ref="C39:BK39"/>
    <mergeCell ref="C101:BK101"/>
    <mergeCell ref="C60:BK60"/>
    <mergeCell ref="C57:BK57"/>
    <mergeCell ref="C63:BK63"/>
    <mergeCell ref="C85:BK85"/>
    <mergeCell ref="C86:BK86"/>
    <mergeCell ref="C90:BK90"/>
    <mergeCell ref="C109:BK109"/>
    <mergeCell ref="A1:A5"/>
    <mergeCell ref="C87:BK87"/>
    <mergeCell ref="C111:BK111"/>
    <mergeCell ref="C112:BK112"/>
    <mergeCell ref="C91:BK91"/>
    <mergeCell ref="C92:BK92"/>
    <mergeCell ref="C95:BK95"/>
    <mergeCell ref="C99:BK99"/>
    <mergeCell ref="C100:BK10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6">
      <selection activeCell="K5" sqref="K5:K4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8" t="s">
        <v>171</v>
      </c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2:12" ht="12.75">
      <c r="B3" s="158" t="s">
        <v>130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2:12" ht="45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0.035450873</v>
      </c>
      <c r="E5" s="85">
        <v>0.011081705</v>
      </c>
      <c r="F5" s="85">
        <v>3.665762165</v>
      </c>
      <c r="G5" s="85">
        <v>0.181049874</v>
      </c>
      <c r="H5" s="85">
        <v>0.022596424</v>
      </c>
      <c r="I5" s="85">
        <v>0</v>
      </c>
      <c r="J5" s="75">
        <v>0</v>
      </c>
      <c r="K5" s="80">
        <f>SUM(D5:J5)</f>
        <v>3.915941041</v>
      </c>
      <c r="L5" s="85">
        <v>0</v>
      </c>
    </row>
    <row r="6" spans="2:12" ht="12.75">
      <c r="B6" s="11">
        <v>2</v>
      </c>
      <c r="C6" s="13" t="s">
        <v>34</v>
      </c>
      <c r="D6" s="85">
        <v>44.575135344</v>
      </c>
      <c r="E6" s="85">
        <v>131.515325985</v>
      </c>
      <c r="F6" s="85">
        <v>847.080117786</v>
      </c>
      <c r="G6" s="85">
        <v>90.913967402</v>
      </c>
      <c r="H6" s="85">
        <v>11.529143666</v>
      </c>
      <c r="I6" s="85">
        <v>0</v>
      </c>
      <c r="J6" s="75">
        <v>0.2743072687595638</v>
      </c>
      <c r="K6" s="80">
        <f aca="true" t="shared" si="0" ref="K6:K41">SUM(D6:J6)</f>
        <v>1125.8879974517595</v>
      </c>
      <c r="L6" s="85">
        <v>0</v>
      </c>
    </row>
    <row r="7" spans="2:12" ht="12.75">
      <c r="B7" s="11">
        <v>3</v>
      </c>
      <c r="C7" s="12" t="s">
        <v>35</v>
      </c>
      <c r="D7" s="85">
        <v>0.121905577</v>
      </c>
      <c r="E7" s="85">
        <v>0.38110382</v>
      </c>
      <c r="F7" s="85">
        <v>5.243976785</v>
      </c>
      <c r="G7" s="85">
        <v>0.198148886</v>
      </c>
      <c r="H7" s="85">
        <v>0.097891347</v>
      </c>
      <c r="I7" s="85">
        <v>0</v>
      </c>
      <c r="J7" s="75">
        <v>0</v>
      </c>
      <c r="K7" s="80">
        <f t="shared" si="0"/>
        <v>6.043026415000001</v>
      </c>
      <c r="L7" s="85">
        <v>0</v>
      </c>
    </row>
    <row r="8" spans="2:12" ht="12.75">
      <c r="B8" s="11">
        <v>4</v>
      </c>
      <c r="C8" s="13" t="s">
        <v>36</v>
      </c>
      <c r="D8" s="85">
        <v>86.717496844</v>
      </c>
      <c r="E8" s="85">
        <v>77.943347573</v>
      </c>
      <c r="F8" s="85">
        <v>288.205530744</v>
      </c>
      <c r="G8" s="85">
        <v>21.279719813</v>
      </c>
      <c r="H8" s="85">
        <v>2.7189971</v>
      </c>
      <c r="I8" s="85">
        <v>0</v>
      </c>
      <c r="J8" s="75">
        <v>0.062439779717411666</v>
      </c>
      <c r="K8" s="80">
        <f t="shared" si="0"/>
        <v>476.92753185371737</v>
      </c>
      <c r="L8" s="85">
        <v>0</v>
      </c>
    </row>
    <row r="9" spans="2:12" ht="12.75">
      <c r="B9" s="11">
        <v>5</v>
      </c>
      <c r="C9" s="13" t="s">
        <v>37</v>
      </c>
      <c r="D9" s="85">
        <v>11.934895237</v>
      </c>
      <c r="E9" s="85">
        <v>57.15771357</v>
      </c>
      <c r="F9" s="85">
        <v>419.321007916</v>
      </c>
      <c r="G9" s="85">
        <v>44.798746023</v>
      </c>
      <c r="H9" s="85">
        <v>3.619746032</v>
      </c>
      <c r="I9" s="85">
        <v>0</v>
      </c>
      <c r="J9" s="75">
        <v>0.15669974517030294</v>
      </c>
      <c r="K9" s="80">
        <f t="shared" si="0"/>
        <v>536.9888085231703</v>
      </c>
      <c r="L9" s="85">
        <v>0</v>
      </c>
    </row>
    <row r="10" spans="2:12" ht="12.75">
      <c r="B10" s="11">
        <v>6</v>
      </c>
      <c r="C10" s="13" t="s">
        <v>38</v>
      </c>
      <c r="D10" s="85">
        <v>7.938837148</v>
      </c>
      <c r="E10" s="85">
        <v>26.095476804</v>
      </c>
      <c r="F10" s="85">
        <v>183.13951919</v>
      </c>
      <c r="G10" s="85">
        <v>21.115001077</v>
      </c>
      <c r="H10" s="85">
        <v>1.624455973</v>
      </c>
      <c r="I10" s="85">
        <v>0</v>
      </c>
      <c r="J10" s="75">
        <v>0.04146433209546943</v>
      </c>
      <c r="K10" s="80">
        <f t="shared" si="0"/>
        <v>239.95475452409545</v>
      </c>
      <c r="L10" s="85">
        <v>0</v>
      </c>
    </row>
    <row r="11" spans="2:12" ht="12.75">
      <c r="B11" s="11">
        <v>7</v>
      </c>
      <c r="C11" s="13" t="s">
        <v>39</v>
      </c>
      <c r="D11" s="85">
        <v>27.81489541</v>
      </c>
      <c r="E11" s="85">
        <v>62.400167077</v>
      </c>
      <c r="F11" s="85">
        <v>281.240690847</v>
      </c>
      <c r="G11" s="85">
        <v>42.438672215</v>
      </c>
      <c r="H11" s="85">
        <v>2.622765453</v>
      </c>
      <c r="I11" s="85">
        <v>0</v>
      </c>
      <c r="J11" s="75">
        <v>0.006259906695892939</v>
      </c>
      <c r="K11" s="80">
        <f t="shared" si="0"/>
        <v>416.5234509086959</v>
      </c>
      <c r="L11" s="85">
        <v>0</v>
      </c>
    </row>
    <row r="12" spans="2:12" ht="12.75">
      <c r="B12" s="11">
        <v>8</v>
      </c>
      <c r="C12" s="12" t="s">
        <v>40</v>
      </c>
      <c r="D12" s="85">
        <v>0.039857148</v>
      </c>
      <c r="E12" s="85">
        <v>0.408591133</v>
      </c>
      <c r="F12" s="85">
        <v>14.733046345</v>
      </c>
      <c r="G12" s="85">
        <v>1.186257509</v>
      </c>
      <c r="H12" s="85">
        <v>0.016279329</v>
      </c>
      <c r="I12" s="85">
        <v>0</v>
      </c>
      <c r="J12" s="75">
        <v>0.00013717538793943648</v>
      </c>
      <c r="K12" s="80">
        <f t="shared" si="0"/>
        <v>16.38416863938794</v>
      </c>
      <c r="L12" s="85">
        <v>0</v>
      </c>
    </row>
    <row r="13" spans="2:12" ht="12.75">
      <c r="B13" s="11">
        <v>9</v>
      </c>
      <c r="C13" s="12" t="s">
        <v>41</v>
      </c>
      <c r="D13" s="85">
        <v>1.44861149</v>
      </c>
      <c r="E13" s="85">
        <v>0.717815165</v>
      </c>
      <c r="F13" s="85">
        <v>8.503830405</v>
      </c>
      <c r="G13" s="85">
        <v>0.621893837</v>
      </c>
      <c r="H13" s="85">
        <v>0.027000934</v>
      </c>
      <c r="I13" s="85">
        <v>0</v>
      </c>
      <c r="J13" s="75">
        <v>0</v>
      </c>
      <c r="K13" s="80">
        <f t="shared" si="0"/>
        <v>11.319151831000001</v>
      </c>
      <c r="L13" s="85">
        <v>0</v>
      </c>
    </row>
    <row r="14" spans="2:12" ht="12.75">
      <c r="B14" s="11">
        <v>10</v>
      </c>
      <c r="C14" s="13" t="s">
        <v>42</v>
      </c>
      <c r="D14" s="85">
        <v>30.822623403</v>
      </c>
      <c r="E14" s="85">
        <v>211.301750188</v>
      </c>
      <c r="F14" s="85">
        <v>456.668165708</v>
      </c>
      <c r="G14" s="85">
        <v>81.871792725</v>
      </c>
      <c r="H14" s="85">
        <v>3.521351519</v>
      </c>
      <c r="I14" s="85">
        <v>0</v>
      </c>
      <c r="J14" s="75">
        <v>0.0002039204274442966</v>
      </c>
      <c r="K14" s="80">
        <f t="shared" si="0"/>
        <v>784.1858874634274</v>
      </c>
      <c r="L14" s="85">
        <v>0</v>
      </c>
    </row>
    <row r="15" spans="2:12" ht="12.75">
      <c r="B15" s="11">
        <v>11</v>
      </c>
      <c r="C15" s="13" t="s">
        <v>43</v>
      </c>
      <c r="D15" s="85">
        <v>338.724142199</v>
      </c>
      <c r="E15" s="85">
        <v>869.82272043</v>
      </c>
      <c r="F15" s="85">
        <v>3718.924003883</v>
      </c>
      <c r="G15" s="85">
        <v>603.053958189</v>
      </c>
      <c r="H15" s="85">
        <v>48.372974339</v>
      </c>
      <c r="I15" s="85">
        <v>0</v>
      </c>
      <c r="J15" s="75">
        <v>2.692009354174569</v>
      </c>
      <c r="K15" s="80">
        <f t="shared" si="0"/>
        <v>5581.589808394175</v>
      </c>
      <c r="L15" s="85">
        <v>0</v>
      </c>
    </row>
    <row r="16" spans="2:12" ht="12.75">
      <c r="B16" s="11">
        <v>12</v>
      </c>
      <c r="C16" s="13" t="s">
        <v>44</v>
      </c>
      <c r="D16" s="85">
        <v>382.764682632</v>
      </c>
      <c r="E16" s="85">
        <v>1578.459156958</v>
      </c>
      <c r="F16" s="85">
        <v>1093.455995884</v>
      </c>
      <c r="G16" s="85">
        <v>96.300621595</v>
      </c>
      <c r="H16" s="85">
        <v>29.661676299</v>
      </c>
      <c r="I16" s="85">
        <v>0</v>
      </c>
      <c r="J16" s="75">
        <v>1.0767710038421678</v>
      </c>
      <c r="K16" s="80">
        <f t="shared" si="0"/>
        <v>3181.718904371842</v>
      </c>
      <c r="L16" s="85">
        <v>0</v>
      </c>
    </row>
    <row r="17" spans="2:12" ht="12.75">
      <c r="B17" s="11">
        <v>13</v>
      </c>
      <c r="C17" s="13" t="s">
        <v>45</v>
      </c>
      <c r="D17" s="85">
        <v>2.666817015</v>
      </c>
      <c r="E17" s="85">
        <v>4.702909026</v>
      </c>
      <c r="F17" s="85">
        <v>59.837802608</v>
      </c>
      <c r="G17" s="85">
        <v>5.442181635</v>
      </c>
      <c r="H17" s="85">
        <v>0.964216127</v>
      </c>
      <c r="I17" s="85">
        <v>0</v>
      </c>
      <c r="J17" s="75">
        <v>0.0001789422224762201</v>
      </c>
      <c r="K17" s="80">
        <f t="shared" si="0"/>
        <v>73.61410535322247</v>
      </c>
      <c r="L17" s="85">
        <v>0</v>
      </c>
    </row>
    <row r="18" spans="2:12" ht="12.75">
      <c r="B18" s="11">
        <v>14</v>
      </c>
      <c r="C18" s="13" t="s">
        <v>46</v>
      </c>
      <c r="D18" s="85">
        <v>0.810924203</v>
      </c>
      <c r="E18" s="85">
        <v>2.005295595</v>
      </c>
      <c r="F18" s="85">
        <v>31.474702596</v>
      </c>
      <c r="G18" s="85">
        <v>1.232533572</v>
      </c>
      <c r="H18" s="85">
        <v>0.865219684</v>
      </c>
      <c r="I18" s="85">
        <v>0</v>
      </c>
      <c r="J18" s="75">
        <v>3.0710907747635025E-07</v>
      </c>
      <c r="K18" s="80">
        <f t="shared" si="0"/>
        <v>36.38867595710908</v>
      </c>
      <c r="L18" s="85">
        <v>0</v>
      </c>
    </row>
    <row r="19" spans="2:12" ht="12.75">
      <c r="B19" s="11">
        <v>15</v>
      </c>
      <c r="C19" s="13" t="s">
        <v>47</v>
      </c>
      <c r="D19" s="85">
        <v>11.307298714</v>
      </c>
      <c r="E19" s="85">
        <v>73.766179439</v>
      </c>
      <c r="F19" s="85">
        <v>495.013331926</v>
      </c>
      <c r="G19" s="85">
        <v>95.031133926</v>
      </c>
      <c r="H19" s="85">
        <v>3.698391499</v>
      </c>
      <c r="I19" s="85">
        <v>0</v>
      </c>
      <c r="J19" s="75">
        <v>0.003857699491872927</v>
      </c>
      <c r="K19" s="80">
        <f t="shared" si="0"/>
        <v>678.8201932034918</v>
      </c>
      <c r="L19" s="85">
        <v>0</v>
      </c>
    </row>
    <row r="20" spans="2:12" ht="12.75">
      <c r="B20" s="11">
        <v>16</v>
      </c>
      <c r="C20" s="13" t="s">
        <v>48</v>
      </c>
      <c r="D20" s="85">
        <v>984.214442315</v>
      </c>
      <c r="E20" s="85">
        <v>2085.660745302</v>
      </c>
      <c r="F20" s="85">
        <v>2958.973143006</v>
      </c>
      <c r="G20" s="85">
        <v>268.81356794</v>
      </c>
      <c r="H20" s="85">
        <v>73.151117647</v>
      </c>
      <c r="I20" s="85">
        <v>0</v>
      </c>
      <c r="J20" s="75">
        <v>3.2404796527969717</v>
      </c>
      <c r="K20" s="80">
        <f t="shared" si="0"/>
        <v>6374.053495862798</v>
      </c>
      <c r="L20" s="85">
        <v>0</v>
      </c>
    </row>
    <row r="21" spans="2:12" ht="12.75">
      <c r="B21" s="11">
        <v>17</v>
      </c>
      <c r="C21" s="12" t="s">
        <v>49</v>
      </c>
      <c r="D21" s="85">
        <v>237.231543486</v>
      </c>
      <c r="E21" s="85">
        <v>134.163066935</v>
      </c>
      <c r="F21" s="85">
        <v>712.880688445</v>
      </c>
      <c r="G21" s="85">
        <v>82.436453068</v>
      </c>
      <c r="H21" s="85">
        <v>11.183884574</v>
      </c>
      <c r="I21" s="85">
        <v>0</v>
      </c>
      <c r="J21" s="75">
        <v>0.14437371760640463</v>
      </c>
      <c r="K21" s="80">
        <f t="shared" si="0"/>
        <v>1178.0400102256065</v>
      </c>
      <c r="L21" s="85">
        <v>0</v>
      </c>
    </row>
    <row r="22" spans="2:12" ht="12.75">
      <c r="B22" s="11">
        <v>18</v>
      </c>
      <c r="C22" s="13" t="s">
        <v>50</v>
      </c>
      <c r="D22" s="85">
        <v>0.000126911</v>
      </c>
      <c r="E22" s="85">
        <v>0</v>
      </c>
      <c r="F22" s="85">
        <v>0.29603876</v>
      </c>
      <c r="G22" s="85">
        <v>0</v>
      </c>
      <c r="H22" s="85">
        <v>0</v>
      </c>
      <c r="I22" s="85">
        <v>0</v>
      </c>
      <c r="J22" s="75">
        <v>0</v>
      </c>
      <c r="K22" s="80">
        <f t="shared" si="0"/>
        <v>0.296165671</v>
      </c>
      <c r="L22" s="85">
        <v>0</v>
      </c>
    </row>
    <row r="23" spans="2:12" ht="12.75">
      <c r="B23" s="11">
        <v>19</v>
      </c>
      <c r="C23" s="13" t="s">
        <v>51</v>
      </c>
      <c r="D23" s="85">
        <v>103.73141889</v>
      </c>
      <c r="E23" s="85">
        <v>156.457128026</v>
      </c>
      <c r="F23" s="85">
        <v>804.167213082</v>
      </c>
      <c r="G23" s="85">
        <v>103.150329109</v>
      </c>
      <c r="H23" s="85">
        <v>10.081556792</v>
      </c>
      <c r="I23" s="85">
        <v>0</v>
      </c>
      <c r="J23" s="75">
        <v>0.3609711982901549</v>
      </c>
      <c r="K23" s="80">
        <f t="shared" si="0"/>
        <v>1177.94861709729</v>
      </c>
      <c r="L23" s="85">
        <v>0</v>
      </c>
    </row>
    <row r="24" spans="2:12" ht="12.75">
      <c r="B24" s="11">
        <v>20</v>
      </c>
      <c r="C24" s="12" t="s">
        <v>52</v>
      </c>
      <c r="D24" s="85">
        <v>8922.14486348</v>
      </c>
      <c r="E24" s="85">
        <v>12024.923783424863</v>
      </c>
      <c r="F24" s="85">
        <v>12299.402836826</v>
      </c>
      <c r="G24" s="85">
        <v>2274.918671740091</v>
      </c>
      <c r="H24" s="85">
        <v>778.94374537</v>
      </c>
      <c r="I24" s="85">
        <v>0</v>
      </c>
      <c r="J24" s="75">
        <v>72.6020313754672</v>
      </c>
      <c r="K24" s="80">
        <f t="shared" si="0"/>
        <v>36372.935932216424</v>
      </c>
      <c r="L24" s="85">
        <v>0</v>
      </c>
    </row>
    <row r="25" spans="2:12" ht="12.75">
      <c r="B25" s="11">
        <v>21</v>
      </c>
      <c r="C25" s="13" t="s">
        <v>53</v>
      </c>
      <c r="D25" s="85">
        <v>0.225061741</v>
      </c>
      <c r="E25" s="85">
        <v>0.200029758</v>
      </c>
      <c r="F25" s="85">
        <v>5.336418974</v>
      </c>
      <c r="G25" s="85">
        <v>0.282970514</v>
      </c>
      <c r="H25" s="85">
        <v>0.1392834</v>
      </c>
      <c r="I25" s="85">
        <v>0</v>
      </c>
      <c r="J25" s="75">
        <v>3.337251975243006E-05</v>
      </c>
      <c r="K25" s="80">
        <f t="shared" si="0"/>
        <v>6.183797759519751</v>
      </c>
      <c r="L25" s="85">
        <v>0</v>
      </c>
    </row>
    <row r="26" spans="2:12" ht="12.75">
      <c r="B26" s="11">
        <v>22</v>
      </c>
      <c r="C26" s="12" t="s">
        <v>54</v>
      </c>
      <c r="D26" s="85">
        <v>0.693423962</v>
      </c>
      <c r="E26" s="85">
        <v>8.200663283</v>
      </c>
      <c r="F26" s="85">
        <v>16.046954982</v>
      </c>
      <c r="G26" s="85">
        <v>0.710950123</v>
      </c>
      <c r="H26" s="85">
        <v>0.505180959</v>
      </c>
      <c r="I26" s="85">
        <v>0</v>
      </c>
      <c r="J26" s="75">
        <v>5.487015517577459E-05</v>
      </c>
      <c r="K26" s="80">
        <f t="shared" si="0"/>
        <v>26.157228179155176</v>
      </c>
      <c r="L26" s="85">
        <v>0</v>
      </c>
    </row>
    <row r="27" spans="2:12" ht="12.75">
      <c r="B27" s="11">
        <v>23</v>
      </c>
      <c r="C27" s="12" t="s">
        <v>55</v>
      </c>
      <c r="D27" s="85">
        <v>0.257163105</v>
      </c>
      <c r="E27" s="85">
        <v>0.289915016</v>
      </c>
      <c r="F27" s="85">
        <v>1.288157016</v>
      </c>
      <c r="G27" s="85">
        <v>0.191928242</v>
      </c>
      <c r="H27" s="85">
        <v>0.048699978</v>
      </c>
      <c r="I27" s="85">
        <v>0</v>
      </c>
      <c r="J27" s="75">
        <v>0</v>
      </c>
      <c r="K27" s="80">
        <f t="shared" si="0"/>
        <v>2.0758633570000002</v>
      </c>
      <c r="L27" s="85">
        <v>0</v>
      </c>
    </row>
    <row r="28" spans="2:12" ht="12.75">
      <c r="B28" s="11">
        <v>24</v>
      </c>
      <c r="C28" s="13" t="s">
        <v>56</v>
      </c>
      <c r="D28" s="85">
        <v>0.025105264</v>
      </c>
      <c r="E28" s="85">
        <v>0.270286721</v>
      </c>
      <c r="F28" s="85">
        <v>9.277616262</v>
      </c>
      <c r="G28" s="85">
        <v>0.140988793</v>
      </c>
      <c r="H28" s="85">
        <v>0.076063737</v>
      </c>
      <c r="I28" s="85">
        <v>0</v>
      </c>
      <c r="J28" s="75">
        <v>0.21268286364285177</v>
      </c>
      <c r="K28" s="80">
        <f t="shared" si="0"/>
        <v>10.002743640642853</v>
      </c>
      <c r="L28" s="85">
        <v>0</v>
      </c>
    </row>
    <row r="29" spans="2:12" ht="12.75">
      <c r="B29" s="11">
        <v>25</v>
      </c>
      <c r="C29" s="13" t="s">
        <v>99</v>
      </c>
      <c r="D29" s="85">
        <v>1568.50223398</v>
      </c>
      <c r="E29" s="85">
        <v>1799.449802622</v>
      </c>
      <c r="F29" s="85">
        <v>2742.863520646</v>
      </c>
      <c r="G29" s="85">
        <v>336.762229251</v>
      </c>
      <c r="H29" s="85">
        <v>55.470944986</v>
      </c>
      <c r="I29" s="85">
        <v>0</v>
      </c>
      <c r="J29" s="75">
        <v>2.383509686795404</v>
      </c>
      <c r="K29" s="80">
        <f t="shared" si="0"/>
        <v>6505.432241171795</v>
      </c>
      <c r="L29" s="85">
        <v>0</v>
      </c>
    </row>
    <row r="30" spans="2:12" ht="12.75">
      <c r="B30" s="11">
        <v>26</v>
      </c>
      <c r="C30" s="13" t="s">
        <v>100</v>
      </c>
      <c r="D30" s="85">
        <v>16.492209137</v>
      </c>
      <c r="E30" s="85">
        <v>73.315209847</v>
      </c>
      <c r="F30" s="85">
        <v>357.050437146</v>
      </c>
      <c r="G30" s="85">
        <v>53.621222913</v>
      </c>
      <c r="H30" s="85">
        <v>3.517540644</v>
      </c>
      <c r="I30" s="85">
        <v>0</v>
      </c>
      <c r="J30" s="75">
        <v>0.028991404022844947</v>
      </c>
      <c r="K30" s="80">
        <f t="shared" si="0"/>
        <v>504.0256110910228</v>
      </c>
      <c r="L30" s="85">
        <v>0</v>
      </c>
    </row>
    <row r="31" spans="2:12" ht="12.75">
      <c r="B31" s="11">
        <v>27</v>
      </c>
      <c r="C31" s="13" t="s">
        <v>15</v>
      </c>
      <c r="D31" s="85">
        <v>446.55214592</v>
      </c>
      <c r="E31" s="85">
        <v>465.395892725</v>
      </c>
      <c r="F31" s="85">
        <v>2417.90382479</v>
      </c>
      <c r="G31" s="85">
        <v>300.118293686</v>
      </c>
      <c r="H31" s="85">
        <v>44.968789752</v>
      </c>
      <c r="I31" s="85">
        <v>0</v>
      </c>
      <c r="J31" s="75">
        <v>0</v>
      </c>
      <c r="K31" s="80">
        <f t="shared" si="0"/>
        <v>3674.9389468729996</v>
      </c>
      <c r="L31" s="85">
        <v>0</v>
      </c>
    </row>
    <row r="32" spans="2:12" ht="12.75">
      <c r="B32" s="11">
        <v>28</v>
      </c>
      <c r="C32" s="13" t="s">
        <v>101</v>
      </c>
      <c r="D32" s="85">
        <v>2.361130507</v>
      </c>
      <c r="E32" s="85">
        <v>5.382766814</v>
      </c>
      <c r="F32" s="85">
        <v>20.49740749</v>
      </c>
      <c r="G32" s="85">
        <v>2.156652613</v>
      </c>
      <c r="H32" s="85">
        <v>2.118001353</v>
      </c>
      <c r="I32" s="85">
        <v>0</v>
      </c>
      <c r="J32" s="75">
        <v>0.0031971078662212976</v>
      </c>
      <c r="K32" s="80">
        <f t="shared" si="0"/>
        <v>32.519155884866215</v>
      </c>
      <c r="L32" s="85">
        <v>0</v>
      </c>
    </row>
    <row r="33" spans="2:12" ht="12.75">
      <c r="B33" s="11">
        <v>29</v>
      </c>
      <c r="C33" s="13" t="s">
        <v>57</v>
      </c>
      <c r="D33" s="85">
        <v>22.77348873</v>
      </c>
      <c r="E33" s="85">
        <v>119.144344497</v>
      </c>
      <c r="F33" s="85">
        <v>685.593823479</v>
      </c>
      <c r="G33" s="85">
        <v>47.946446338</v>
      </c>
      <c r="H33" s="85">
        <v>10.562234449</v>
      </c>
      <c r="I33" s="85">
        <v>0</v>
      </c>
      <c r="J33" s="75">
        <v>0.008109522299840504</v>
      </c>
      <c r="K33" s="80">
        <f t="shared" si="0"/>
        <v>886.0284470152998</v>
      </c>
      <c r="L33" s="85">
        <v>0</v>
      </c>
    </row>
    <row r="34" spans="2:12" ht="12.75">
      <c r="B34" s="11">
        <v>30</v>
      </c>
      <c r="C34" s="13" t="s">
        <v>58</v>
      </c>
      <c r="D34" s="85">
        <v>41.219927289</v>
      </c>
      <c r="E34" s="85">
        <v>535.456901559</v>
      </c>
      <c r="F34" s="85">
        <v>1133.560450687</v>
      </c>
      <c r="G34" s="85">
        <v>92.266639382</v>
      </c>
      <c r="H34" s="85">
        <v>8.750014137</v>
      </c>
      <c r="I34" s="85">
        <v>0</v>
      </c>
      <c r="J34" s="75">
        <v>0.08885996417393206</v>
      </c>
      <c r="K34" s="80">
        <f t="shared" si="0"/>
        <v>1811.342793018174</v>
      </c>
      <c r="L34" s="85">
        <v>0</v>
      </c>
    </row>
    <row r="35" spans="2:12" ht="12.75">
      <c r="B35" s="11">
        <v>31</v>
      </c>
      <c r="C35" s="12" t="s">
        <v>59</v>
      </c>
      <c r="D35" s="85">
        <v>0.902721049</v>
      </c>
      <c r="E35" s="85">
        <v>0.290626115</v>
      </c>
      <c r="F35" s="85">
        <v>23.799439327</v>
      </c>
      <c r="G35" s="85">
        <v>1.860836004</v>
      </c>
      <c r="H35" s="85">
        <v>0.054738175</v>
      </c>
      <c r="I35" s="85">
        <v>0</v>
      </c>
      <c r="J35" s="75">
        <v>1.0236969249211675E-07</v>
      </c>
      <c r="K35" s="80">
        <f t="shared" si="0"/>
        <v>26.908360772369694</v>
      </c>
      <c r="L35" s="85">
        <v>0</v>
      </c>
    </row>
    <row r="36" spans="2:12" ht="12.75">
      <c r="B36" s="11">
        <v>32</v>
      </c>
      <c r="C36" s="13" t="s">
        <v>60</v>
      </c>
      <c r="D36" s="85">
        <v>516.26446484</v>
      </c>
      <c r="E36" s="85">
        <v>791.542338971</v>
      </c>
      <c r="F36" s="85">
        <v>1828.921423288</v>
      </c>
      <c r="G36" s="85">
        <v>301.198104512</v>
      </c>
      <c r="H36" s="85">
        <v>69.686197244</v>
      </c>
      <c r="I36" s="85">
        <v>0</v>
      </c>
      <c r="J36" s="75">
        <v>3.788148806205937</v>
      </c>
      <c r="K36" s="80">
        <f t="shared" si="0"/>
        <v>3511.400677661206</v>
      </c>
      <c r="L36" s="85">
        <v>0</v>
      </c>
    </row>
    <row r="37" spans="2:12" ht="12.75">
      <c r="B37" s="11">
        <v>33</v>
      </c>
      <c r="C37" s="13" t="s">
        <v>95</v>
      </c>
      <c r="D37" s="85">
        <v>13.3828251</v>
      </c>
      <c r="E37" s="85">
        <v>4.036254168</v>
      </c>
      <c r="F37" s="85">
        <v>68.417079225</v>
      </c>
      <c r="G37" s="86">
        <v>4.213167625</v>
      </c>
      <c r="H37" s="86">
        <v>1.1012646</v>
      </c>
      <c r="I37" s="85">
        <v>0</v>
      </c>
      <c r="J37" s="75">
        <v>0.7894622722876429</v>
      </c>
      <c r="K37" s="80">
        <f t="shared" si="0"/>
        <v>91.94005299028763</v>
      </c>
      <c r="L37" s="85">
        <v>0</v>
      </c>
    </row>
    <row r="38" spans="2:12" ht="12.75">
      <c r="B38" s="11">
        <v>34</v>
      </c>
      <c r="C38" s="13" t="s">
        <v>61</v>
      </c>
      <c r="D38" s="85">
        <v>0.147980275</v>
      </c>
      <c r="E38" s="85">
        <v>0.217111155</v>
      </c>
      <c r="F38" s="85">
        <v>5.238807886</v>
      </c>
      <c r="G38" s="85">
        <v>0.133448062</v>
      </c>
      <c r="H38" s="85">
        <v>0.059137602</v>
      </c>
      <c r="I38" s="85">
        <v>0</v>
      </c>
      <c r="J38" s="75">
        <v>6.142181549527006E-05</v>
      </c>
      <c r="K38" s="80">
        <f t="shared" si="0"/>
        <v>5.796546401815495</v>
      </c>
      <c r="L38" s="85">
        <v>0</v>
      </c>
    </row>
    <row r="39" spans="2:12" ht="12.75">
      <c r="B39" s="11">
        <v>35</v>
      </c>
      <c r="C39" s="13" t="s">
        <v>62</v>
      </c>
      <c r="D39" s="85">
        <v>267.40599045</v>
      </c>
      <c r="E39" s="85">
        <v>488.445157419</v>
      </c>
      <c r="F39" s="85">
        <v>2133.796441895</v>
      </c>
      <c r="G39" s="85">
        <v>284.664384039</v>
      </c>
      <c r="H39" s="85">
        <v>26.701691996</v>
      </c>
      <c r="I39" s="85">
        <v>0</v>
      </c>
      <c r="J39" s="75">
        <v>0.27825955784729944</v>
      </c>
      <c r="K39" s="80">
        <f t="shared" si="0"/>
        <v>3201.291925356848</v>
      </c>
      <c r="L39" s="85">
        <v>0</v>
      </c>
    </row>
    <row r="40" spans="2:12" ht="12.75">
      <c r="B40" s="11">
        <v>36</v>
      </c>
      <c r="C40" s="13" t="s">
        <v>63</v>
      </c>
      <c r="D40" s="85">
        <v>13.804174159</v>
      </c>
      <c r="E40" s="85">
        <v>40.058853226</v>
      </c>
      <c r="F40" s="85">
        <v>284.092050512</v>
      </c>
      <c r="G40" s="85">
        <v>26.384693138</v>
      </c>
      <c r="H40" s="85">
        <v>2.807138579</v>
      </c>
      <c r="I40" s="85">
        <v>0</v>
      </c>
      <c r="J40" s="75">
        <v>0.0007260058591540919</v>
      </c>
      <c r="K40" s="80">
        <f t="shared" si="0"/>
        <v>367.1476356198592</v>
      </c>
      <c r="L40" s="85">
        <v>0</v>
      </c>
    </row>
    <row r="41" spans="2:12" ht="12.75">
      <c r="B41" s="11">
        <v>37</v>
      </c>
      <c r="C41" s="13" t="s">
        <v>64</v>
      </c>
      <c r="D41" s="85">
        <v>1089.014332839</v>
      </c>
      <c r="E41" s="85">
        <v>1138.705303899</v>
      </c>
      <c r="F41" s="85">
        <v>2111.195814219</v>
      </c>
      <c r="G41" s="85">
        <v>297.832587418</v>
      </c>
      <c r="H41" s="85">
        <v>56.925769175</v>
      </c>
      <c r="I41" s="85">
        <v>0</v>
      </c>
      <c r="J41" s="75">
        <v>1.4459177528838207</v>
      </c>
      <c r="K41" s="80">
        <f t="shared" si="0"/>
        <v>4695.119725302884</v>
      </c>
      <c r="L41" s="85">
        <v>0</v>
      </c>
    </row>
    <row r="42" spans="2:12" ht="15">
      <c r="B42" s="14" t="s">
        <v>11</v>
      </c>
      <c r="C42" s="76"/>
      <c r="D42" s="88">
        <f aca="true" t="shared" si="1" ref="D42:L42">SUM(D5:D41)</f>
        <v>15195.070346666003</v>
      </c>
      <c r="E42" s="88">
        <f t="shared" si="1"/>
        <v>22968.294815950863</v>
      </c>
      <c r="F42" s="88">
        <f t="shared" si="1"/>
        <v>38527.107072731</v>
      </c>
      <c r="G42" s="88">
        <f t="shared" si="1"/>
        <v>5585.470242788091</v>
      </c>
      <c r="H42" s="88">
        <f t="shared" si="1"/>
        <v>1266.2157008739996</v>
      </c>
      <c r="I42" s="88">
        <f t="shared" si="1"/>
        <v>0</v>
      </c>
      <c r="J42" s="88">
        <f t="shared" si="1"/>
        <v>89.69020009000002</v>
      </c>
      <c r="K42" s="88">
        <f t="shared" si="1"/>
        <v>83631.84837909996</v>
      </c>
      <c r="L42" s="88">
        <f t="shared" si="1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2014-03-24T10:58:12Z</cp:lastPrinted>
  <dcterms:created xsi:type="dcterms:W3CDTF">2014-01-06T04:43:23Z</dcterms:created>
  <dcterms:modified xsi:type="dcterms:W3CDTF">2020-10-09T17:32:43Z</dcterms:modified>
  <cp:category/>
  <cp:version/>
  <cp:contentType/>
  <cp:contentStatus/>
</cp:coreProperties>
</file>